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stomgroup-my.sharepoint.com/personal/denis_walkiewicz-ext_alstomgroup_com/Documents/Documents/Doc perso/Badminton/Codep/Compétitions/"/>
    </mc:Choice>
  </mc:AlternateContent>
  <xr:revisionPtr revIDLastSave="0" documentId="8_{476C9E39-117A-48DB-8809-187CFAB795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-27" sheetId="11" r:id="rId1"/>
    <sheet name="2025-26" sheetId="1" r:id="rId2"/>
    <sheet name="2024-25" sheetId="2" r:id="rId3"/>
    <sheet name="2023-24" sheetId="3" r:id="rId4"/>
    <sheet name="2022-23" sheetId="4" r:id="rId5"/>
    <sheet name="2021-22" sheetId="5" r:id="rId6"/>
    <sheet name="2020-21" sheetId="6" r:id="rId7"/>
    <sheet name="2019-20" sheetId="7" r:id="rId8"/>
    <sheet name="2018-19" sheetId="8" r:id="rId9"/>
    <sheet name="2017-18" sheetId="9" r:id="rId10"/>
    <sheet name="2016-17" sheetId="10" r:id="rId11"/>
    <sheet name="2027-28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1" i="8" l="1"/>
  <c r="J198" i="8"/>
  <c r="J197" i="8"/>
  <c r="J183" i="8"/>
  <c r="J181" i="8"/>
  <c r="J171" i="8"/>
  <c r="J142" i="8"/>
  <c r="J138" i="8"/>
  <c r="J136" i="8"/>
  <c r="J134" i="8"/>
  <c r="J112" i="8"/>
  <c r="J110" i="8"/>
  <c r="J106" i="8"/>
  <c r="J79" i="8"/>
  <c r="J77" i="8"/>
  <c r="J75" i="8"/>
  <c r="J73" i="8"/>
  <c r="J69" i="8"/>
  <c r="J65" i="8"/>
  <c r="J61" i="8"/>
  <c r="G45" i="8"/>
  <c r="J36" i="8"/>
  <c r="J30" i="8"/>
  <c r="J28" i="8"/>
  <c r="K7" i="8"/>
  <c r="I201" i="7"/>
  <c r="I195" i="7"/>
  <c r="I193" i="7"/>
  <c r="I179" i="7"/>
  <c r="I177" i="7"/>
  <c r="I171" i="7"/>
  <c r="I156" i="7"/>
  <c r="I147" i="7"/>
  <c r="I146" i="7"/>
  <c r="I145" i="7"/>
  <c r="I141" i="7"/>
  <c r="I119" i="7"/>
  <c r="I115" i="7"/>
  <c r="I101" i="7"/>
  <c r="I99" i="7"/>
  <c r="I91" i="7"/>
  <c r="I82" i="7"/>
  <c r="I81" i="7"/>
  <c r="I77" i="7"/>
  <c r="I73" i="7"/>
  <c r="I71" i="7"/>
  <c r="I69" i="7"/>
  <c r="I63" i="7"/>
  <c r="I62" i="7"/>
  <c r="I61" i="7"/>
  <c r="I38" i="7"/>
  <c r="I32" i="7"/>
  <c r="I31" i="7"/>
  <c r="I30" i="7"/>
</calcChain>
</file>

<file path=xl/sharedStrings.xml><?xml version="1.0" encoding="utf-8"?>
<sst xmlns="http://schemas.openxmlformats.org/spreadsheetml/2006/main" count="4051" uniqueCount="1735">
  <si>
    <t xml:space="preserve"> 2025 / 2026</t>
  </si>
  <si>
    <t>INTERCLUBS</t>
  </si>
  <si>
    <t>Compétitions - Stages</t>
  </si>
  <si>
    <t>Circuit Loisirs</t>
  </si>
  <si>
    <t>Entrainements 
Ponctuels</t>
  </si>
  <si>
    <t>Tournois Club</t>
  </si>
  <si>
    <t>Formations</t>
  </si>
  <si>
    <t>Nat.</t>
  </si>
  <si>
    <t>Rég.</t>
  </si>
  <si>
    <t>25 Pré-Régional</t>
  </si>
  <si>
    <t>25
 D1 - D2 - D3</t>
  </si>
  <si>
    <t>FFBAD</t>
  </si>
  <si>
    <t>LBFCBAD</t>
  </si>
  <si>
    <t>CODEP 25
 (cliquez sur les liens pour + d'infos)</t>
  </si>
  <si>
    <t>CODEP 25</t>
  </si>
  <si>
    <t>Dpt</t>
  </si>
  <si>
    <t>Club / Ville</t>
  </si>
  <si>
    <t>Cat.</t>
  </si>
  <si>
    <t>Série la 
  + haute</t>
  </si>
  <si>
    <t>Tableaux</t>
  </si>
  <si>
    <t>Nb
  Terrains</t>
  </si>
  <si>
    <t>Techniciens Bénévoles
  (Animateurs, Entraîneurs bénévoles)</t>
  </si>
  <si>
    <t>Officiels Techniques
  (GEO, Arbitre, Juge-Arbitre)</t>
  </si>
  <si>
    <t>Dates / Rq</t>
  </si>
  <si>
    <t>J</t>
  </si>
  <si>
    <t>S-V</t>
  </si>
  <si>
    <t>S-D-MX</t>
  </si>
  <si>
    <t>Aout</t>
  </si>
  <si>
    <t>S31</t>
  </si>
  <si>
    <t>S32</t>
  </si>
  <si>
    <t>S33</t>
  </si>
  <si>
    <t>11-17</t>
  </si>
  <si>
    <t>S34</t>
  </si>
  <si>
    <t>18-24</t>
  </si>
  <si>
    <t>Babadouc 
 Vendredi soir 23/08</t>
  </si>
  <si>
    <t>x</t>
  </si>
  <si>
    <t>N</t>
  </si>
  <si>
    <t>Double</t>
  </si>
  <si>
    <t>S35 (26/08 - 01/09)</t>
  </si>
  <si>
    <t>25-29</t>
  </si>
  <si>
    <t>30-31</t>
  </si>
  <si>
    <t>SEPT</t>
  </si>
  <si>
    <t>S36 (01/09 - 07/09)</t>
  </si>
  <si>
    <t>01-05</t>
  </si>
  <si>
    <t>Reprise scolaire : 1 septembre 2025</t>
  </si>
  <si>
    <t>Mardi 02/09 (19h30) 
Affectation des événements Codep</t>
  </si>
  <si>
    <t>Stage adultes 
Dimanche 07 septembre à Pontarlier</t>
  </si>
  <si>
    <t>S37 (08/09 - 14/09)</t>
  </si>
  <si>
    <t>08-12</t>
  </si>
  <si>
    <t>Assemblée Générale 
Vendredi 12 septembre 2024 à Levier à 19h30</t>
  </si>
  <si>
    <t>13-14</t>
  </si>
  <si>
    <t>CREJ 1 (2 jours)</t>
  </si>
  <si>
    <t>S38 (15/09 - 21/09)</t>
  </si>
  <si>
    <t>15-19</t>
  </si>
  <si>
    <t>20-21</t>
  </si>
  <si>
    <t>S39 (22/09 - 28/09)</t>
  </si>
  <si>
    <t>22-26</t>
  </si>
  <si>
    <t>BAC 1</t>
  </si>
  <si>
    <t>Réunion capitaines : 
Vendredi 26 septembre à Valdahon à 19h30</t>
  </si>
  <si>
    <t>27-28</t>
  </si>
  <si>
    <t>J-1
BCE
BVM</t>
  </si>
  <si>
    <t>S40 (29/09 - 05/10)</t>
  </si>
  <si>
    <t>29-03</t>
  </si>
  <si>
    <t>J1</t>
  </si>
  <si>
    <t>du 29/09 au 19/10</t>
  </si>
  <si>
    <t>OCT</t>
  </si>
  <si>
    <t>CRJ 1 - 4/10</t>
  </si>
  <si>
    <t>Minibad 1</t>
  </si>
  <si>
    <t>Etupes le 4 octobre</t>
  </si>
  <si>
    <r>
      <rPr>
        <b/>
        <u/>
        <sz val="10"/>
        <color rgb="FF000000"/>
        <rFont val="Arial, sans-serif"/>
      </rPr>
      <t>R</t>
    </r>
    <r>
      <rPr>
        <b/>
        <u/>
        <sz val="10"/>
        <color rgb="FF000000"/>
        <rFont val="Arial, sans-serif"/>
      </rPr>
      <t xml:space="preserve">DJ 1
</t>
    </r>
    <r>
      <rPr>
        <b/>
        <u/>
        <sz val="10"/>
        <color rgb="FF000000"/>
        <rFont val="Arial, sans-serif"/>
      </rPr>
      <t>Jeunes Débutants</t>
    </r>
  </si>
  <si>
    <t>TDD 1</t>
  </si>
  <si>
    <t>Franois le 5 octobre</t>
  </si>
  <si>
    <t>S41 (06/10 - 12/10)</t>
  </si>
  <si>
    <t>06-10</t>
  </si>
  <si>
    <t>11-12</t>
  </si>
  <si>
    <r>
      <rPr>
        <b/>
        <u/>
        <sz val="10"/>
        <color rgb="FFFFFFFF"/>
        <rFont val="Ȫrial"/>
      </rPr>
      <t>Les ELLES à Plumes</t>
    </r>
    <r>
      <rPr>
        <b/>
        <u/>
        <sz val="10"/>
        <color rgb="FFFFFFFF"/>
        <rFont val="Ȫrial"/>
      </rPr>
      <t xml:space="preserve"> 
Etape 1</t>
    </r>
  </si>
  <si>
    <t>Besançon 
le 11 octobre</t>
  </si>
  <si>
    <t>S42 (13/10 - 19/10)</t>
  </si>
  <si>
    <t>13-17</t>
  </si>
  <si>
    <t>18-19</t>
  </si>
  <si>
    <t>J-2
VB</t>
  </si>
  <si>
    <t>J1-3</t>
  </si>
  <si>
    <t>CEIJ 1</t>
  </si>
  <si>
    <r>
      <rPr>
        <b/>
        <u/>
        <sz val="10"/>
        <color rgb="FF000000"/>
        <rFont val="&quot;Arial, sans-serif&quot;"/>
      </rPr>
      <t xml:space="preserve">CDJ 1 Simple :
</t>
    </r>
    <r>
      <rPr>
        <b/>
        <u/>
        <sz val="10"/>
        <color rgb="FF000000"/>
        <rFont val="&quot;Arial, sans-serif&quot;"/>
      </rPr>
      <t>Jeunes Confirmés</t>
    </r>
  </si>
  <si>
    <t>Pontarlier</t>
  </si>
  <si>
    <t>S43 (20/10 - 26/10)</t>
  </si>
  <si>
    <t>20-24</t>
  </si>
  <si>
    <t>Vacances Toussaint du 18/10 au 02/11/2025</t>
  </si>
  <si>
    <t>Stage jeunes Mardi 24 à Etupes</t>
  </si>
  <si>
    <t>Stage jeunes Mercredi 25 à Levier</t>
  </si>
  <si>
    <t>25-26</t>
  </si>
  <si>
    <t>Les Masters du val de Vennes</t>
  </si>
  <si>
    <t>R5</t>
  </si>
  <si>
    <t>S-D-Mx</t>
  </si>
  <si>
    <t>S44 (27/10 - 02/11)</t>
  </si>
  <si>
    <t>27-31</t>
  </si>
  <si>
    <t>NOV</t>
  </si>
  <si>
    <t>Férié : Toussaint</t>
  </si>
  <si>
    <t>Baume les Dames</t>
  </si>
  <si>
    <t>Tout Simplement 10</t>
  </si>
  <si>
    <t>N2</t>
  </si>
  <si>
    <t>SH - SD</t>
  </si>
  <si>
    <t>S45 (03/11 - 09/11)</t>
  </si>
  <si>
    <t>03-07</t>
  </si>
  <si>
    <t>J2</t>
  </si>
  <si>
    <t>du 03/11 au 16/11</t>
  </si>
  <si>
    <t>J-3</t>
  </si>
  <si>
    <t>Valdahon</t>
  </si>
  <si>
    <t>S46 (10/11 - 16/11)</t>
  </si>
  <si>
    <t>10-14</t>
  </si>
  <si>
    <t>IC JEUNES</t>
  </si>
  <si>
    <t>15-16</t>
  </si>
  <si>
    <t>Maiche
15, 16 novembre 2025</t>
  </si>
  <si>
    <t>N3</t>
  </si>
  <si>
    <t>D-Mx</t>
  </si>
  <si>
    <t>S47 (17/11 - 23/11)</t>
  </si>
  <si>
    <t>17-21</t>
  </si>
  <si>
    <t>J3</t>
  </si>
  <si>
    <t>du 17/11 au 030/11</t>
  </si>
  <si>
    <t>CEIJ 2</t>
  </si>
  <si>
    <t>22-23</t>
  </si>
  <si>
    <t>J-4</t>
  </si>
  <si>
    <t>J3-4</t>
  </si>
  <si>
    <t>S48 (24/11 - 30/11)</t>
  </si>
  <si>
    <t>24-28</t>
  </si>
  <si>
    <t>29-30</t>
  </si>
  <si>
    <t>DEC</t>
  </si>
  <si>
    <t>S49 (01/12 - 07/12)</t>
  </si>
  <si>
    <t>J4</t>
  </si>
  <si>
    <t>du 01/12 au 14/12</t>
  </si>
  <si>
    <t>Tournoi des lumières</t>
  </si>
  <si>
    <t>R4</t>
  </si>
  <si>
    <t>S50 (08/12 - 14/12)</t>
  </si>
  <si>
    <t>CEIJ 3</t>
  </si>
  <si>
    <t>J-5
BCE
BVM
VB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</si>
  <si>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3</t>
    </r>
  </si>
  <si>
    <t>S51 (15/12 - 21/12)</t>
  </si>
  <si>
    <t>Trève</t>
  </si>
  <si>
    <t>Vacances Noël du 20/12/2025 au 05/01/2026</t>
  </si>
  <si>
    <t>S52 (22/12 - 28/12)</t>
  </si>
  <si>
    <t>S01 (29/12 - 04/01)</t>
  </si>
  <si>
    <t>29-02</t>
  </si>
  <si>
    <t>JANV</t>
  </si>
  <si>
    <t>Tournoi de simple Vercel</t>
  </si>
  <si>
    <t>S</t>
  </si>
  <si>
    <t>S02 (05/01 - 11/01)</t>
  </si>
  <si>
    <t>05-09</t>
  </si>
  <si>
    <t>J5</t>
  </si>
  <si>
    <t>du 05/01 au 18/01</t>
  </si>
  <si>
    <t>France
 PARA BAD</t>
  </si>
  <si>
    <t>CREJ 3 (1 jour)</t>
  </si>
  <si>
    <t>10-11</t>
  </si>
  <si>
    <t>Orchamps-Vennes</t>
  </si>
  <si>
    <t>S03 (12/01 - 18/01)</t>
  </si>
  <si>
    <t>12-16</t>
  </si>
  <si>
    <t>BAC 2</t>
  </si>
  <si>
    <t>17-18</t>
  </si>
  <si>
    <t>S04 (19/01 - 25/01)</t>
  </si>
  <si>
    <t>19-23</t>
  </si>
  <si>
    <t>J6</t>
  </si>
  <si>
    <t>du 19/01 au 01/02</t>
  </si>
  <si>
    <t>24-25</t>
  </si>
  <si>
    <t>J-6
BCE</t>
  </si>
  <si>
    <r>
      <rPr>
        <b/>
        <u/>
        <sz val="10"/>
        <color rgb="FF000000"/>
        <rFont val="&quot;Arial, sans-serif&quot;"/>
      </rPr>
      <t xml:space="preserve">CDJ 3 Simple :
</t>
    </r>
    <r>
      <rPr>
        <b/>
        <u/>
        <sz val="10"/>
        <color rgb="FF000000"/>
        <rFont val="&quot;Arial, sans-serif&quot;"/>
      </rPr>
      <t>Jeunes Confirmés</t>
    </r>
  </si>
  <si>
    <t>J5-6</t>
  </si>
  <si>
    <t>J5-6 
A définir</t>
  </si>
  <si>
    <t>S05 (26/01 - 01/02)</t>
  </si>
  <si>
    <t>26-30</t>
  </si>
  <si>
    <t>France
 ELITES 
 (??)</t>
  </si>
  <si>
    <t xml:space="preserve"> Les ELLES à Plumes 
Etape 2</t>
  </si>
  <si>
    <t>FEV</t>
  </si>
  <si>
    <t>S06 (02/02 - 08/02)</t>
  </si>
  <si>
    <t>02-06</t>
  </si>
  <si>
    <t>J7</t>
  </si>
  <si>
    <t>du 02/02 au 08/03</t>
  </si>
  <si>
    <t>CIJ 3</t>
  </si>
  <si>
    <t>CIJ 4</t>
  </si>
  <si>
    <t>CIJ 5</t>
  </si>
  <si>
    <t>CIJ 6</t>
  </si>
  <si>
    <t>J-7
BVM
VB</t>
  </si>
  <si>
    <t>CEIJ 4</t>
  </si>
  <si>
    <t>Minibad 4</t>
  </si>
  <si>
    <t>Maiche</t>
  </si>
  <si>
    <r>
      <rPr>
        <b/>
        <u/>
        <sz val="10"/>
        <color rgb="FF000000"/>
        <rFont val="Arial, sans-serif"/>
      </rPr>
      <t>R</t>
    </r>
    <r>
      <rPr>
        <b/>
        <u/>
        <sz val="10"/>
        <color rgb="FF000000"/>
        <rFont val="Arial, sans-serif"/>
      </rPr>
      <t xml:space="preserve">DJ 4
</t>
    </r>
    <r>
      <rPr>
        <b/>
        <u/>
        <sz val="10"/>
        <color rgb="FF000000"/>
        <rFont val="Arial, sans-serif"/>
      </rPr>
      <t>Jeunes Débutants</t>
    </r>
  </si>
  <si>
    <t>TDD 4</t>
  </si>
  <si>
    <t>S07 (09/02 - 15/02)</t>
  </si>
  <si>
    <t>09-13</t>
  </si>
  <si>
    <t>Vacances Hiver du 07/02 au 23/02/2026</t>
  </si>
  <si>
    <t>14-15</t>
  </si>
  <si>
    <t>S08 (16/02 - 22/02)</t>
  </si>
  <si>
    <t>16-20</t>
  </si>
  <si>
    <t>J-8</t>
  </si>
  <si>
    <t>J7-8</t>
  </si>
  <si>
    <t>21-22</t>
  </si>
  <si>
    <t>S09 (23/02 - 01/03)</t>
  </si>
  <si>
    <t>23-27</t>
  </si>
  <si>
    <t>MARS</t>
  </si>
  <si>
    <t>S10 (02/03 - 08/03)</t>
  </si>
  <si>
    <t>S11  (09/03 - 15/03)</t>
  </si>
  <si>
    <t>J8</t>
  </si>
  <si>
    <t>du 09/03 au 22/03</t>
  </si>
  <si>
    <t>CEIJ 5</t>
  </si>
  <si>
    <t>CHAMPIONNATS DU DOUBS Adultes</t>
  </si>
  <si>
    <t>S12 (16/03 - 22/03)</t>
  </si>
  <si>
    <t>J-9
BCE
BVM
VB</t>
  </si>
  <si>
    <t>J9-10</t>
  </si>
  <si>
    <t>S13 (23/03 - 29/03)</t>
  </si>
  <si>
    <t>J9</t>
  </si>
  <si>
    <t>du 23/03 au 05/04</t>
  </si>
  <si>
    <t>28-29</t>
  </si>
  <si>
    <t>S14 (30/03 - 05/04)</t>
  </si>
  <si>
    <t>30-03</t>
  </si>
  <si>
    <t>CREJ 4 (2 jours)</t>
  </si>
  <si>
    <t>AVRIL</t>
  </si>
  <si>
    <t>S15 (06/04 - 12/04)</t>
  </si>
  <si>
    <t>Vacances Printemps du 04/04 au 20/04/2026</t>
  </si>
  <si>
    <t>CEIJ 6</t>
  </si>
  <si>
    <t>J-10</t>
  </si>
  <si>
    <t>S16 (13/04 - 19/04)</t>
  </si>
  <si>
    <t>CRJ 4 (2 jours)</t>
  </si>
  <si>
    <t>14 ème tournoi de Valdahon Vercel</t>
  </si>
  <si>
    <t>S - D - DMx</t>
  </si>
  <si>
    <t>S17 (20/04 - 26/04)</t>
  </si>
  <si>
    <t>20</t>
  </si>
  <si>
    <t>Férié (Lundi de pâques)</t>
  </si>
  <si>
    <t>21-24</t>
  </si>
  <si>
    <t>S18 (27/04 - 03/05)</t>
  </si>
  <si>
    <t>27-30</t>
  </si>
  <si>
    <t>J10</t>
  </si>
  <si>
    <t>du 27/04 au 10/05</t>
  </si>
  <si>
    <t>MAI</t>
  </si>
  <si>
    <t>01</t>
  </si>
  <si>
    <t>Férié (Fete du Travail)</t>
  </si>
  <si>
    <t>S19 (04/05 - 10/05)</t>
  </si>
  <si>
    <t>04-07</t>
  </si>
  <si>
    <t>BOFC Vétérans</t>
  </si>
  <si>
    <t>08</t>
  </si>
  <si>
    <t>Férié (Armistice)</t>
  </si>
  <si>
    <t>Phase Finale</t>
  </si>
  <si>
    <t>S20 (11/05 - 17/05)</t>
  </si>
  <si>
    <t>11-15</t>
  </si>
  <si>
    <t>Phases finales (matchs de classement)</t>
  </si>
  <si>
    <t>du 11/05 au 07/06</t>
  </si>
  <si>
    <t>Intercomités jeunes
 U11 et U13</t>
  </si>
  <si>
    <t>16-17</t>
  </si>
  <si>
    <t>S21 (18/05 - 24/05)</t>
  </si>
  <si>
    <t>18-22</t>
  </si>
  <si>
    <t>France
 JEUNES</t>
  </si>
  <si>
    <t>23-24</t>
  </si>
  <si>
    <t>Interdition des compétitions</t>
  </si>
  <si>
    <t>S22 (25/05 - 31/05)</t>
  </si>
  <si>
    <t>Férié (Ascension)</t>
  </si>
  <si>
    <t>JUIN</t>
  </si>
  <si>
    <t>S23 (01/06 - 07/06)</t>
  </si>
  <si>
    <t>France
 VETERANS</t>
  </si>
  <si>
    <t>S24 (08/06 - 14/06)</t>
  </si>
  <si>
    <t>Ferié (Pentecôte)</t>
  </si>
  <si>
    <t>Barrages</t>
  </si>
  <si>
    <t>du 08/06 au 21/06</t>
  </si>
  <si>
    <t>Barrages ICR</t>
  </si>
  <si>
    <t>S25 (15/06 - 21/06)</t>
  </si>
  <si>
    <t>DAN Filles</t>
  </si>
  <si>
    <t>S26 (22/06 - 28/06)</t>
  </si>
  <si>
    <t>DAN Garçons</t>
  </si>
  <si>
    <t>X</t>
  </si>
  <si>
    <t>S27 (29/06 - 05/07)</t>
  </si>
  <si>
    <t>JUILLET</t>
  </si>
  <si>
    <t>S28</t>
  </si>
  <si>
    <t>S29</t>
  </si>
  <si>
    <t>13-19</t>
  </si>
  <si>
    <t>S30</t>
  </si>
  <si>
    <t>20-26</t>
  </si>
  <si>
    <t>AOUT</t>
  </si>
  <si>
    <t>10-16</t>
  </si>
  <si>
    <t>17-23</t>
  </si>
  <si>
    <t>S35</t>
  </si>
  <si>
    <t>24-30</t>
  </si>
  <si>
    <t>DEPARTEMENTAL</t>
  </si>
  <si>
    <t>NATIONAL</t>
  </si>
  <si>
    <t>CDJ</t>
  </si>
  <si>
    <t>Circuit Départemental Jeunes</t>
  </si>
  <si>
    <t>CIJ</t>
  </si>
  <si>
    <t>Circuit Régional Jeunes</t>
  </si>
  <si>
    <t>RDJ</t>
  </si>
  <si>
    <t>Rencontre Départemental Jeunes</t>
  </si>
  <si>
    <t>CEJ</t>
  </si>
  <si>
    <t>Circuit Elite Jeunes</t>
  </si>
  <si>
    <t>TDD</t>
  </si>
  <si>
    <t>Trophée du Doubs Adulte</t>
  </si>
  <si>
    <t>BNP</t>
  </si>
  <si>
    <t>Brassage National Poussin</t>
  </si>
  <si>
    <t>BIP</t>
  </si>
  <si>
    <t>Brassage Interdépartemental Poussin</t>
  </si>
  <si>
    <t>DAN</t>
  </si>
  <si>
    <t>Dispositif Avenir</t>
  </si>
  <si>
    <t>REGIONAL</t>
  </si>
  <si>
    <t>CRJ</t>
  </si>
  <si>
    <t>ICN</t>
  </si>
  <si>
    <t xml:space="preserve">Rencontre à domicile des clubs du Doubs </t>
  </si>
  <si>
    <t>CREJ</t>
  </si>
  <si>
    <t>Circuit Régional Elites Jeunes</t>
  </si>
  <si>
    <t>SAR</t>
  </si>
  <si>
    <t>Suivi Avenir Régional (stage)</t>
  </si>
  <si>
    <t>Vendredi 30/08 (19h30) 
Affectation des événements Codep</t>
  </si>
  <si>
    <t>Reprise scolaire : 2 septembre 2024</t>
  </si>
  <si>
    <t>Stage adultes 
Dimanche 08 septembre à Pontarlier</t>
  </si>
  <si>
    <t>Assemblée Générale 
Vendredi 13 septembre 2024 à Pontarlier à 19h00</t>
  </si>
  <si>
    <t>J-1
VB
BVM</t>
  </si>
  <si>
    <t>Réunion capitaines : vendredi 27 septembre</t>
  </si>
  <si>
    <t>CRV</t>
  </si>
  <si>
    <t xml:space="preserve"> </t>
  </si>
  <si>
    <t>J-2
BCE</t>
  </si>
  <si>
    <t>J1-2</t>
  </si>
  <si>
    <r>
      <rPr>
        <b/>
        <sz val="10"/>
        <rFont val="Arial, sans-serif"/>
      </rPr>
      <t xml:space="preserve">J1-2 
</t>
    </r>
    <r>
      <rPr>
        <sz val="10"/>
        <rFont val="Arial, sans-serif"/>
      </rPr>
      <t>ASCAP</t>
    </r>
  </si>
  <si>
    <t>du 30/09 au 20/10</t>
  </si>
  <si>
    <r>
      <rPr>
        <b/>
        <u/>
        <sz val="10"/>
        <color rgb="FF000000"/>
        <rFont val="&quot;Arial, sans-serif&quot;"/>
      </rPr>
      <t xml:space="preserve">CDJ 1 Simple :
</t>
    </r>
    <r>
      <rPr>
        <b/>
        <u/>
        <sz val="10"/>
        <color rgb="FF000000"/>
        <rFont val="&quot;Arial, sans-serif&quot;"/>
      </rPr>
      <t>Jeunes Confirmés
Dimanche 06</t>
    </r>
  </si>
  <si>
    <t>JA 
S Bouhelier</t>
  </si>
  <si>
    <t>12-13</t>
  </si>
  <si>
    <t>CRJ 1 (2 jours)</t>
  </si>
  <si>
    <r>
      <rPr>
        <b/>
        <u/>
        <sz val="10"/>
        <color rgb="FF000000"/>
        <rFont val="Arial, sans-serif"/>
      </rPr>
      <t xml:space="preserve">Minibad 1
</t>
    </r>
    <r>
      <rPr>
        <b/>
        <u/>
        <sz val="10"/>
        <color rgb="FF000000"/>
        <rFont val="Arial, sans-serif"/>
      </rPr>
      <t>RDJ 1</t>
    </r>
  </si>
  <si>
    <t>BCE 
(Samedi 12)</t>
  </si>
  <si>
    <r>
      <rPr>
        <b/>
        <u/>
        <sz val="10"/>
        <color rgb="FF000000"/>
        <rFont val="&quot;Arial, sans-serif&quot;"/>
      </rPr>
      <t>TDD 1</t>
    </r>
    <r>
      <rPr>
        <b/>
        <u/>
        <sz val="10"/>
        <color rgb="FF000000"/>
        <rFont val="&quot;Arial, sans-serif&quot;"/>
      </rPr>
      <t xml:space="preserve"> 
Dimanche 13</t>
    </r>
  </si>
  <si>
    <t>Franois</t>
  </si>
  <si>
    <t>JA 
Y Levant</t>
  </si>
  <si>
    <t>19-20</t>
  </si>
  <si>
    <t>Vacances du 19/10 au 03/11</t>
  </si>
  <si>
    <t>CREJ 2 (2 jours)</t>
  </si>
  <si>
    <t>26-27</t>
  </si>
  <si>
    <t>J-3
BCE
BVM
VB</t>
  </si>
  <si>
    <t>1er Circuit Loisirs - Etupes
Vendredi 25 octobre
Gymnase LANGEVIN</t>
  </si>
  <si>
    <t>GEO 1 - Besançon - 27 octobre (visio les 15 et 21 octobre)</t>
  </si>
  <si>
    <t>Férié</t>
  </si>
  <si>
    <t>Quingey</t>
  </si>
  <si>
    <r>
      <rPr>
        <b/>
        <u/>
        <sz val="10"/>
        <color rgb="FF000000"/>
        <rFont val="&quot;Arial, sans-serif&quot;"/>
      </rPr>
      <t xml:space="preserve">CDJ </t>
    </r>
    <r>
      <rPr>
        <b/>
        <u/>
        <sz val="10"/>
        <color rgb="FF000000"/>
        <rFont val="&quot;Arial, sans-serif&quot;"/>
      </rPr>
      <t>2 Double : 
Ouvert à tous
Dimanche 3 novembre</t>
    </r>
  </si>
  <si>
    <t>ASPTT</t>
  </si>
  <si>
    <t>du 04/11 au 17/11</t>
  </si>
  <si>
    <t>CRJ 2 (2 jours)</t>
  </si>
  <si>
    <t>Maiche
9, 10 et 11 novembre 2024</t>
  </si>
  <si>
    <t>J-4
VB
BVM</t>
  </si>
  <si>
    <r>
      <rPr>
        <b/>
        <sz val="10"/>
        <rFont val="Arial, sans-serif"/>
      </rPr>
      <t xml:space="preserve">J3-4 
</t>
    </r>
    <r>
      <rPr>
        <sz val="10"/>
        <rFont val="Arial, sans-serif"/>
      </rPr>
      <t>Besançon</t>
    </r>
  </si>
  <si>
    <r>
      <rPr>
        <b/>
        <u/>
        <sz val="10"/>
        <color rgb="FF000000"/>
        <rFont val="Arial, sans-serif"/>
      </rPr>
      <t xml:space="preserve">RDJ 2
</t>
    </r>
    <r>
      <rPr>
        <b/>
        <u/>
        <sz val="10"/>
        <color rgb="FF000000"/>
        <rFont val="Arial, sans-serif"/>
      </rPr>
      <t>Jeunes Débutants</t>
    </r>
  </si>
  <si>
    <t>Pontarlier
Samedi 16</t>
  </si>
  <si>
    <t>du 18/11 au 01/12</t>
  </si>
  <si>
    <t>CHAMPIONNATS DU DOUBS Jeunes et vétérans</t>
  </si>
  <si>
    <t>Besançon (VB)</t>
  </si>
  <si>
    <t>JA D. Walkiewicz</t>
  </si>
  <si>
    <t xml:space="preserve">MODEF 25 - 21 novembre : visio </t>
  </si>
  <si>
    <t>Opération Belles Raquettes (DAD)</t>
  </si>
  <si>
    <t>Besançon (VB)
Dimanche 1er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</si>
  <si>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2
1er décembre</t>
    </r>
  </si>
  <si>
    <t>Levier</t>
  </si>
  <si>
    <t>du 02/12 au 20/12</t>
  </si>
  <si>
    <r>
      <rPr>
        <b/>
        <u/>
        <sz val="10"/>
        <color rgb="FF000000"/>
        <rFont val="&quot;Arial, sans-serif&quot;"/>
      </rPr>
      <t xml:space="preserve">CDJ </t>
    </r>
    <r>
      <rPr>
        <b/>
        <u/>
        <sz val="10"/>
        <color rgb="FF000000"/>
        <rFont val="&quot;Arial, sans-serif&quot;"/>
      </rPr>
      <t>3 Simple : 
Jeunes Confirmés</t>
    </r>
  </si>
  <si>
    <t>Morteau
Samedi 7</t>
  </si>
  <si>
    <r>
      <rPr>
        <b/>
        <sz val="9"/>
        <rFont val="Arial, sans-serif"/>
      </rPr>
      <t xml:space="preserve">Circuit Loisirs 2 
</t>
    </r>
    <r>
      <rPr>
        <sz val="9"/>
        <rFont val="Arial, sans-serif"/>
      </rPr>
      <t xml:space="preserve">6 décembre 2024
Besançon ASPTT
</t>
    </r>
    <r>
      <rPr>
        <b/>
        <sz val="9"/>
        <rFont val="Arial, sans-serif"/>
      </rPr>
      <t>Gymnase Victor Hugo</t>
    </r>
  </si>
  <si>
    <t>Belfort</t>
  </si>
  <si>
    <t>MODEF 25 - 7 décembre - présentiel à Besançon</t>
  </si>
  <si>
    <t>JA : V.Coeurdassier et J.Régnier</t>
  </si>
  <si>
    <t>GEO 1 - Dijon - 15 décembre (visio les 3 et 10 décembre)</t>
  </si>
  <si>
    <t>Vacances du 21/12 au 05/01/2025</t>
  </si>
  <si>
    <t>Tournoi des lumières de Montbéliard (ASCAP)
JA : N. Boilleau</t>
  </si>
  <si>
    <t>S-D-DMx</t>
  </si>
  <si>
    <t>MODEF 25 - 19 décembre : visio</t>
  </si>
  <si>
    <r>
      <rPr>
        <b/>
        <sz val="10"/>
        <rFont val="Arial, sans-serif"/>
      </rPr>
      <t xml:space="preserve">04-05
</t>
    </r>
    <r>
      <rPr>
        <b/>
        <sz val="9"/>
        <color rgb="FFFF0000"/>
        <rFont val="Arial, sans-serif"/>
      </rPr>
      <t>Date limite Chpt Dép Jeun</t>
    </r>
  </si>
  <si>
    <t>JA : S.Bouhelier</t>
  </si>
  <si>
    <t>du 06/01 au 26/01</t>
  </si>
  <si>
    <r>
      <rPr>
        <b/>
        <u/>
        <sz val="10"/>
        <color rgb="FF000000"/>
        <rFont val="&quot;Arial, sans-serif&quot;"/>
      </rPr>
      <t>Minibad 3
 (dimanche matin</t>
    </r>
    <r>
      <rPr>
        <b/>
        <u/>
        <sz val="10"/>
        <color rgb="FF000000"/>
        <rFont val="&quot;Arial, sans-serif&quot;"/>
      </rPr>
      <t>)</t>
    </r>
  </si>
  <si>
    <t>Dimanche12
Montbéliard</t>
  </si>
  <si>
    <r>
      <rPr>
        <b/>
        <u/>
        <sz val="10"/>
        <color rgb="FF000000"/>
        <rFont val="&quot;Arial, sans-serif&quot;"/>
      </rPr>
      <t>R</t>
    </r>
    <r>
      <rPr>
        <b/>
        <u/>
        <sz val="10"/>
        <color rgb="FF000000"/>
        <rFont val="&quot;Arial, sans-serif&quot;"/>
      </rPr>
      <t xml:space="preserve">DJ 3
</t>
    </r>
    <r>
      <rPr>
        <b/>
        <u/>
        <sz val="10"/>
        <color rgb="FF000000"/>
        <rFont val="&quot;Arial, sans-serif&quot;"/>
      </rPr>
      <t>Jeunes Débutants</t>
    </r>
  </si>
  <si>
    <r>
      <rPr>
        <b/>
        <sz val="10"/>
        <rFont val="Arial, sans-serif"/>
      </rPr>
      <t xml:space="preserve">J5-6 
</t>
    </r>
    <r>
      <rPr>
        <sz val="10"/>
        <rFont val="Arial, sans-serif"/>
      </rPr>
      <t>Pontarlier</t>
    </r>
  </si>
  <si>
    <r>
      <rPr>
        <b/>
        <u/>
        <sz val="10"/>
        <color rgb="FF000000"/>
        <rFont val="&quot;Arial, sans-serif&quot;"/>
      </rPr>
      <t xml:space="preserve">CDJ 4 Simple :
</t>
    </r>
    <r>
      <rPr>
        <b/>
        <u/>
        <sz val="10"/>
        <color rgb="FF000000"/>
        <rFont val="&quot;Arial, sans-serif&quot;"/>
      </rPr>
      <t>Jeunes Confirmés</t>
    </r>
  </si>
  <si>
    <t>ANNULE</t>
  </si>
  <si>
    <t>du 27/01 au 16/02</t>
  </si>
  <si>
    <t>CRJ 3 (2 jours)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</si>
  <si>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3</t>
    </r>
  </si>
  <si>
    <t>Tournoi d'Héricourt</t>
  </si>
  <si>
    <t>JA : J.Serfati et D.Walkiewicz</t>
  </si>
  <si>
    <r>
      <rPr>
        <b/>
        <u/>
        <sz val="10"/>
        <color rgb="FF000000"/>
        <rFont val="&quot;Arial, sans-serif&quot;"/>
      </rPr>
      <t xml:space="preserve">Minibad 4
</t>
    </r>
    <r>
      <rPr>
        <b/>
        <u/>
        <sz val="10"/>
        <color rgb="FF000000"/>
        <rFont val="&quot;Arial, sans-serif&quot;"/>
      </rPr>
      <t>Dimanche</t>
    </r>
  </si>
  <si>
    <t>VDI</t>
  </si>
  <si>
    <r>
      <rPr>
        <b/>
        <sz val="9"/>
        <rFont val="Arial, sans-serif"/>
      </rPr>
      <t xml:space="preserve">Circuit Loisirs 3
</t>
    </r>
    <r>
      <rPr>
        <sz val="9"/>
        <rFont val="Arial, sans-serif"/>
      </rPr>
      <t xml:space="preserve">6 février 2025
Vercel
</t>
    </r>
    <r>
      <rPr>
        <b/>
        <sz val="9"/>
        <rFont val="Arial, sans-serif"/>
      </rPr>
      <t>Gymnase de Vercel</t>
    </r>
  </si>
  <si>
    <r>
      <rPr>
        <b/>
        <u/>
        <sz val="10"/>
        <color rgb="FF000000"/>
        <rFont val="&quot;Arial, sans-serif&quot;"/>
      </rPr>
      <t xml:space="preserve">RDJ 4
</t>
    </r>
    <r>
      <rPr>
        <b/>
        <u/>
        <sz val="10"/>
        <color rgb="FF000000"/>
        <rFont val="&quot;Arial, sans-serif&quot;"/>
      </rPr>
      <t>Jeunes Débutants</t>
    </r>
  </si>
  <si>
    <t>BOFC Jeunes 24</t>
  </si>
  <si>
    <t>16 février : Les ELLES à Plumes</t>
  </si>
  <si>
    <t>JA X. Lopes</t>
  </si>
  <si>
    <t>GEO 2 - Besançon - 16 février</t>
  </si>
  <si>
    <r>
      <rPr>
        <b/>
        <sz val="10"/>
        <rFont val="Arial, sans-serif"/>
      </rPr>
      <t xml:space="preserve">J7-8 
</t>
    </r>
    <r>
      <rPr>
        <sz val="10"/>
        <rFont val="Arial, sans-serif"/>
      </rPr>
      <t>Vercel</t>
    </r>
  </si>
  <si>
    <t>du 17/02 au 16/03</t>
  </si>
  <si>
    <t>Vacances du 22/02 au 09/03</t>
  </si>
  <si>
    <r>
      <rPr>
        <b/>
        <u/>
        <sz val="10"/>
        <color rgb="FF000000"/>
        <rFont val="&quot;Arial, sans-serif&quot;"/>
      </rPr>
      <t>CDJ 5</t>
    </r>
    <r>
      <rPr>
        <b/>
        <u/>
        <sz val="10"/>
        <color rgb="FF000000"/>
        <rFont val="&quot;Arial, sans-serif&quot;"/>
      </rPr>
      <t xml:space="preserve"> Double : 
Ouvert à tous</t>
    </r>
  </si>
  <si>
    <t>1er tournoi Officiel du BTB</t>
  </si>
  <si>
    <t>DH/DD - DMx</t>
  </si>
  <si>
    <r>
      <rPr>
        <b/>
        <sz val="10"/>
        <rFont val="Arial, sans-serif"/>
      </rPr>
      <t xml:space="preserve">J9-10 
</t>
    </r>
    <r>
      <rPr>
        <sz val="10"/>
        <rFont val="Arial, sans-serif"/>
      </rPr>
      <t>Morteau</t>
    </r>
  </si>
  <si>
    <t>du 17/03 au 30/03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</si>
  <si>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4</t>
    </r>
  </si>
  <si>
    <t>AG Elective
Samedi 29 mars 2025 à Héricourt à 17h00</t>
  </si>
  <si>
    <r>
      <rPr>
        <b/>
        <sz val="9"/>
        <rFont val="Arial, sans-serif"/>
      </rPr>
      <t xml:space="preserve">Circuit Loisirs 4
</t>
    </r>
    <r>
      <rPr>
        <sz val="9"/>
        <rFont val="Arial, sans-serif"/>
      </rPr>
      <t xml:space="preserve">25 mars 2025
Rougemont
</t>
    </r>
    <r>
      <rPr>
        <b/>
        <sz val="9"/>
        <rFont val="Arial, sans-serif"/>
      </rPr>
      <t>Gymnase du collège</t>
    </r>
  </si>
  <si>
    <t>GEO 2 - Dijon - 30 mars</t>
  </si>
  <si>
    <t>ASCAP à Héricourt</t>
  </si>
  <si>
    <t>JA S. Couval</t>
  </si>
  <si>
    <r>
      <rPr>
        <b/>
        <u/>
        <sz val="10"/>
        <color rgb="FF000000"/>
        <rFont val="&quot;Arial, sans-serif&quot;"/>
      </rPr>
      <t>Minibad 5
 (dimanche matin</t>
    </r>
    <r>
      <rPr>
        <b/>
        <u/>
        <sz val="10"/>
        <color rgb="FF000000"/>
        <rFont val="&quot;Arial, sans-serif&quot;"/>
      </rPr>
      <t>)</t>
    </r>
  </si>
  <si>
    <r>
      <rPr>
        <b/>
        <u/>
        <sz val="10"/>
        <color rgb="FF000000"/>
        <rFont val="&quot;Arial, sans-serif&quot;"/>
      </rPr>
      <t xml:space="preserve">RDJ 5
</t>
    </r>
    <r>
      <rPr>
        <b/>
        <u/>
        <sz val="10"/>
        <color rgb="FF000000"/>
        <rFont val="&quot;Arial, sans-serif&quot;"/>
      </rPr>
      <t>Jeunes Débutants</t>
    </r>
  </si>
  <si>
    <t>du 31/03 au 20/04</t>
  </si>
  <si>
    <t>Tournoi de Printemps du VB</t>
  </si>
  <si>
    <t>Férié (we de pâques)</t>
  </si>
  <si>
    <t>du 21/04 au 11/05</t>
  </si>
  <si>
    <t>Vacances du 19/04 au 04/05</t>
  </si>
  <si>
    <t>France
 JEUNES 
 Qualif</t>
  </si>
  <si>
    <t>Aubad 17 à Baume les Dames</t>
  </si>
  <si>
    <t>PLAY OFF</t>
  </si>
  <si>
    <r>
      <rPr>
        <b/>
        <u/>
        <sz val="10"/>
        <color rgb="FF000000"/>
        <rFont val="&quot;Arial, sans-serif&quot;"/>
      </rPr>
      <t xml:space="preserve">CDJ 6 Simple :
</t>
    </r>
    <r>
      <rPr>
        <b/>
        <u/>
        <sz val="10"/>
        <color rgb="FF000000"/>
        <rFont val="&quot;Arial, sans-serif&quot;"/>
      </rPr>
      <t>Jeunes Confirmés</t>
    </r>
  </si>
  <si>
    <t>BVV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</si>
  <si>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5</t>
    </r>
  </si>
  <si>
    <r>
      <rPr>
        <b/>
        <u/>
        <sz val="10"/>
        <color rgb="FF000000"/>
        <rFont val="&quot;Arial, sans-serif&quot;"/>
      </rPr>
      <t>Minibad 6
 (dimanche matin</t>
    </r>
    <r>
      <rPr>
        <b/>
        <u/>
        <sz val="10"/>
        <color rgb="FF000000"/>
        <rFont val="&quot;Arial, sans-serif&quot;"/>
      </rPr>
      <t>)</t>
    </r>
  </si>
  <si>
    <t>BABADOUC</t>
  </si>
  <si>
    <r>
      <rPr>
        <b/>
        <u/>
        <sz val="10"/>
        <color rgb="FF000000"/>
        <rFont val="&quot;Arial, sans-serif&quot;"/>
      </rPr>
      <t>R</t>
    </r>
    <r>
      <rPr>
        <b/>
        <u/>
        <sz val="10"/>
        <color rgb="FF000000"/>
        <rFont val="&quot;Arial, sans-serif&quot;"/>
      </rPr>
      <t xml:space="preserve">DJ 6
</t>
    </r>
    <r>
      <rPr>
        <b/>
        <u/>
        <sz val="10"/>
        <color rgb="FF000000"/>
        <rFont val="&quot;Arial, sans-serif&quot;"/>
      </rPr>
      <t>Jeunes Débutants</t>
    </r>
  </si>
  <si>
    <t>Finale</t>
  </si>
  <si>
    <t>du 12/05 au 08/06</t>
  </si>
  <si>
    <t>Intercomités jeunes
 U11 et U13
USCD</t>
  </si>
  <si>
    <r>
      <rPr>
        <b/>
        <sz val="9"/>
        <rFont val="Arial, sans-serif"/>
      </rPr>
      <t>Circuit Loisirs</t>
    </r>
    <r>
      <rPr>
        <sz val="9"/>
        <rFont val="Arial, sans-serif"/>
      </rPr>
      <t xml:space="preserve">
Mercredi 14 mai 2025
Arc-sous-Cicon</t>
    </r>
  </si>
  <si>
    <t>Mar 20</t>
  </si>
  <si>
    <t>AG BIF à Franois</t>
  </si>
  <si>
    <r>
      <rPr>
        <b/>
        <u/>
        <sz val="10"/>
        <color rgb="FF000000"/>
        <rFont val="&quot;Arial, sans-serif&quot;"/>
      </rPr>
      <t>CDJ 7</t>
    </r>
    <r>
      <rPr>
        <b/>
        <u/>
        <sz val="10"/>
        <color rgb="FF000000"/>
        <rFont val="&quot;Arial, sans-serif&quot;"/>
      </rPr>
      <t xml:space="preserve"> Simple : Jeunes Confirmés</t>
    </r>
  </si>
  <si>
    <t>JA S. Bouhelier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</si>
  <si>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6</t>
    </r>
  </si>
  <si>
    <t>Ven 13</t>
  </si>
  <si>
    <t>AG Pb à Pontarlier</t>
  </si>
  <si>
    <t>Ferié (Lundi Pentecôte)</t>
  </si>
  <si>
    <t>du 09/06 au 22/06</t>
  </si>
  <si>
    <t>AG BCPM à Maîche</t>
  </si>
  <si>
    <t>BOFC Seniors à Héricourt</t>
  </si>
  <si>
    <t>Jeu 19</t>
  </si>
  <si>
    <t>AG Bad Levier à Levier</t>
  </si>
  <si>
    <t>Barrages ICR
Franois</t>
  </si>
  <si>
    <t>Dim 22</t>
  </si>
  <si>
    <t>AG ASCAP à Montbéliard</t>
  </si>
  <si>
    <t>Ven 27</t>
  </si>
  <si>
    <t>AG BABADouc à Baume les Dames</t>
  </si>
  <si>
    <t>TIVB</t>
  </si>
  <si>
    <t>AG VDI à L'Isle sur le Doubs à 18h30</t>
  </si>
  <si>
    <t>AG BTB à Besançon à 19h00</t>
  </si>
  <si>
    <t>JUIL</t>
  </si>
  <si>
    <t>AG Ligue à définir</t>
  </si>
  <si>
    <t>CPCD à définir</t>
  </si>
  <si>
    <t>Babadouc 
Samedi soir 22/08</t>
  </si>
  <si>
    <t>DH/DD DMx</t>
  </si>
  <si>
    <t>23-23</t>
  </si>
  <si>
    <t>TDJ</t>
  </si>
  <si>
    <t>Trophée Départemental Jeunes</t>
  </si>
  <si>
    <t>TAR</t>
  </si>
  <si>
    <t>Top Avenir Régional</t>
  </si>
  <si>
    <t xml:space="preserve"> 2023 / 2024</t>
  </si>
  <si>
    <t>Mardi 29/08 (19h30) 
Affectation des événements Codep</t>
  </si>
  <si>
    <t>Babadouc 
 Vendredi soir 25/08</t>
  </si>
  <si>
    <t>Vendredi 1er (19h15) 
Référents jeunes des clubs du Codep</t>
  </si>
  <si>
    <t>J-1</t>
  </si>
  <si>
    <t>Reprise scolaire : 4 septembre 2023</t>
  </si>
  <si>
    <t>Stage adultes 
Dimanche 10 septembre à Pontarlier</t>
  </si>
  <si>
    <t>Assemblée Générale 
Vendredi 15 septembre 2023 à Nancray</t>
  </si>
  <si>
    <t>Réunion capitaines : vendredi 29 septembre</t>
  </si>
  <si>
    <t>CIR 1</t>
  </si>
  <si>
    <t>J-2
VB
BVM</t>
  </si>
  <si>
    <r>
      <rPr>
        <b/>
        <sz val="10"/>
        <rFont val="Arial, sans-serif"/>
      </rPr>
      <t xml:space="preserve">J1-2 </t>
    </r>
    <r>
      <rPr>
        <b/>
        <sz val="9"/>
        <rFont val="Arial, sans-serif"/>
      </rPr>
      <t>Morteau</t>
    </r>
  </si>
  <si>
    <t>du 02/10 au 22/10</t>
  </si>
  <si>
    <r>
      <rPr>
        <b/>
        <u/>
        <sz val="10"/>
        <color rgb="FF000000"/>
        <rFont val="Arial, sans-serif"/>
      </rPr>
      <t xml:space="preserve">TDJ 1
</t>
    </r>
    <r>
      <rPr>
        <b/>
        <u/>
        <sz val="10"/>
        <color rgb="FF000000"/>
        <rFont val="Arial, sans-serif"/>
      </rPr>
      <t>Jeunes Débutants</t>
    </r>
  </si>
  <si>
    <r>
      <rPr>
        <b/>
        <u/>
        <sz val="10"/>
        <color rgb="FF000000"/>
        <rFont val="&quot;Arial, sans-serif&quot;"/>
      </rPr>
      <t xml:space="preserve">CDJ 1
</t>
    </r>
    <r>
      <rPr>
        <b/>
        <u/>
        <sz val="10"/>
        <color rgb="FF000000"/>
        <rFont val="&quot;Arial, sans-serif&quot;"/>
      </rPr>
      <t>Jeunes Confirmés</t>
    </r>
  </si>
  <si>
    <t>BCE</t>
  </si>
  <si>
    <t>1ère soirée CIrcuit Loisirs : 
Jeudi 12 Octobre
Gymnase des Torcols
Besançon</t>
  </si>
  <si>
    <t>CIR 2</t>
  </si>
  <si>
    <t>Orchamps-Vennes
Samedi et dimanche
 JA : M.Loubry</t>
  </si>
  <si>
    <t>Stage jeunes Lundi 23 à Orchamps-Vennes</t>
  </si>
  <si>
    <t>du 23/10 au 05/11</t>
  </si>
  <si>
    <t>IFB 
 24 au 29 Oct 
 à Rennes</t>
  </si>
  <si>
    <t>BRP 1</t>
  </si>
  <si>
    <t>Tout Simplement 
 Baume-les-dames
Dimanche
JA :S.Bouhelier et J.Bourdenet</t>
  </si>
  <si>
    <t>J-3
BCE</t>
  </si>
  <si>
    <t>du 06/11 au 19/11</t>
  </si>
  <si>
    <t>Tournoi BCPM n°20
Maîche
JA : Lionel Sala</t>
  </si>
  <si>
    <t>CIR 3</t>
  </si>
  <si>
    <t>2ème soirée Circuit Loisirs :
Vendredi 17 Novembre
Gymnase LANGEVIN
Etupes</t>
  </si>
  <si>
    <r>
      <rPr>
        <b/>
        <sz val="10"/>
        <rFont val="Arial, sans-serif"/>
      </rPr>
      <t xml:space="preserve">J3-4 </t>
    </r>
    <r>
      <rPr>
        <b/>
        <sz val="9"/>
        <rFont val="Arial, sans-serif"/>
      </rPr>
      <t>Besançon</t>
    </r>
  </si>
  <si>
    <t>du 20/11 au 03/12</t>
  </si>
  <si>
    <t>BNP1</t>
  </si>
  <si>
    <r>
      <rPr>
        <b/>
        <u/>
        <sz val="10"/>
        <color rgb="FF000000"/>
        <rFont val="&quot;Arial, sans-serif&quot;"/>
      </rPr>
      <t xml:space="preserve">CDJ 2
</t>
    </r>
    <r>
      <rPr>
        <b/>
        <u/>
        <sz val="10"/>
        <color rgb="FF000000"/>
        <rFont val="&quot;Arial, sans-serif&quot;"/>
      </rPr>
      <t>Jeunes Confirmés</t>
    </r>
  </si>
  <si>
    <t>Pontarlier 
25 novembre</t>
  </si>
  <si>
    <t>JA B.Belleville</t>
  </si>
  <si>
    <t>BTB
25 novembre</t>
  </si>
  <si>
    <t>JA JP Tolbiac</t>
  </si>
  <si>
    <t>Baume-les-Dames
BABADOUC</t>
  </si>
  <si>
    <t>1er entrainement ponctuel par bassin</t>
  </si>
  <si>
    <t>du 04/12 au 17/12</t>
  </si>
  <si>
    <t>CRJ 2 (1 jour)</t>
  </si>
  <si>
    <t>Tournoi du lion
Belfort
JA : D.Walkiewicz</t>
  </si>
  <si>
    <t>J-5
BCE</t>
  </si>
  <si>
    <t xml:space="preserve">3ème soirée Circuit Loisirs
15 décembre à Pontarlier </t>
  </si>
  <si>
    <t>Tournoi des Lumières
 ASCAP
JA : D.Walkiewicz</t>
  </si>
  <si>
    <r>
      <rPr>
        <b/>
        <u/>
        <sz val="10"/>
        <color rgb="FF000000"/>
        <rFont val="Arial, sans-serif"/>
      </rPr>
      <t xml:space="preserve">TDJ 2
</t>
    </r>
    <r>
      <rPr>
        <b/>
        <u/>
        <sz val="10"/>
        <color rgb="FF000000"/>
        <rFont val="Arial, sans-serif"/>
      </rPr>
      <t>Jeunes Débutants</t>
    </r>
  </si>
  <si>
    <t>4 janvier : stage OPEN Jeunes : Baume-les-Dames ?</t>
  </si>
  <si>
    <r>
      <rPr>
        <sz val="10"/>
        <rFont val="Arial, sans-serif"/>
      </rPr>
      <t xml:space="preserve">JA : </t>
    </r>
    <r>
      <rPr>
        <sz val="9"/>
        <rFont val="Arial, sans-serif"/>
      </rPr>
      <t>D.Walkiewicz</t>
    </r>
  </si>
  <si>
    <r>
      <rPr>
        <b/>
        <sz val="9"/>
        <rFont val="Arial, sans-serif"/>
      </rPr>
      <t xml:space="preserve">13-14
 </t>
    </r>
    <r>
      <rPr>
        <b/>
        <sz val="9"/>
        <color rgb="FFFF0000"/>
        <rFont val="Arial, sans-serif"/>
      </rPr>
      <t>Date limite Chpt Dép Jeunes</t>
    </r>
  </si>
  <si>
    <t>du 08/01 au 21/01</t>
  </si>
  <si>
    <r>
      <rPr>
        <b/>
        <u/>
        <sz val="10"/>
        <color rgb="FF000000"/>
        <rFont val="&quot;Arial, sans-serif&quot;"/>
      </rPr>
      <t>Minibad 3</t>
    </r>
    <r>
      <rPr>
        <b/>
        <u/>
        <sz val="10"/>
        <color rgb="FF000000"/>
        <rFont val="&quot;Arial, sans-serif&quot;"/>
      </rPr>
      <t xml:space="preserve"> Dimanche</t>
    </r>
  </si>
  <si>
    <t>Isle-sur-le-Doubs
VDI</t>
  </si>
  <si>
    <t>4ème soirée Circuit Loisirs</t>
  </si>
  <si>
    <t>10,18 et 21 janvier 2024</t>
  </si>
  <si>
    <r>
      <rPr>
        <b/>
        <u/>
        <sz val="10"/>
        <color rgb="FF000000"/>
        <rFont val="&quot;Arial, sans-serif&quot;"/>
      </rPr>
      <t xml:space="preserve">TDJ 3 Dimanche
</t>
    </r>
    <r>
      <rPr>
        <b/>
        <u/>
        <sz val="10"/>
        <color rgb="FF000000"/>
        <rFont val="&quot;Arial, sans-serif&quot;"/>
      </rPr>
      <t>Jeunes Débutants</t>
    </r>
  </si>
  <si>
    <t>CIR 4</t>
  </si>
  <si>
    <t>Courtois Héricourt</t>
  </si>
  <si>
    <t>J-6
VB
BCE
BVM</t>
  </si>
  <si>
    <t>J5-6 
PB</t>
  </si>
  <si>
    <t>du 22/01 au 04/02</t>
  </si>
  <si>
    <r>
      <rPr>
        <b/>
        <u/>
        <sz val="10"/>
        <color rgb="FF000000"/>
        <rFont val="&quot;Arial, sans-serif&quot;"/>
      </rPr>
      <t xml:space="preserve">CDJ 3
</t>
    </r>
    <r>
      <rPr>
        <b/>
        <u/>
        <sz val="10"/>
        <color rgb="FF000000"/>
        <rFont val="&quot;Arial, sans-serif&quot;"/>
      </rPr>
      <t>Jeunes Confirmés</t>
    </r>
  </si>
  <si>
    <t>Valdahon
BVV</t>
  </si>
  <si>
    <t>JA S.Bouhelier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</si>
  <si>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2</t>
    </r>
  </si>
  <si>
    <t>France
 ELITES 
 (Fos sur Mer)</t>
  </si>
  <si>
    <t>BRP 2</t>
  </si>
  <si>
    <t>2ème entrainement ponctuel par bassin</t>
  </si>
  <si>
    <t>J-7
BCE</t>
  </si>
  <si>
    <t>du 05/02 au 18/02</t>
  </si>
  <si>
    <r>
      <rPr>
        <b/>
        <u/>
        <sz val="10"/>
        <color rgb="FF000000"/>
        <rFont val="&quot;Arial, sans-serif&quot;"/>
      </rPr>
      <t xml:space="preserve">Minibad 4
</t>
    </r>
    <r>
      <rPr>
        <b/>
        <u/>
        <sz val="10"/>
        <color rgb="FF000000"/>
        <rFont val="&quot;Arial, sans-serif&quot;"/>
      </rPr>
      <t>Dimanche</t>
    </r>
  </si>
  <si>
    <t>Maiche
BCPM</t>
  </si>
  <si>
    <t>MODEF 25 : 10 février</t>
  </si>
  <si>
    <r>
      <rPr>
        <b/>
        <u/>
        <sz val="10"/>
        <color rgb="FF000000"/>
        <rFont val="&quot;Arial, sans-serif&quot;"/>
      </rPr>
      <t xml:space="preserve">TDJ 4
</t>
    </r>
    <r>
      <rPr>
        <b/>
        <u/>
        <sz val="10"/>
        <color rgb="FF000000"/>
        <rFont val="&quot;Arial, sans-serif&quot;"/>
      </rPr>
      <t>Jeunes Débutants</t>
    </r>
  </si>
  <si>
    <t>BOFC Jeunes 23</t>
  </si>
  <si>
    <t>18 février : Les ELLES à Plumes</t>
  </si>
  <si>
    <t>JA : Didier ANGLEVIEL</t>
  </si>
  <si>
    <t>J-8
VB
BVM</t>
  </si>
  <si>
    <r>
      <rPr>
        <b/>
        <sz val="10"/>
        <rFont val="Arial, sans-serif"/>
      </rPr>
      <t xml:space="preserve">J7-8 
</t>
    </r>
    <r>
      <rPr>
        <b/>
        <sz val="9"/>
        <rFont val="Arial, sans-serif"/>
      </rPr>
      <t>VB</t>
    </r>
  </si>
  <si>
    <t>du 19/02 au 03/03</t>
  </si>
  <si>
    <t>Formation des Formateurs FFOT niveau 1 à Gentilly</t>
  </si>
  <si>
    <t>du 04/03 au 17/03</t>
  </si>
  <si>
    <t>CIR 5</t>
  </si>
  <si>
    <r>
      <rPr>
        <b/>
        <u/>
        <sz val="10"/>
        <color rgb="FF000000"/>
        <rFont val="&quot;Arial, sans-serif&quot;"/>
      </rPr>
      <t xml:space="preserve">CDJ 4
</t>
    </r>
    <r>
      <rPr>
        <b/>
        <u/>
        <sz val="10"/>
        <color rgb="FF000000"/>
        <rFont val="&quot;Arial, sans-serif&quot;"/>
      </rPr>
      <t>Jeunes Confirmés</t>
    </r>
  </si>
  <si>
    <t>BABADOUC
Dimanche</t>
  </si>
  <si>
    <t>V3F
Possibilité d'arbitré</t>
  </si>
  <si>
    <t>70/90</t>
  </si>
  <si>
    <t>Gray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</si>
  <si>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3</t>
    </r>
  </si>
  <si>
    <t>Isle-sur-le-Doubs
VDI
Dimanche</t>
  </si>
  <si>
    <t>J-9
BCE</t>
  </si>
  <si>
    <t>du 18/03 au 21/04</t>
  </si>
  <si>
    <t>CRJ 3 (1 jours)</t>
  </si>
  <si>
    <t>Levier 
Bad Levier</t>
  </si>
  <si>
    <t>JA D.Angleviel et D.Walkiewicz</t>
  </si>
  <si>
    <t>Circuit Loisirs - 26 mars à Besançon</t>
  </si>
  <si>
    <t>CIR 6</t>
  </si>
  <si>
    <t>Chalon-sur-Saone</t>
  </si>
  <si>
    <t>AVR</t>
  </si>
  <si>
    <t>1er</t>
  </si>
  <si>
    <t>Besançon VB : 
 Tournoi de Printemps</t>
  </si>
  <si>
    <t>N1</t>
  </si>
  <si>
    <t>Minibad 5
 (dimanche matin)</t>
  </si>
  <si>
    <t>ASCAP</t>
  </si>
  <si>
    <r>
      <rPr>
        <b/>
        <u/>
        <sz val="10"/>
        <color rgb="FF000000"/>
        <rFont val="&quot;Arial, sans-serif&quot;"/>
      </rPr>
      <t xml:space="preserve">TDJ 5
</t>
    </r>
    <r>
      <rPr>
        <b/>
        <u/>
        <sz val="10"/>
        <color rgb="FF000000"/>
        <rFont val="&quot;Arial, sans-serif&quot;"/>
      </rPr>
      <t>Jeunes Débutants</t>
    </r>
  </si>
  <si>
    <t>CEIJ 7</t>
  </si>
  <si>
    <t>AUBAD Babadouc
Samedi et dimanche
 JA : S.Bouhelier</t>
  </si>
  <si>
    <t>D-DMx</t>
  </si>
  <si>
    <t>Stage jeunes 23 à ?</t>
  </si>
  <si>
    <t>J-10
VB
BVM</t>
  </si>
  <si>
    <t>J9-10 ASCAP</t>
  </si>
  <si>
    <t>Stage jeunes compétiteurs 25 à ?</t>
  </si>
  <si>
    <t>du 22/04 au 12/05</t>
  </si>
  <si>
    <t>Valdahon-Vercel
JA : S.Cuenot et V.Coeurdassier</t>
  </si>
  <si>
    <r>
      <rPr>
        <b/>
        <u/>
        <sz val="10"/>
        <color rgb="FF000000"/>
        <rFont val="&quot;Arial, sans-serif&quot;"/>
      </rPr>
      <t xml:space="preserve">CDJ 5
</t>
    </r>
    <r>
      <rPr>
        <b/>
        <u/>
        <sz val="10"/>
        <color rgb="FF000000"/>
        <rFont val="&quot;Arial, sans-serif&quot;"/>
      </rPr>
      <t>Jeunes Confirmés</t>
    </r>
  </si>
  <si>
    <t>BVM</t>
  </si>
  <si>
    <t>3ème entrainement ponctuel par bassin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</si>
  <si>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4</t>
    </r>
  </si>
  <si>
    <t>Pontarlier
Samedi</t>
  </si>
  <si>
    <r>
      <rPr>
        <b/>
        <u/>
        <sz val="10"/>
        <color rgb="FF000000"/>
        <rFont val="&quot;Arial, sans-serif&quot;"/>
      </rPr>
      <t xml:space="preserve">Minibad et </t>
    </r>
    <r>
      <rPr>
        <b/>
        <u/>
        <sz val="10"/>
        <color rgb="FF000000"/>
        <rFont val="&quot;Arial, sans-serif&quot;"/>
      </rPr>
      <t xml:space="preserve">TDJ </t>
    </r>
    <r>
      <rPr>
        <b/>
        <u/>
        <sz val="10"/>
        <color rgb="FF000000"/>
        <rFont val="&quot;Arial, sans-serif&quot;"/>
      </rPr>
      <t>6
Jeunes Débutants</t>
    </r>
  </si>
  <si>
    <t>Pontarlier
Dimanche</t>
  </si>
  <si>
    <r>
      <rPr>
        <b/>
        <sz val="10"/>
        <rFont val="Arial, sans-serif"/>
      </rPr>
      <t xml:space="preserve">France
 VETERANS
</t>
    </r>
    <r>
      <rPr>
        <b/>
        <sz val="12"/>
        <color rgb="FFFF0000"/>
        <rFont val="Arial, sans-serif"/>
      </rPr>
      <t xml:space="preserve">ANNULE
</t>
    </r>
    <r>
      <rPr>
        <b/>
        <sz val="10"/>
        <rFont val="Arial, sans-serif"/>
      </rPr>
      <t>Reporté au 24/11/2024</t>
    </r>
  </si>
  <si>
    <t>CRJ 4 (1 jours)</t>
  </si>
  <si>
    <t>Circuit Loisirs - 24 mai à Pontarlier</t>
  </si>
  <si>
    <t>CDJ 6</t>
  </si>
  <si>
    <t>JA D.WALKIEWICZ</t>
  </si>
  <si>
    <r>
      <rPr>
        <b/>
        <u/>
        <sz val="10"/>
        <color rgb="FF000000"/>
        <rFont val="&quot;Arial, sans-serif&quot;"/>
      </rPr>
      <t xml:space="preserve">TDD </t>
    </r>
    <r>
      <rPr>
        <b/>
        <u/>
        <sz val="10"/>
        <color rgb="FF000000"/>
        <rFont val="&quot;Arial, sans-serif&quot;"/>
      </rPr>
      <t>5</t>
    </r>
  </si>
  <si>
    <t>BOFC Seniors à Morteau</t>
  </si>
  <si>
    <t>7ème soirée Circuit Loisirs</t>
  </si>
  <si>
    <t>Doubs Volant 2024
ASPTT
JA : H.MAUCHAUFEE et D.Walkiewicz</t>
  </si>
  <si>
    <t>40 ans du VB</t>
  </si>
  <si>
    <t xml:space="preserve">BOFC Vétérans à Auxonne </t>
  </si>
  <si>
    <t>31-01/09</t>
  </si>
  <si>
    <t xml:space="preserve"> 2022 / 2023</t>
  </si>
  <si>
    <r>
      <rPr>
        <b/>
        <sz val="10"/>
        <rFont val="Arial, sans-serif"/>
      </rPr>
      <t xml:space="preserve">Rég. 
</t>
    </r>
    <r>
      <rPr>
        <b/>
        <sz val="10"/>
        <color rgb="FF00FFFF"/>
        <rFont val="Arial, sans-serif"/>
      </rPr>
      <t xml:space="preserve"> + D1 CODEP 25</t>
    </r>
  </si>
  <si>
    <r>
      <rPr>
        <b/>
        <sz val="10"/>
        <rFont val="Arial"/>
        <family val="2"/>
      </rPr>
      <t xml:space="preserve">25
</t>
    </r>
    <r>
      <rPr>
        <b/>
        <sz val="10"/>
        <color rgb="FF0000FF"/>
        <rFont val="Arial"/>
        <family val="2"/>
      </rPr>
      <t>D2 - D3</t>
    </r>
  </si>
  <si>
    <t>FFBAD 
LBFCBAD</t>
  </si>
  <si>
    <r>
      <rPr>
        <b/>
        <sz val="10"/>
        <color rgb="FF000000"/>
        <rFont val="Arial, sans-serif"/>
      </rPr>
      <t>CODEP 25</t>
    </r>
    <r>
      <rPr>
        <sz val="10"/>
        <color rgb="FF000000"/>
        <rFont val="Arial, sans-serif"/>
      </rPr>
      <t xml:space="preserve">
(cliquez sur les liens pour + d'infos)</t>
    </r>
  </si>
  <si>
    <t>Série la 
 + haute</t>
  </si>
  <si>
    <t>Nb
 Terrains</t>
  </si>
  <si>
    <t>Techniciens Bénévoles
 (Animateurs, Entraîneurs bénévoles)</t>
  </si>
  <si>
    <t>Officiels Techniques
 (GEO, Arbitre, Juge-Arbitre)</t>
  </si>
  <si>
    <t>Mardi 30/08 (19h30) : visio CLUBS</t>
  </si>
  <si>
    <t>Reprise scolaire : 1er septembre 2022</t>
  </si>
  <si>
    <t>CRJ 1 (1 jour)
BCD21 - Dijon</t>
  </si>
  <si>
    <t>BVVN - Vesoul</t>
  </si>
  <si>
    <t>Par équipe</t>
  </si>
  <si>
    <t>Happy match</t>
  </si>
  <si>
    <t>CIJ 1 et Circuit Elite
VB - Besançon</t>
  </si>
  <si>
    <r>
      <rPr>
        <b/>
        <u/>
        <sz val="10"/>
        <color rgb="FF000000"/>
        <rFont val="Arial, sans-serif"/>
      </rPr>
      <t xml:space="preserve">Minibad 1 
</t>
    </r>
    <r>
      <rPr>
        <u/>
        <sz val="10"/>
        <color rgb="FF000000"/>
        <rFont val="Arial, sans-serif"/>
      </rPr>
      <t>(samedi matin)</t>
    </r>
  </si>
  <si>
    <t>Besançon VB</t>
  </si>
  <si>
    <t>J-2</t>
  </si>
  <si>
    <t>Réunion capitaines : vendredi 7 octobre</t>
  </si>
  <si>
    <t>du 09/10 au 23/10</t>
  </si>
  <si>
    <r>
      <rPr>
        <b/>
        <u/>
        <sz val="10"/>
        <color rgb="FF000000"/>
        <rFont val="Arial, sans-serif"/>
      </rPr>
      <t xml:space="preserve">TDJ 1
</t>
    </r>
    <r>
      <rPr>
        <u/>
        <sz val="10"/>
        <color rgb="FF000000"/>
        <rFont val="Arial, sans-serif"/>
      </rPr>
      <t>(dimanche matin)</t>
    </r>
  </si>
  <si>
    <t>BC Etupes</t>
  </si>
  <si>
    <r>
      <rPr>
        <b/>
        <u/>
        <sz val="10"/>
        <color rgb="FF000000"/>
        <rFont val="Arial, sans-serif"/>
      </rPr>
      <t xml:space="preserve">CDJ 1 
</t>
    </r>
    <r>
      <rPr>
        <u/>
        <sz val="10"/>
        <color rgb="FF000000"/>
        <rFont val="Arial, sans-serif"/>
      </rPr>
      <t>(dimanche)</t>
    </r>
  </si>
  <si>
    <t>JA : S.BOUHELIER</t>
  </si>
  <si>
    <t>Tournoi national de
Quetigny</t>
  </si>
  <si>
    <t>GEO Auxerre 15 et 16 octobre</t>
  </si>
  <si>
    <t>Formation ALA à Quetigny</t>
  </si>
  <si>
    <t>Circuit Elite</t>
  </si>
  <si>
    <t>Tout Simplement Baume-les-dames</t>
  </si>
  <si>
    <t>du 24/10 au 13/11</t>
  </si>
  <si>
    <t>IFB</t>
  </si>
  <si>
    <t>Auxonne</t>
  </si>
  <si>
    <t>CEJ 1</t>
  </si>
  <si>
    <r>
      <rPr>
        <b/>
        <u/>
        <sz val="10"/>
        <color rgb="FF000000"/>
        <rFont val="Arial, sans-serif"/>
      </rPr>
      <t>Opération Belles Raquettes (</t>
    </r>
    <r>
      <rPr>
        <b/>
        <u/>
        <sz val="10"/>
        <color rgb="FF000000"/>
        <rFont val="Arial, sans-serif"/>
      </rPr>
      <t>DAD</t>
    </r>
    <r>
      <rPr>
        <b/>
        <u/>
        <sz val="10"/>
        <color rgb="FF000000"/>
        <rFont val="Arial, sans-serif"/>
      </rPr>
      <t xml:space="preserve">)
</t>
    </r>
    <r>
      <rPr>
        <u/>
        <sz val="10"/>
        <color rgb="FF000000"/>
        <rFont val="Arial, sans-serif"/>
      </rPr>
      <t>Dimanche matin</t>
    </r>
  </si>
  <si>
    <t>BABADOUC
Baume-les-Dames</t>
  </si>
  <si>
    <t>MODEF ( Dijon et Decize)</t>
  </si>
  <si>
    <r>
      <rPr>
        <b/>
        <u/>
        <sz val="10"/>
        <color rgb="FF000000"/>
        <rFont val="Arial, sans-serif"/>
      </rPr>
      <t xml:space="preserve">TDJ 2
</t>
    </r>
    <r>
      <rPr>
        <u/>
        <sz val="10"/>
        <color rgb="FF000000"/>
        <rFont val="Arial, sans-serif"/>
      </rPr>
      <t>(Dimanche après-midi)</t>
    </r>
  </si>
  <si>
    <t>FRANCE Sport Adapté - ASPTT Besançon
 11 au 13 novembre</t>
  </si>
  <si>
    <t>Morteau</t>
  </si>
  <si>
    <t>GEO Bourbon-Lancy : 11, 12 et 13 Novembre</t>
  </si>
  <si>
    <t>du 14/11 au 27/11</t>
  </si>
  <si>
    <t>CRJ 2 (2 jours)
VB - Besançon</t>
  </si>
  <si>
    <t>BCPM : Maiche</t>
  </si>
  <si>
    <t>D - Mx</t>
  </si>
  <si>
    <t>Formation ALC à Fontaine les Dijon</t>
  </si>
  <si>
    <t>Lons le Saunier</t>
  </si>
  <si>
    <t>du 28/11 au 10/12</t>
  </si>
  <si>
    <t>Inter-comité Jeunes (Benj / Min)</t>
  </si>
  <si>
    <t>Opération Belles Raquette (DAD)
4 décembre - Matinée</t>
  </si>
  <si>
    <t>MODEF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</si>
  <si>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1</t>
    </r>
  </si>
  <si>
    <t xml:space="preserve">Bad'in Franois </t>
  </si>
  <si>
    <t>JA : Y.LEVANT</t>
  </si>
  <si>
    <t>10-11
 Date limite DAD</t>
  </si>
  <si>
    <t>CIJ 2
LGEBaD - FROUARD (54)</t>
  </si>
  <si>
    <r>
      <rPr>
        <b/>
        <u/>
        <sz val="10"/>
        <color rgb="FF000000"/>
        <rFont val="Arial, sans-serif"/>
      </rPr>
      <t xml:space="preserve">CDJ 2
</t>
    </r>
    <r>
      <rPr>
        <u/>
        <sz val="10"/>
        <color rgb="FF000000"/>
        <rFont val="Arial, sans-serif"/>
      </rPr>
      <t>(samedi 10)</t>
    </r>
  </si>
  <si>
    <t>ASPTT Besançon</t>
  </si>
  <si>
    <t>JA : ?</t>
  </si>
  <si>
    <t>Plateau Minibad 3 
(dimanche matin)</t>
  </si>
  <si>
    <t xml:space="preserve">VDI Isle-sur-le-Doubs
</t>
  </si>
  <si>
    <t>Tournoi des Lumières</t>
  </si>
  <si>
    <t>TDJ 3 
(dimanche après-midi)</t>
  </si>
  <si>
    <t>J-5</t>
  </si>
  <si>
    <t>du 03/01 au 15/01</t>
  </si>
  <si>
    <t xml:space="preserve">14-15
 </t>
  </si>
  <si>
    <t>CEJ 2</t>
  </si>
  <si>
    <t>AB1 (1er WE) Baume les Dames</t>
  </si>
  <si>
    <t>GEO Besançon : 14 et 15 Janvier</t>
  </si>
  <si>
    <t>du 16/01 au 29/01</t>
  </si>
  <si>
    <t>CRJ 3 (1 jour)
BABADOUC</t>
  </si>
  <si>
    <t>Courtois Héritournoi</t>
  </si>
  <si>
    <t>J-6</t>
  </si>
  <si>
    <t>CHAMPIONNATS DU DOUBS Jeunes</t>
  </si>
  <si>
    <t>Etupes</t>
  </si>
  <si>
    <t>JA : D.WALKIEWICZ</t>
  </si>
  <si>
    <t>TDD 2</t>
  </si>
  <si>
    <t>du 30/01 au 12/02</t>
  </si>
  <si>
    <t>France
ELITE</t>
  </si>
  <si>
    <t>Valdahon-Vercel</t>
  </si>
  <si>
    <t>J-7</t>
  </si>
  <si>
    <r>
      <rPr>
        <b/>
        <u/>
        <sz val="10"/>
        <color rgb="FF000000"/>
        <rFont val="Arial, sans-serif"/>
      </rPr>
      <t xml:space="preserve">Minibad 4
</t>
    </r>
    <r>
      <rPr>
        <u/>
        <sz val="10"/>
        <color rgb="FF000000"/>
        <rFont val="Arial, sans-serif"/>
      </rPr>
      <t>(dimanche matin)</t>
    </r>
  </si>
  <si>
    <t>BCPM
Maiche</t>
  </si>
  <si>
    <t>Gymnase 
réservé</t>
  </si>
  <si>
    <r>
      <rPr>
        <b/>
        <u/>
        <sz val="10"/>
        <color rgb="FF000000"/>
        <rFont val="Arial, sans-serif"/>
      </rPr>
      <t xml:space="preserve">TDJ 4
</t>
    </r>
    <r>
      <rPr>
        <u/>
        <sz val="10"/>
        <color rgb="FF000000"/>
        <rFont val="Arial, sans-serif"/>
      </rPr>
      <t>(dimanche après-midi)</t>
    </r>
  </si>
  <si>
    <t>du 12/02 au 26/02</t>
  </si>
  <si>
    <t>GEO Dijon : 18 et 19 février</t>
  </si>
  <si>
    <t>19 février : Rencontre Feminine</t>
  </si>
  <si>
    <t>TDD 3</t>
  </si>
  <si>
    <t>Annulé</t>
  </si>
  <si>
    <t>du 27/02 au 12/03</t>
  </si>
  <si>
    <t>Besançon VB : Tournoi de Printemps</t>
  </si>
  <si>
    <t>Certification ALA à Besançon</t>
  </si>
  <si>
    <t>AB1 (2ème WE) Besançon</t>
  </si>
  <si>
    <t xml:space="preserve">
BOFC Jeunes 23
BVM - Morteau
</t>
  </si>
  <si>
    <t>J-9</t>
  </si>
  <si>
    <t>J11</t>
  </si>
  <si>
    <t>du 13/03 au 02/04</t>
  </si>
  <si>
    <t>CEJ 3</t>
  </si>
  <si>
    <r>
      <rPr>
        <b/>
        <u/>
        <sz val="10"/>
        <color rgb="FF000000"/>
        <rFont val="Arial, sans-serif"/>
      </rPr>
      <t xml:space="preserve">Minibad 5
</t>
    </r>
    <r>
      <rPr>
        <u/>
        <sz val="10"/>
        <color rgb="FF000000"/>
        <rFont val="Arial, sans-serif"/>
      </rPr>
      <t>(Dimanche matin)</t>
    </r>
  </si>
  <si>
    <t>ASCAP
Montbéliard</t>
  </si>
  <si>
    <t>CDBCO le 26</t>
  </si>
  <si>
    <t>Mx</t>
  </si>
  <si>
    <t>Crêches sur Saône</t>
  </si>
  <si>
    <r>
      <rPr>
        <b/>
        <u/>
        <sz val="10"/>
        <color rgb="FF000000"/>
        <rFont val="Arial, sans-serif"/>
      </rPr>
      <t xml:space="preserve">TDJ 5
</t>
    </r>
    <r>
      <rPr>
        <u/>
        <sz val="10"/>
        <color rgb="FF000000"/>
        <rFont val="Arial, sans-serif"/>
      </rPr>
      <t>(Dimanche après-midi)</t>
    </r>
  </si>
  <si>
    <t>CRJ 4 (2 jours)
ASQ21 - Quetigny</t>
  </si>
  <si>
    <t>CDJ 3 (dimanche 02)</t>
  </si>
  <si>
    <t>JA : 
D.WALKIEWICZ</t>
  </si>
  <si>
    <t>J12</t>
  </si>
  <si>
    <t>du 03/04 au 16/04</t>
  </si>
  <si>
    <t>CHAMPIONNATS DU DOUBS Vétérans 8 avril : Simple et Mixte</t>
  </si>
  <si>
    <t>Chalon sur Saone (8, 9 et 10)</t>
  </si>
  <si>
    <t>férié (Pâques)</t>
  </si>
  <si>
    <t>CDJ 4</t>
  </si>
  <si>
    <t>BVV Valdahon Vercel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</si>
  <si>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2</t>
    </r>
  </si>
  <si>
    <t>J13</t>
  </si>
  <si>
    <t>du 17/04 au 30/04</t>
  </si>
  <si>
    <t>AUBAD Baume-les-dames</t>
  </si>
  <si>
    <t xml:space="preserve">BOFC Vétérans
</t>
  </si>
  <si>
    <t>J14</t>
  </si>
  <si>
    <t>du 01/05 au 14/05</t>
  </si>
  <si>
    <t>EB1 (Part 2) - Blanzy (71)
7 / 8 mai</t>
  </si>
  <si>
    <t>Vesoul</t>
  </si>
  <si>
    <t>CHAMPIONNATS DU DOUBS Vétérans 8 mai : DD et DH</t>
  </si>
  <si>
    <r>
      <rPr>
        <b/>
        <u/>
        <sz val="10"/>
        <color rgb="FF000000"/>
        <rFont val="Arial, sans-serif"/>
      </rPr>
      <t xml:space="preserve">Minibad 6
</t>
    </r>
    <r>
      <rPr>
        <u/>
        <sz val="10"/>
        <color rgb="FF000000"/>
        <rFont val="Arial, sans-serif"/>
      </rPr>
      <t>(samedi matin)</t>
    </r>
  </si>
  <si>
    <t>BVV
Valdahon Vercel</t>
  </si>
  <si>
    <t>Dijon BCD</t>
  </si>
  <si>
    <r>
      <rPr>
        <b/>
        <u/>
        <sz val="10"/>
        <color rgb="FF000000"/>
        <rFont val="Arial, sans-serif"/>
      </rPr>
      <t xml:space="preserve">TDJ 6
</t>
    </r>
    <r>
      <rPr>
        <u/>
        <sz val="10"/>
        <color rgb="FF000000"/>
        <rFont val="Arial, sans-serif"/>
      </rPr>
      <t>(samedi après-midi)</t>
    </r>
  </si>
  <si>
    <t>du 15/05 au 04/06</t>
  </si>
  <si>
    <t>France
JEUNES</t>
  </si>
  <si>
    <r>
      <rPr>
        <sz val="10"/>
        <rFont val="Arial, sans-serif"/>
      </rPr>
      <t xml:space="preserve">Juge-Arbitre Ligue Accrédité
</t>
    </r>
    <r>
      <rPr>
        <b/>
        <sz val="10"/>
        <rFont val="Arial, sans-serif"/>
      </rPr>
      <t>Besançon</t>
    </r>
    <r>
      <rPr>
        <sz val="10"/>
        <rFont val="Arial, sans-serif"/>
      </rPr>
      <t xml:space="preserve"> : 20 et 21 mai</t>
    </r>
  </si>
  <si>
    <t>France
VETERANS</t>
  </si>
  <si>
    <t>Férié (Pentecote)</t>
  </si>
  <si>
    <t xml:space="preserve">EB1 (Part 3.2) - Blanzy (71)
4 juin
</t>
  </si>
  <si>
    <t xml:space="preserve">Barrages </t>
  </si>
  <si>
    <t>du 05/06 au 18/06</t>
  </si>
  <si>
    <t>BOFC Seniors
ALH - Héricourt</t>
  </si>
  <si>
    <t>Validation ALC à Héricourt (BOFC)</t>
  </si>
  <si>
    <t>TIVB : Besançon</t>
  </si>
  <si>
    <t xml:space="preserve"> 2021 / 2022</t>
  </si>
  <si>
    <r>
      <rPr>
        <b/>
        <sz val="10"/>
        <rFont val="Arial, sans-serif"/>
      </rPr>
      <t xml:space="preserve">Rég. 
</t>
    </r>
    <r>
      <rPr>
        <b/>
        <sz val="10"/>
        <color rgb="FF00FFFF"/>
        <rFont val="Arial, sans-serif"/>
      </rPr>
      <t xml:space="preserve"> + D1 CODEP 25</t>
    </r>
  </si>
  <si>
    <r>
      <rPr>
        <b/>
        <sz val="10"/>
        <rFont val="Arial"/>
        <family val="2"/>
      </rPr>
      <t xml:space="preserve">25
</t>
    </r>
    <r>
      <rPr>
        <b/>
        <sz val="10"/>
        <color rgb="FF0000FF"/>
        <rFont val="Arial"/>
        <family val="2"/>
      </rPr>
      <t>D2 - D3</t>
    </r>
  </si>
  <si>
    <r>
      <rPr>
        <b/>
        <sz val="10"/>
        <color rgb="FF000000"/>
        <rFont val="Arial, sans-serif"/>
      </rPr>
      <t>CODEP 25</t>
    </r>
    <r>
      <rPr>
        <sz val="10"/>
        <color rgb="FF000000"/>
        <rFont val="Arial, sans-serif"/>
      </rPr>
      <t xml:space="preserve">
(cliquez sur les liens pour + d'infos)</t>
    </r>
  </si>
  <si>
    <t>Lundi 30/08 (20h) : visio CLUBS</t>
  </si>
  <si>
    <t>AG CODEP (le 10 à Besançon)</t>
  </si>
  <si>
    <t>CRJ 1 (02 oct.)</t>
  </si>
  <si>
    <r>
      <rPr>
        <b/>
        <u/>
        <sz val="10"/>
        <color rgb="FF000000"/>
        <rFont val="Arial, sans-serif"/>
      </rPr>
      <t xml:space="preserve">Minibad 1 
</t>
    </r>
    <r>
      <rPr>
        <u/>
        <sz val="10"/>
        <color rgb="FF000000"/>
        <rFont val="Arial, sans-serif"/>
      </rPr>
      <t>(matin)</t>
    </r>
  </si>
  <si>
    <r>
      <rPr>
        <b/>
        <u/>
        <sz val="10"/>
        <color rgb="FF000000"/>
        <rFont val="Arial, sans-serif"/>
      </rPr>
      <t xml:space="preserve">TDJ 1
</t>
    </r>
    <r>
      <rPr>
        <u/>
        <sz val="10"/>
        <color rgb="FF000000"/>
        <rFont val="Arial, sans-serif"/>
      </rPr>
      <t>(après-midi)</t>
    </r>
  </si>
  <si>
    <t>Réunion capitaines le 08/10</t>
  </si>
  <si>
    <t>Championnats BOFC Jeunes (Morteau)</t>
  </si>
  <si>
    <t>du 11/10 au 22/10</t>
  </si>
  <si>
    <t>CDJ 1</t>
  </si>
  <si>
    <t>ANNULÉ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</si>
  <si>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1</t>
    </r>
  </si>
  <si>
    <t>CIJ 1
Bischwiller (67)</t>
  </si>
  <si>
    <t>du 25/10 au 12/11</t>
  </si>
  <si>
    <t>B-les-Dames</t>
  </si>
  <si>
    <t>FRANCE ELITE
Besançon (VB)</t>
  </si>
  <si>
    <t>FRANCE Jeunes
FRANCE Vétérans</t>
  </si>
  <si>
    <t>du 15/11 au 26/11</t>
  </si>
  <si>
    <r>
      <rPr>
        <b/>
        <u/>
        <sz val="10"/>
        <color rgb="FF000000"/>
        <rFont val="Arial, sans-serif"/>
      </rPr>
      <t>Opération Belles Raquettes (</t>
    </r>
    <r>
      <rPr>
        <b/>
        <u/>
        <sz val="10"/>
        <color rgb="FF000000"/>
        <rFont val="Arial, sans-serif"/>
      </rPr>
      <t>DAD</t>
    </r>
    <r>
      <rPr>
        <b/>
        <u/>
        <sz val="10"/>
        <color rgb="FF000000"/>
        <rFont val="Arial, sans-serif"/>
      </rPr>
      <t>)</t>
    </r>
  </si>
  <si>
    <t>BCPM (le 21)</t>
  </si>
  <si>
    <r>
      <rPr>
        <b/>
        <u/>
        <sz val="10"/>
        <color rgb="FF000000"/>
        <rFont val="Arial, sans-serif"/>
      </rPr>
      <t xml:space="preserve">TDJ 2
</t>
    </r>
    <r>
      <rPr>
        <u/>
        <sz val="10"/>
        <color rgb="FF000000"/>
        <rFont val="Arial, sans-serif"/>
      </rPr>
      <t>(après-midi)</t>
    </r>
  </si>
  <si>
    <t>du 29/11 au 17/12</t>
  </si>
  <si>
    <t>CRJ 2 (4 déc.)
Ancy-le-Franc (89)</t>
  </si>
  <si>
    <t>GEO à Besançon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</si>
  <si>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2</t>
    </r>
  </si>
  <si>
    <t>CIJ 2
Héricourt (70-90)</t>
  </si>
  <si>
    <t>Plateau Minibad 3</t>
  </si>
  <si>
    <t>BVV (le 18 matin)</t>
  </si>
  <si>
    <t>ASCAP / Montbéliard</t>
  </si>
  <si>
    <t>oui</t>
  </si>
  <si>
    <t>TDJ 3</t>
  </si>
  <si>
    <t>BVV (le 18 a-midi)</t>
  </si>
  <si>
    <r>
      <rPr>
        <b/>
        <u/>
        <sz val="10"/>
        <color rgb="FF000000"/>
        <rFont val="Arial, sans-serif"/>
      </rPr>
      <t xml:space="preserve">CDJ </t>
    </r>
    <r>
      <rPr>
        <b/>
        <u/>
        <sz val="10"/>
        <color rgb="FF000000"/>
        <rFont val="Arial, sans-serif"/>
      </rPr>
      <t>2</t>
    </r>
  </si>
  <si>
    <t>BVV (le 19)</t>
  </si>
  <si>
    <t>GEO : O.NOUVELOT</t>
  </si>
  <si>
    <t>du 03/01 au 14/01</t>
  </si>
  <si>
    <r>
      <t xml:space="preserve">
</t>
    </r>
    <r>
      <rPr>
        <b/>
        <sz val="10"/>
        <rFont val="Arial, sans-serif"/>
      </rPr>
      <t xml:space="preserve">15-16
</t>
    </r>
    <r>
      <rPr>
        <b/>
        <sz val="6"/>
        <rFont val="Arial, sans-serif"/>
      </rPr>
      <t>Date limite CH DOUBS Jeunes</t>
    </r>
  </si>
  <si>
    <t>VB (le 16)</t>
  </si>
  <si>
    <t>AB1 CD21/71 Lieu à Définir</t>
  </si>
  <si>
    <t>JA : D.ANGLEVIEL</t>
  </si>
  <si>
    <t>MàJ Clt le 15/01</t>
  </si>
  <si>
    <t>du 17/01 au 28/01</t>
  </si>
  <si>
    <t>CRJ 3 (22 janv.)
Beaune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</si>
  <si>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3 - ANNULER</t>
    </r>
  </si>
  <si>
    <t>BADLEVIER (le 30)</t>
  </si>
  <si>
    <t>JA S.Bouhelier / GEO : O.Nouvelot</t>
  </si>
  <si>
    <t>du 31/01 au 11/02</t>
  </si>
  <si>
    <t>FRANCE ELITE</t>
  </si>
  <si>
    <r>
      <rPr>
        <b/>
        <u/>
        <sz val="10"/>
        <color rgb="FF000000"/>
        <rFont val="Arial, sans-serif"/>
      </rPr>
      <t xml:space="preserve">Minibad 4
</t>
    </r>
    <r>
      <rPr>
        <u/>
        <sz val="10"/>
        <color rgb="FF000000"/>
        <rFont val="Arial, sans-serif"/>
      </rPr>
      <t>(matin)</t>
    </r>
  </si>
  <si>
    <t>VDI (dimanche)</t>
  </si>
  <si>
    <t>EB1 CD25/70 à Besançon</t>
  </si>
  <si>
    <t>L'Isle/le Doubs</t>
  </si>
  <si>
    <r>
      <rPr>
        <b/>
        <u/>
        <sz val="10"/>
        <color rgb="FF000000"/>
        <rFont val="Arial, sans-serif"/>
      </rPr>
      <t xml:space="preserve">TDJ 4
</t>
    </r>
    <r>
      <rPr>
        <u/>
        <sz val="10"/>
        <color rgb="FF000000"/>
        <rFont val="Arial, sans-serif"/>
      </rPr>
      <t>(après-midi)</t>
    </r>
  </si>
  <si>
    <t>AB1 CD25/70 à Baume les Dames</t>
  </si>
  <si>
    <t>du 14/02 au 04/03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</si>
  <si>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4 : ANNULE</t>
    </r>
  </si>
  <si>
    <t>du 7/03 au 18/03</t>
  </si>
  <si>
    <t>CRJ 4 (12 mars) à Quetigny</t>
  </si>
  <si>
    <r>
      <rPr>
        <b/>
        <u/>
        <sz val="10"/>
        <color rgb="FF000000"/>
        <rFont val="Arial, sans-serif"/>
      </rPr>
      <t xml:space="preserve">CDJ </t>
    </r>
    <r>
      <rPr>
        <b/>
        <u/>
        <sz val="10"/>
        <color rgb="FF000000"/>
        <rFont val="Arial, sans-serif"/>
      </rPr>
      <t>4 - 13 mars à Baume les Dames</t>
    </r>
  </si>
  <si>
    <t>Babadouc</t>
  </si>
  <si>
    <r>
      <rPr>
        <b/>
        <u/>
        <sz val="10"/>
        <color rgb="FF000000"/>
        <rFont val="Arial, sans-serif"/>
      </rPr>
      <t>Opération Belles Raquettes (</t>
    </r>
    <r>
      <rPr>
        <b/>
        <u/>
        <sz val="10"/>
        <color rgb="FF000000"/>
        <rFont val="Arial, sans-serif"/>
      </rPr>
      <t>DAD</t>
    </r>
    <r>
      <rPr>
        <b/>
        <u/>
        <sz val="10"/>
        <color rgb="FF000000"/>
        <rFont val="Arial, sans-serif"/>
      </rPr>
      <t>)</t>
    </r>
  </si>
  <si>
    <t>VB matin</t>
  </si>
  <si>
    <t>du 21/03 au 01/04</t>
  </si>
  <si>
    <r>
      <rPr>
        <b/>
        <u/>
        <sz val="10"/>
        <color rgb="FF000000"/>
        <rFont val="Arial, sans-serif"/>
      </rPr>
      <t xml:space="preserve">Minibad 5
</t>
    </r>
    <r>
      <rPr>
        <u/>
        <sz val="10"/>
        <color rgb="FF000000"/>
        <rFont val="Arial, sans-serif"/>
      </rPr>
      <t>(matin)</t>
    </r>
  </si>
  <si>
    <t>ASPTT (le 26)</t>
  </si>
  <si>
    <t>Championnats BOFC Vétérans</t>
  </si>
  <si>
    <r>
      <rPr>
        <b/>
        <u/>
        <sz val="10"/>
        <color rgb="FF000000"/>
        <rFont val="Arial, sans-serif"/>
      </rPr>
      <t xml:space="preserve">TDJ 5
</t>
    </r>
    <r>
      <rPr>
        <u/>
        <sz val="10"/>
        <color rgb="FF000000"/>
        <rFont val="Arial, sans-serif"/>
      </rPr>
      <t>(après-midi)</t>
    </r>
  </si>
  <si>
    <t>Championnats BOFC Jeunes</t>
  </si>
  <si>
    <t>CHAMPIONNATS DU DOUBS Entreprises</t>
  </si>
  <si>
    <t>MàJ Clt le 02/04</t>
  </si>
  <si>
    <t>du 04/04 au 06/05</t>
  </si>
  <si>
    <r>
      <rPr>
        <b/>
        <u/>
        <sz val="10"/>
        <color rgb="FF000000"/>
        <rFont val="Arial, sans-serif"/>
      </rPr>
      <t xml:space="preserve">CDJ </t>
    </r>
    <r>
      <rPr>
        <b/>
        <u/>
        <sz val="10"/>
        <color rgb="FF000000"/>
        <rFont val="Arial, sans-serif"/>
      </rPr>
      <t>5 le 09 avril à Etupes</t>
    </r>
  </si>
  <si>
    <t>BC Etupes (le 9)</t>
  </si>
  <si>
    <t>GEO à Dijon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</si>
  <si>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5</t>
    </r>
  </si>
  <si>
    <t>Baume-les-Dames</t>
  </si>
  <si>
    <t>du 09/05 au 03/06</t>
  </si>
  <si>
    <t>CHAMPIONNATS DU DOUBS Vétérans</t>
  </si>
  <si>
    <t>VB</t>
  </si>
  <si>
    <t>CRJ 5 (14 mai)</t>
  </si>
  <si>
    <r>
      <rPr>
        <b/>
        <u/>
        <sz val="10"/>
        <color rgb="FF000000"/>
        <rFont val="Arial, sans-serif"/>
      </rPr>
      <t xml:space="preserve">Minibad 6
</t>
    </r>
    <r>
      <rPr>
        <u/>
        <sz val="10"/>
        <color rgb="FF000000"/>
        <rFont val="Arial, sans-serif"/>
      </rPr>
      <t>(matin)</t>
    </r>
  </si>
  <si>
    <t>BVM (le 15)</t>
  </si>
  <si>
    <t>AB2J CD71 à St Marcel</t>
  </si>
  <si>
    <r>
      <rPr>
        <b/>
        <u/>
        <sz val="10"/>
        <color rgb="FF000000"/>
        <rFont val="Arial, sans-serif"/>
      </rPr>
      <t xml:space="preserve">TDJ 6
</t>
    </r>
    <r>
      <rPr>
        <u/>
        <sz val="10"/>
        <color rgb="FF000000"/>
        <rFont val="Arial, sans-serif"/>
      </rPr>
      <t>(après-midi)</t>
    </r>
  </si>
  <si>
    <r>
      <rPr>
        <b/>
        <u/>
        <sz val="10"/>
        <color rgb="FF000000"/>
        <rFont val="Arial, sans-serif"/>
      </rPr>
      <t xml:space="preserve">CDJ </t>
    </r>
    <r>
      <rPr>
        <b/>
        <u/>
        <sz val="10"/>
        <color rgb="FF000000"/>
        <rFont val="Arial, sans-serif"/>
      </rPr>
      <t>6</t>
    </r>
  </si>
  <si>
    <t>Héricourt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</si>
  <si>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6</t>
    </r>
  </si>
  <si>
    <r>
      <rPr>
        <b/>
        <sz val="10"/>
        <rFont val="Arial, sans-serif"/>
      </rPr>
      <t>26</t>
    </r>
    <r>
      <rPr>
        <b/>
        <sz val="6"/>
        <rFont val="Arial, sans-serif"/>
      </rPr>
      <t xml:space="preserve"> </t>
    </r>
    <r>
      <rPr>
        <sz val="6"/>
        <rFont val="Arial, sans-serif"/>
      </rPr>
      <t>(Ascension)</t>
    </r>
  </si>
  <si>
    <t>FRANCE Jeunes</t>
  </si>
  <si>
    <t>FRANCE VETERANS Argenton sur Creuse</t>
  </si>
  <si>
    <t>Championnats BOFC Seniors (Valdahon)</t>
  </si>
  <si>
    <t>Ven 1er</t>
  </si>
  <si>
    <t>AG Codep le 01/07 à Valdahon-Vercel</t>
  </si>
  <si>
    <t xml:space="preserve"> 2020 / 2021</t>
  </si>
  <si>
    <r>
      <rPr>
        <b/>
        <sz val="10"/>
        <rFont val="Arial, sans-serif"/>
      </rPr>
      <t xml:space="preserve">Rég. 
</t>
    </r>
    <r>
      <rPr>
        <b/>
        <sz val="10"/>
        <color rgb="FF00FFFF"/>
        <rFont val="Arial, sans-serif"/>
      </rPr>
      <t xml:space="preserve"> + D1 CODEP 25</t>
    </r>
  </si>
  <si>
    <r>
      <rPr>
        <b/>
        <sz val="10"/>
        <rFont val="Arial"/>
        <family val="2"/>
      </rPr>
      <t xml:space="preserve">25
</t>
    </r>
    <r>
      <rPr>
        <b/>
        <sz val="10"/>
        <color rgb="FF0000FF"/>
        <rFont val="Arial"/>
        <family val="2"/>
      </rPr>
      <t>D2 - D3</t>
    </r>
  </si>
  <si>
    <r>
      <rPr>
        <b/>
        <sz val="10"/>
        <color rgb="FF000000"/>
        <rFont val="Arial, sans-serif"/>
      </rPr>
      <t>CODEP 25</t>
    </r>
    <r>
      <rPr>
        <sz val="10"/>
        <color rgb="FF000000"/>
        <rFont val="Arial, sans-serif"/>
      </rPr>
      <t xml:space="preserve">
(cliquez sur les liens pour + d'infos)</t>
    </r>
  </si>
  <si>
    <r>
      <rPr>
        <b/>
        <sz val="10"/>
        <rFont val="Arial, sans-serif"/>
      </rPr>
      <t xml:space="preserve">J-1
</t>
    </r>
    <r>
      <rPr>
        <sz val="8"/>
        <rFont val="Arial, sans-serif"/>
      </rPr>
      <t>BVM-ASLR
V3F-VB
BCE-COBRA</t>
    </r>
  </si>
  <si>
    <t>CRJ 1</t>
  </si>
  <si>
    <t>Top Elite (18 au 20)
 B1, B2, M1</t>
  </si>
  <si>
    <t>CIJ 1</t>
  </si>
  <si>
    <t>Réunion
Capitaine
le 2/10</t>
  </si>
  <si>
    <r>
      <rPr>
        <b/>
        <u/>
        <sz val="10"/>
        <color rgb="FF000000"/>
        <rFont val="Arial, sans-serif"/>
      </rPr>
      <t xml:space="preserve">Minibad 1 
</t>
    </r>
    <r>
      <rPr>
        <u/>
        <sz val="10"/>
        <color rgb="FF000000"/>
        <rFont val="Arial, sans-serif"/>
      </rPr>
      <t>(matin)</t>
    </r>
  </si>
  <si>
    <r>
      <rPr>
        <b/>
        <u/>
        <sz val="10"/>
        <color rgb="FF000000"/>
        <rFont val="Arial, sans-serif"/>
      </rPr>
      <t xml:space="preserve">TDJ 1
</t>
    </r>
    <r>
      <rPr>
        <u/>
        <sz val="10"/>
        <color rgb="FF000000"/>
        <rFont val="Arial, sans-serif"/>
      </rPr>
      <t>(après-midi)</t>
    </r>
  </si>
  <si>
    <r>
      <rPr>
        <b/>
        <sz val="10"/>
        <rFont val="Arial, sans-serif"/>
      </rPr>
      <t xml:space="preserve">J-2
</t>
    </r>
    <r>
      <rPr>
        <sz val="8"/>
        <rFont val="Arial, sans-serif"/>
      </rPr>
      <t>RSM-BVM
VB-BCD
BCBC-BCE</t>
    </r>
  </si>
  <si>
    <r>
      <rPr>
        <b/>
        <sz val="10"/>
        <color rgb="FF000000"/>
        <rFont val="Arial, sans-serif"/>
      </rPr>
      <t xml:space="preserve">J1-2
</t>
    </r>
    <r>
      <rPr>
        <sz val="7"/>
        <color rgb="FF000000"/>
        <rFont val="Arial, sans-serif"/>
      </rPr>
      <t>D1 : Quingey</t>
    </r>
  </si>
  <si>
    <t>du 5/10 au 23/10</t>
  </si>
  <si>
    <t>du 26/10 au 6/11</t>
  </si>
  <si>
    <t>Regroupement Jeunes Elite</t>
  </si>
  <si>
    <t>Villers le Lac</t>
  </si>
  <si>
    <t>BNP 1 (29-30)</t>
  </si>
  <si>
    <t>L'isle/Doubs VDI</t>
  </si>
  <si>
    <t>TAR1 (1er nov)</t>
  </si>
  <si>
    <r>
      <rPr>
        <b/>
        <u/>
        <sz val="10"/>
        <color rgb="FF000000"/>
        <rFont val="Arial, sans-serif"/>
      </rPr>
      <t>TDD 1</t>
    </r>
    <r>
      <rPr>
        <b/>
        <u/>
        <sz val="10"/>
        <color rgb="FF000000"/>
        <rFont val="Arial, sans-serif"/>
      </rPr>
      <t xml:space="preserve"> [ANNULÉ]</t>
    </r>
  </si>
  <si>
    <t>ASCAP Montbéliard</t>
  </si>
  <si>
    <t>SAR1 (29 au 31 oct)</t>
  </si>
  <si>
    <t>Dimanche 1er novembre</t>
  </si>
  <si>
    <r>
      <rPr>
        <b/>
        <sz val="10"/>
        <color rgb="FF000000"/>
        <rFont val="Arial, sans-serif"/>
      </rPr>
      <t xml:space="preserve">J-3
</t>
    </r>
    <r>
      <rPr>
        <sz val="8"/>
        <color rgb="FF000000"/>
        <rFont val="Arial, sans-serif"/>
      </rPr>
      <t>BVM-ASPTT
BCE-VB</t>
    </r>
  </si>
  <si>
    <t>CDJ Héricourt (70-90)</t>
  </si>
  <si>
    <r>
      <rPr>
        <b/>
        <u/>
        <sz val="9"/>
        <color rgb="FF000000"/>
        <rFont val="Arial, sans-serif"/>
      </rPr>
      <t>IC JEUNES</t>
    </r>
    <r>
      <rPr>
        <b/>
        <u/>
        <sz val="9"/>
        <color rgb="FF000000"/>
        <rFont val="Arial, sans-serif"/>
      </rPr>
      <t xml:space="preserve"> [ANNULÉ]</t>
    </r>
  </si>
  <si>
    <t>ASPTT (Diderot)
Samedi 7 novembre</t>
  </si>
  <si>
    <t>du 9/11 au 20/11</t>
  </si>
  <si>
    <t>CEJ 1
V3F (68)</t>
  </si>
  <si>
    <r>
      <rPr>
        <b/>
        <u/>
        <sz val="10"/>
        <color rgb="FF000000"/>
        <rFont val="Arial, sans-serif"/>
      </rPr>
      <t xml:space="preserve">Minibad 2 [ANNULÉ]
</t>
    </r>
    <r>
      <rPr>
        <u/>
        <sz val="10"/>
        <color rgb="FF000000"/>
        <rFont val="Arial, sans-serif"/>
      </rPr>
      <t>(matin)</t>
    </r>
  </si>
  <si>
    <t>Villers-le-Lac (BVM)</t>
  </si>
  <si>
    <t>Maîche (BCPM)</t>
  </si>
  <si>
    <t>S - V</t>
  </si>
  <si>
    <t>S - D - Mx</t>
  </si>
  <si>
    <r>
      <rPr>
        <b/>
        <u/>
        <sz val="10"/>
        <color rgb="FF000000"/>
        <rFont val="Arial, sans-serif"/>
      </rPr>
      <t xml:space="preserve">TDJ 2 [ANNULÉ]
</t>
    </r>
    <r>
      <rPr>
        <u/>
        <sz val="10"/>
        <color rgb="FF000000"/>
        <rFont val="Arial, sans-serif"/>
      </rPr>
      <t>(après-midi)</t>
    </r>
  </si>
  <si>
    <t>CRJ 2</t>
  </si>
  <si>
    <r>
      <rPr>
        <b/>
        <u/>
        <sz val="10"/>
        <color rgb="FF000000"/>
        <rFont val="Arial, sans-serif"/>
      </rPr>
      <t>TDD 2</t>
    </r>
    <r>
      <rPr>
        <b/>
        <u/>
        <sz val="10"/>
        <color rgb="FF000000"/>
        <rFont val="Arial, sans-serif"/>
      </rPr>
      <t xml:space="preserve"> [ANNULÉ]</t>
    </r>
  </si>
  <si>
    <t>pas de club</t>
  </si>
  <si>
    <r>
      <rPr>
        <b/>
        <sz val="10"/>
        <rFont val="Arial, sans-serif"/>
      </rPr>
      <t xml:space="preserve">J-4
</t>
    </r>
    <r>
      <rPr>
        <sz val="8"/>
        <rFont val="Arial, sans-serif"/>
      </rPr>
      <t>BVM-ES2B
BCD-BCE
VB-COBRA</t>
    </r>
  </si>
  <si>
    <r>
      <rPr>
        <b/>
        <sz val="10"/>
        <color rgb="FF000000"/>
        <rFont val="Arial, sans-serif"/>
      </rPr>
      <t xml:space="preserve">J3-4
</t>
    </r>
    <r>
      <rPr>
        <sz val="7"/>
        <color rgb="FF000000"/>
        <rFont val="Arial, sans-serif"/>
      </rPr>
      <t>D1 : 
Besançon (VB) (?)</t>
    </r>
  </si>
  <si>
    <t>du 23/11 au 4/12</t>
  </si>
  <si>
    <r>
      <rPr>
        <b/>
        <u/>
        <sz val="10"/>
        <color rgb="FF000000"/>
        <rFont val="Arial, sans-serif"/>
      </rPr>
      <t>CDJ 2</t>
    </r>
    <r>
      <rPr>
        <b/>
        <u/>
        <sz val="10"/>
        <color rgb="FF000000"/>
        <rFont val="Arial, sans-serif"/>
      </rPr>
      <t xml:space="preserve"> [ANNULÉ]</t>
    </r>
  </si>
  <si>
    <t>du 7/12 au 18/12</t>
  </si>
  <si>
    <t>CIJ 2</t>
  </si>
  <si>
    <r>
      <rPr>
        <b/>
        <u/>
        <sz val="10"/>
        <color rgb="FF000000"/>
        <rFont val="Arial, sans-serif"/>
      </rPr>
      <t xml:space="preserve">Minibad 3 [ANNULÉ]
</t>
    </r>
    <r>
      <rPr>
        <u/>
        <sz val="10"/>
        <color rgb="FF000000"/>
        <rFont val="Arial, sans-serif"/>
      </rPr>
      <t>(matin)</t>
    </r>
  </si>
  <si>
    <t>ASPTT (Diderot)</t>
  </si>
  <si>
    <t>ASCAP ?</t>
  </si>
  <si>
    <t>CDJ Lure (70-90)</t>
  </si>
  <si>
    <r>
      <rPr>
        <b/>
        <u/>
        <sz val="10"/>
        <color rgb="FF000000"/>
        <rFont val="Arial, sans-serif"/>
      </rPr>
      <t xml:space="preserve">TDJ 3  [ANNULÉ]
</t>
    </r>
    <r>
      <rPr>
        <u/>
        <sz val="10"/>
        <color rgb="FF000000"/>
        <rFont val="Arial, sans-serif"/>
      </rPr>
      <t>(après-midi)</t>
    </r>
  </si>
  <si>
    <r>
      <rPr>
        <b/>
        <sz val="10"/>
        <rFont val="Arial, sans-serif"/>
      </rPr>
      <t xml:space="preserve">J-5
</t>
    </r>
    <r>
      <rPr>
        <sz val="8"/>
        <rFont val="Arial, sans-serif"/>
      </rPr>
      <t>DBC-BVM
BCBC-VB
BCE-V3F</t>
    </r>
  </si>
  <si>
    <t>TAR2 (20 dec)</t>
  </si>
  <si>
    <r>
      <rPr>
        <b/>
        <u/>
        <sz val="10"/>
        <color rgb="FF000000"/>
        <rFont val="Arial, sans-serif"/>
      </rPr>
      <t>DAD (19 déc)</t>
    </r>
    <r>
      <rPr>
        <b/>
        <u/>
        <sz val="10"/>
        <color rgb="FF000000"/>
        <rFont val="Arial, sans-serif"/>
      </rPr>
      <t xml:space="preserve"> 
 [ANNULÉ]</t>
    </r>
  </si>
  <si>
    <t>BABADOUC (matin)</t>
  </si>
  <si>
    <t>ASPTT (après-midi)</t>
  </si>
  <si>
    <t>MàJ Clt
le 24/12</t>
  </si>
  <si>
    <t>SAR2 (21 au 23 dec)</t>
  </si>
  <si>
    <r>
      <rPr>
        <b/>
        <u/>
        <sz val="7"/>
        <color rgb="FF000000"/>
        <rFont val="Arial, sans-serif"/>
      </rPr>
      <t xml:space="preserve">Regroupement Jeunes Elite
</t>
    </r>
    <r>
      <rPr>
        <b/>
        <u/>
        <sz val="7"/>
        <color rgb="FF000000"/>
        <rFont val="Arial, sans-serif"/>
      </rPr>
      <t xml:space="preserve"> [ANNULÉ]</t>
    </r>
  </si>
  <si>
    <t>Dimanche 3 janvier
lieu à déterminer</t>
  </si>
  <si>
    <r>
      <rPr>
        <b/>
        <sz val="10"/>
        <rFont val="Arial, sans-serif"/>
      </rPr>
      <t xml:space="preserve">J-6
</t>
    </r>
    <r>
      <rPr>
        <sz val="8"/>
        <rFont val="Arial, sans-serif"/>
      </rPr>
      <t>ASLR-BVM
COBRA-BCE
VB-V3F</t>
    </r>
  </si>
  <si>
    <r>
      <rPr>
        <b/>
        <sz val="10"/>
        <color rgb="FF000000"/>
        <rFont val="Arial, sans-serif"/>
      </rPr>
      <t xml:space="preserve">J5-6
</t>
    </r>
    <r>
      <rPr>
        <sz val="8"/>
        <color rgb="FF000000"/>
        <rFont val="Arial, sans-serif"/>
      </rPr>
      <t xml:space="preserve">D1 : Morteau </t>
    </r>
  </si>
  <si>
    <t>du 4/01 au 15/01</t>
  </si>
  <si>
    <t>CRJ 3</t>
  </si>
  <si>
    <r>
      <rPr>
        <b/>
        <u/>
        <sz val="10"/>
        <color rgb="FF000000"/>
        <rFont val="Arial, sans-serif"/>
      </rPr>
      <t xml:space="preserve">TDD 3
</t>
    </r>
    <r>
      <rPr>
        <b/>
        <u/>
        <sz val="10"/>
        <color rgb="FF000000"/>
        <rFont val="Arial, sans-serif"/>
      </rPr>
      <t xml:space="preserve"> [ANNULÉ]</t>
    </r>
  </si>
  <si>
    <t>Valdahon-Vercel (BVV)</t>
  </si>
  <si>
    <t>France Parabadminton</t>
  </si>
  <si>
    <t>CDJ 3</t>
  </si>
  <si>
    <t>Besançon ou Quingey</t>
  </si>
  <si>
    <t>du 18/01 au 29/01</t>
  </si>
  <si>
    <t>CEJ 2
Maromme (76)</t>
  </si>
  <si>
    <r>
      <rPr>
        <b/>
        <u/>
        <sz val="10"/>
        <color rgb="FF000000"/>
        <rFont val="Arial, sans-serif"/>
      </rPr>
      <t xml:space="preserve">Minibad 4
</t>
    </r>
    <r>
      <rPr>
        <u/>
        <sz val="10"/>
        <color rgb="FF000000"/>
        <rFont val="Arial, sans-serif"/>
      </rPr>
      <t>(matin)</t>
    </r>
  </si>
  <si>
    <t>Montbéliard (ASCAP)</t>
  </si>
  <si>
    <t>70-90</t>
  </si>
  <si>
    <r>
      <rPr>
        <b/>
        <u/>
        <sz val="10"/>
        <color rgb="FF000000"/>
        <rFont val="Arial, sans-serif"/>
      </rPr>
      <t xml:space="preserve">TDJ 4
</t>
    </r>
    <r>
      <rPr>
        <u/>
        <sz val="10"/>
        <color rgb="FF000000"/>
        <rFont val="Arial, sans-serif"/>
      </rPr>
      <t>(après-midi)</t>
    </r>
  </si>
  <si>
    <r>
      <rPr>
        <b/>
        <sz val="10"/>
        <color rgb="FF000000"/>
        <rFont val="Arial, sans-serif"/>
      </rPr>
      <t xml:space="preserve">J-7
</t>
    </r>
    <r>
      <rPr>
        <sz val="8"/>
        <color rgb="FF000000"/>
        <rFont val="Arial, sans-serif"/>
      </rPr>
      <t>BVM-RSM 
BCD-VB 
BCE-BCBC</t>
    </r>
  </si>
  <si>
    <t>Championnat Jeunes</t>
  </si>
  <si>
    <t xml:space="preserve">Montbéliard </t>
  </si>
  <si>
    <t>Samedi + Dimanche</t>
  </si>
  <si>
    <t>du 1/02 au 12/02</t>
  </si>
  <si>
    <t>France Seniors</t>
  </si>
  <si>
    <t>TAR3 (7 fév)</t>
  </si>
  <si>
    <t>Vendredi 12 février
lieu à déterminer</t>
  </si>
  <si>
    <t>SAR3 (8 au 10 fév)</t>
  </si>
  <si>
    <t>MàJ Clt
le 18/02</t>
  </si>
  <si>
    <r>
      <rPr>
        <b/>
        <sz val="10"/>
        <rFont val="Arial, sans-serif"/>
      </rPr>
      <t xml:space="preserve">J-8
</t>
    </r>
    <r>
      <rPr>
        <sz val="8"/>
        <rFont val="Arial, sans-serif"/>
      </rPr>
      <t>ASPTT-BVM 
VB-BCE</t>
    </r>
  </si>
  <si>
    <r>
      <rPr>
        <b/>
        <sz val="10"/>
        <color rgb="FF000000"/>
        <rFont val="Arial, sans-serif"/>
      </rPr>
      <t xml:space="preserve">J7-8
</t>
    </r>
    <r>
      <rPr>
        <sz val="8"/>
        <color rgb="FF000000"/>
        <rFont val="Arial, sans-serif"/>
      </rPr>
      <t>D1: B-les-
Dames (?)</t>
    </r>
  </si>
  <si>
    <t>du 22/02 au 5/03</t>
  </si>
  <si>
    <t>DAR (27-28 fév)</t>
  </si>
  <si>
    <t>BAD LEVIER</t>
  </si>
  <si>
    <t>BOFC Jeunes</t>
  </si>
  <si>
    <t>Volant Bisontin</t>
  </si>
  <si>
    <t>du 8/03 au 19/03</t>
  </si>
  <si>
    <t>CEJ 3
Lorousain (44)</t>
  </si>
  <si>
    <t>Championnat Adultes</t>
  </si>
  <si>
    <t>Quingey (VQ)</t>
  </si>
  <si>
    <t>Samedi et Dimanche</t>
  </si>
  <si>
    <r>
      <rPr>
        <b/>
        <sz val="10"/>
        <rFont val="Arial, sans-serif"/>
      </rPr>
      <t xml:space="preserve">J-9
</t>
    </r>
    <r>
      <rPr>
        <sz val="8"/>
        <rFont val="Arial, sans-serif"/>
      </rPr>
      <t>ES2B-BVM 
BCE-BCD 
COBRA-VB</t>
    </r>
  </si>
  <si>
    <t>CDJ Gy (70-90) ?</t>
  </si>
  <si>
    <r>
      <rPr>
        <b/>
        <u/>
        <sz val="10"/>
        <color rgb="FF000000"/>
        <rFont val="Arial, sans-serif"/>
      </rPr>
      <t xml:space="preserve">Minibad 5
</t>
    </r>
    <r>
      <rPr>
        <u/>
        <sz val="10"/>
        <color rgb="FF000000"/>
        <rFont val="Arial, sans-serif"/>
      </rPr>
      <t>(matin 9h-12h)</t>
    </r>
  </si>
  <si>
    <t>Dim 21 mars - Gymnase municipal</t>
  </si>
  <si>
    <r>
      <rPr>
        <b/>
        <u/>
        <sz val="10"/>
        <color rgb="FF000000"/>
        <rFont val="Arial, sans-serif"/>
      </rPr>
      <t xml:space="preserve">TDJ 5
</t>
    </r>
    <r>
      <rPr>
        <u/>
        <sz val="10"/>
        <color rgb="FF000000"/>
        <rFont val="Arial, sans-serif"/>
      </rPr>
      <t>(après-midi)</t>
    </r>
  </si>
  <si>
    <t>J11 / Pause D3</t>
  </si>
  <si>
    <t>du 22/03 au 2/04</t>
  </si>
  <si>
    <t>CRJ 4</t>
  </si>
  <si>
    <t>BNP 2 (27-28)</t>
  </si>
  <si>
    <t>3-4 
Pâques</t>
  </si>
  <si>
    <t>3-4 (Pâques)</t>
  </si>
  <si>
    <r>
      <rPr>
        <b/>
        <sz val="10"/>
        <rFont val="Arial, sans-serif"/>
      </rPr>
      <t xml:space="preserve">J-10
</t>
    </r>
    <r>
      <rPr>
        <sz val="8"/>
        <rFont val="Arial, sans-serif"/>
      </rPr>
      <t>BVM-DBC 
VB-BCBC 
V3F-BCE</t>
    </r>
  </si>
  <si>
    <r>
      <rPr>
        <b/>
        <sz val="10"/>
        <color rgb="FF000000"/>
        <rFont val="Arial, sans-serif"/>
      </rPr>
      <t xml:space="preserve">J9-10
</t>
    </r>
    <r>
      <rPr>
        <sz val="8"/>
        <color rgb="FF000000"/>
        <rFont val="Arial, sans-serif"/>
      </rPr>
      <t>D1 : 
Montbéliard</t>
    </r>
  </si>
  <si>
    <t>J12 / Fi D3-1</t>
  </si>
  <si>
    <t>du 5/04 au 16/04</t>
  </si>
  <si>
    <t>TAR4 (11 avril)</t>
  </si>
  <si>
    <t>TDD 5</t>
  </si>
  <si>
    <t>SAR4 (12 au 14 avr)</t>
  </si>
  <si>
    <t>J13 / FiD3-2</t>
  </si>
  <si>
    <t>du 19/04 au 30/04</t>
  </si>
  <si>
    <t>20 au 22 avril (Maîche ?)</t>
  </si>
  <si>
    <t>DAI (23 au 26 avril)</t>
  </si>
  <si>
    <t>CRJ 5</t>
  </si>
  <si>
    <r>
      <rPr>
        <b/>
        <u/>
        <sz val="10"/>
        <color rgb="FF000000"/>
        <rFont val="Arial, sans-serif"/>
      </rPr>
      <t xml:space="preserve">Minibad 6
</t>
    </r>
    <r>
      <rPr>
        <u/>
        <sz val="10"/>
        <color rgb="FF000000"/>
        <rFont val="Arial, sans-serif"/>
      </rPr>
      <t>(matin 9h-12h)</t>
    </r>
  </si>
  <si>
    <t>TDJ 6</t>
  </si>
  <si>
    <t>J14 / FiD3-3</t>
  </si>
  <si>
    <t>du 3/05 au 15/05</t>
  </si>
  <si>
    <t>CDJ 5</t>
  </si>
  <si>
    <t>Etupes (BCE)</t>
  </si>
  <si>
    <r>
      <rPr>
        <b/>
        <sz val="10"/>
        <rFont val="Arial, sans-serif"/>
      </rPr>
      <t xml:space="preserve">15-16
</t>
    </r>
    <r>
      <rPr>
        <b/>
        <sz val="9"/>
        <rFont val="Arial, sans-serif"/>
      </rPr>
      <t>Ascension</t>
    </r>
  </si>
  <si>
    <t>France Jeunes</t>
  </si>
  <si>
    <t>15-16 (Ascension)</t>
  </si>
  <si>
    <r>
      <rPr>
        <b/>
        <sz val="10"/>
        <rFont val="Arial, sans-serif"/>
      </rPr>
      <t xml:space="preserve">22-23
</t>
    </r>
    <r>
      <rPr>
        <b/>
        <sz val="9"/>
        <rFont val="Arial, sans-serif"/>
      </rPr>
      <t>Pentecôte</t>
    </r>
  </si>
  <si>
    <t>France Vétérans</t>
  </si>
  <si>
    <t>22-23 (Pentecôte)</t>
  </si>
  <si>
    <t>FiD2</t>
  </si>
  <si>
    <t>du 24 au 28/05</t>
  </si>
  <si>
    <r>
      <rPr>
        <b/>
        <u/>
        <sz val="10"/>
        <color rgb="FF000000"/>
        <rFont val="Arial, sans-serif"/>
      </rPr>
      <t xml:space="preserve">TDD </t>
    </r>
    <r>
      <rPr>
        <b/>
        <u/>
        <sz val="10"/>
        <color rgb="FF000000"/>
        <rFont val="Arial, sans-serif"/>
      </rPr>
      <t>6</t>
    </r>
  </si>
  <si>
    <r>
      <rPr>
        <sz val="10"/>
        <rFont val="Arial, sans-serif"/>
      </rPr>
      <t xml:space="preserve">B-les-Dames </t>
    </r>
    <r>
      <rPr>
        <sz val="6"/>
        <rFont val="Arial, sans-serif"/>
      </rPr>
      <t>(BABADOUC)</t>
    </r>
  </si>
  <si>
    <t>BOFC Adultes</t>
  </si>
  <si>
    <t>du 7 au 11/06</t>
  </si>
  <si>
    <t>DAN Identification
 (19 au 22 juin)</t>
  </si>
  <si>
    <t>DAN Espoir
 (22 au 25 juin)</t>
  </si>
  <si>
    <t>Intercomités
 Interclubs Jeunes</t>
  </si>
  <si>
    <t>Doucier Adultes 1 
 (1 au 7 août)</t>
  </si>
  <si>
    <t>Doucier Adultes 2 
 (8 au 14 août)</t>
  </si>
  <si>
    <t>Doucier Jeunes 1 
 (15 au 21 août)</t>
  </si>
  <si>
    <t xml:space="preserve"> 2019 / 2020</t>
  </si>
  <si>
    <t>Candidatures clubs CODEP 25</t>
  </si>
  <si>
    <t>Fédérales</t>
  </si>
  <si>
    <t>Ligues</t>
  </si>
  <si>
    <t>Organisateur</t>
  </si>
  <si>
    <t>Date</t>
  </si>
  <si>
    <t>Lieu</t>
  </si>
  <si>
    <t>Aide</t>
  </si>
  <si>
    <t>J-S-V</t>
  </si>
  <si>
    <t>Levier Adultes 1 du 28 juillet au 3 aout</t>
  </si>
  <si>
    <t>DOUBS BAD TOUR = stages de rentrée proposés par le CODEP 25, à accueillir dans les clubs volontaires
TDJ = Trophée Départemental Jeunes
 CDJ : Circuit Départemental Jeunes
 CRJ : Circuit Régional Jeunes
 CIJ : Circuit Inter-régional Jeunes
 CEJ : Circuit Elite Jeunes
 IC Jeunes : compétition jeunes par équipes 
 DAD : Dispositif Avenir Départemental 
 (détection Jeunes)
 TDD : Trophée Du Doubs (Adultes NC à D9)</t>
  </si>
  <si>
    <t>Levier Adultes 2 du 4 au 10 aout</t>
  </si>
  <si>
    <t>Levier Jeunes du 25 au 31 aout</t>
  </si>
  <si>
    <t>DOUBS BAD TOUR</t>
  </si>
  <si>
    <t>VB (dimanche) Diderot</t>
  </si>
  <si>
    <t>Semaine du 26 au 30/08</t>
  </si>
  <si>
    <t>DOUBS BAD TOUR 
(en soirée)</t>
  </si>
  <si>
    <t>LEVIER (lundi)</t>
  </si>
  <si>
    <t>BCPM (mercredi)</t>
  </si>
  <si>
    <t>VDI (jeudi)</t>
  </si>
  <si>
    <t>BACB (annulé)</t>
  </si>
  <si>
    <t xml:space="preserve">DOUBS BAD TOUR
 R4/N </t>
  </si>
  <si>
    <t>VB (dimanche)</t>
  </si>
  <si>
    <t>Regroupement Jeunes ELITE</t>
  </si>
  <si>
    <t>BVM (Villers-le-lac)</t>
  </si>
  <si>
    <t>Samedi 7</t>
  </si>
  <si>
    <t>Rue Ch. de Gaulle
Villers le Lac</t>
  </si>
  <si>
    <r>
      <rPr>
        <b/>
        <sz val="10"/>
        <rFont val="Arial"/>
        <family val="2"/>
      </rPr>
      <t xml:space="preserve">J1
</t>
    </r>
    <r>
      <rPr>
        <sz val="6"/>
        <rFont val="Arial"/>
        <family val="2"/>
      </rPr>
      <t>BCE-CLTO
ASLR-BVM
VB-V3F
BCE-Colmar</t>
    </r>
  </si>
  <si>
    <t>CRJ 1
Baume</t>
  </si>
  <si>
    <t>CIJ 1
Mulhouse</t>
  </si>
  <si>
    <t>Circuit
 FFBad 1</t>
  </si>
  <si>
    <r>
      <rPr>
        <b/>
        <sz val="10"/>
        <rFont val="Arial"/>
        <family val="2"/>
      </rPr>
      <t xml:space="preserve">J2
</t>
    </r>
    <r>
      <rPr>
        <sz val="6"/>
        <rFont val="Arial"/>
        <family val="2"/>
      </rPr>
      <t>Tours-BCE
BVM-Sénart
Colmar-VB
BCD-BCE</t>
    </r>
  </si>
  <si>
    <t>du 30/09 au 11/10</t>
  </si>
  <si>
    <t>BCPM</t>
  </si>
  <si>
    <t>Samedi a-midi</t>
  </si>
  <si>
    <t>Maîche</t>
  </si>
  <si>
    <t>Samedi matin</t>
  </si>
  <si>
    <t>PB</t>
  </si>
  <si>
    <t>JA : JN BOURDENET</t>
  </si>
  <si>
    <t>Gymnase Lucie AUBRAC</t>
  </si>
  <si>
    <t>Baume (dimanche)</t>
  </si>
  <si>
    <t>du 14 au 25/10</t>
  </si>
  <si>
    <t>Circuit
 FFBad 2</t>
  </si>
  <si>
    <t>Samedi</t>
  </si>
  <si>
    <t>Besançon</t>
  </si>
  <si>
    <t>Diderot</t>
  </si>
  <si>
    <t>Lun 28</t>
  </si>
  <si>
    <t>Stage OPEN</t>
  </si>
  <si>
    <t>Mar 29</t>
  </si>
  <si>
    <t>mer 30 et jeu 31 oct</t>
  </si>
  <si>
    <t>Vend 1er
 Toussaint</t>
  </si>
  <si>
    <t>du 28/10 au 8/11</t>
  </si>
  <si>
    <r>
      <rPr>
        <b/>
        <sz val="10"/>
        <rFont val="Arial"/>
        <family val="2"/>
      </rPr>
      <t xml:space="preserve">J3
</t>
    </r>
    <r>
      <rPr>
        <sz val="6"/>
        <rFont val="Arial"/>
        <family val="2"/>
      </rPr>
      <t>BCE-GSynthe
RSM-BVM
BCE-VB</t>
    </r>
  </si>
  <si>
    <t>J-S</t>
  </si>
  <si>
    <t>Lundi
 11</t>
  </si>
  <si>
    <t>du 11 au 22/11</t>
  </si>
  <si>
    <t>CEJ 1
Saint Louis</t>
  </si>
  <si>
    <t>Dimanche après-midi</t>
  </si>
  <si>
    <t>Dimanche matin</t>
  </si>
  <si>
    <t>CRJ 2
Besançon
Samedi
et 
Dimanche</t>
  </si>
  <si>
    <r>
      <rPr>
        <b/>
        <sz val="10"/>
        <rFont val="Arial"/>
        <family val="2"/>
      </rPr>
      <t xml:space="preserve">J4
</t>
    </r>
    <r>
      <rPr>
        <sz val="6"/>
        <rFont val="Arial"/>
        <family val="2"/>
      </rPr>
      <t>BCE-USB
ASPTT-BVM
VB-SDDV
BCE-V3F</t>
    </r>
  </si>
  <si>
    <t>du 25/11 au 6/12</t>
  </si>
  <si>
    <t>Dimanche</t>
  </si>
  <si>
    <t>Baume-les-D</t>
  </si>
  <si>
    <t>Gymnase de l'Europe</t>
  </si>
  <si>
    <t>CIJ 2
Mulhouse</t>
  </si>
  <si>
    <t>samedi 7</t>
  </si>
  <si>
    <r>
      <rPr>
        <sz val="9"/>
        <rFont val="Arial"/>
        <family val="2"/>
      </rPr>
      <t>Maîche</t>
    </r>
    <r>
      <rPr>
        <sz val="7"/>
        <rFont val="Arial"/>
        <family val="2"/>
      </rPr>
      <t xml:space="preserve">
Gymnase du collège</t>
    </r>
  </si>
  <si>
    <t>du 9 au 20/12</t>
  </si>
  <si>
    <r>
      <rPr>
        <sz val="10"/>
        <rFont val="Arial"/>
        <family val="2"/>
      </rPr>
      <t xml:space="preserve">ASPTT
</t>
    </r>
    <r>
      <rPr>
        <sz val="6"/>
        <rFont val="Arial"/>
        <family val="2"/>
      </rPr>
      <t>JA : J-N. BOURDENET</t>
    </r>
  </si>
  <si>
    <t>14 et 15 déc.</t>
  </si>
  <si>
    <r>
      <rPr>
        <sz val="10"/>
        <rFont val="Arial"/>
        <family val="2"/>
      </rPr>
      <t xml:space="preserve">Besançon
</t>
    </r>
    <r>
      <rPr>
        <sz val="6"/>
        <rFont val="Arial"/>
        <family val="2"/>
      </rPr>
      <t>Gymn. Chateaufarine</t>
    </r>
  </si>
  <si>
    <r>
      <rPr>
        <b/>
        <sz val="10"/>
        <rFont val="Arial"/>
        <family val="2"/>
      </rPr>
      <t xml:space="preserve">J5
</t>
    </r>
    <r>
      <rPr>
        <sz val="6"/>
        <rFont val="Arial"/>
        <family val="2"/>
      </rPr>
      <t>ACBB-BCE
BVM-ES2B
SDDV-BCE
BCD-VB</t>
    </r>
  </si>
  <si>
    <t>Dimanche 22</t>
  </si>
  <si>
    <t>Vercel</t>
  </si>
  <si>
    <t>Noël</t>
  </si>
  <si>
    <t>MAJ
Classement</t>
  </si>
  <si>
    <t>N. an</t>
  </si>
  <si>
    <t>2 et 3 janvier</t>
  </si>
  <si>
    <r>
      <rPr>
        <b/>
        <sz val="10"/>
        <rFont val="Arial"/>
        <family val="2"/>
      </rPr>
      <t xml:space="preserve">J6
</t>
    </r>
    <r>
      <rPr>
        <sz val="6"/>
        <rFont val="Arial"/>
        <family val="2"/>
      </rPr>
      <t>CLTO-BCE
BVM-ASLR
V3F-VB
Colmar-BCE</t>
    </r>
  </si>
  <si>
    <t>du 2/01 au 12/01</t>
  </si>
  <si>
    <t xml:space="preserve">ASPTT
JA : Y.Levant </t>
  </si>
  <si>
    <t>Besançon
Diderot</t>
  </si>
  <si>
    <t>Limite DAD</t>
  </si>
  <si>
    <t>CEJ 2
Oullins</t>
  </si>
  <si>
    <t>Animateur Bénévole 1 (WE 1) - Pontarlier</t>
  </si>
  <si>
    <t>Entraîneur Bénévole 1 (WE 1) - Besançon</t>
  </si>
  <si>
    <t>du 13au 24/01</t>
  </si>
  <si>
    <t>Chpt Fra
Parabad.
Saintes 17</t>
  </si>
  <si>
    <t>Samedi après-midi</t>
  </si>
  <si>
    <t>Villers le lac - Rue Ch. de Gaulle</t>
  </si>
  <si>
    <t>Circuit
FFBad 3</t>
  </si>
  <si>
    <t>Chpt
 Ligue
 Jeunes
Morteau</t>
  </si>
  <si>
    <t>du 27/01 au 7/02</t>
  </si>
  <si>
    <t>Chpt Fra
 Sénior
 Mulhouse</t>
  </si>
  <si>
    <r>
      <rPr>
        <b/>
        <sz val="10"/>
        <rFont val="Arial"/>
        <family val="2"/>
      </rPr>
      <t xml:space="preserve">J7
</t>
    </r>
    <r>
      <rPr>
        <sz val="6"/>
        <rFont val="Arial"/>
        <family val="2"/>
      </rPr>
      <t>BCE-Tours
Sénart-BVM
VB-Colmar
BCE-BCD</t>
    </r>
  </si>
  <si>
    <t>CRJ 3
Tonnerre
Samedi</t>
  </si>
  <si>
    <t>Entraîneur Bénévole 1 (WE 2) - Besançon</t>
  </si>
  <si>
    <t>du 10 au 21/02</t>
  </si>
  <si>
    <t>CIJ 3
Héricourt</t>
  </si>
  <si>
    <t>BACB
JA : S.Bouhelier</t>
  </si>
  <si>
    <t>Dimanche 16</t>
  </si>
  <si>
    <t>Sochaux</t>
  </si>
  <si>
    <t>Halle des Sports</t>
  </si>
  <si>
    <r>
      <rPr>
        <b/>
        <sz val="10"/>
        <rFont val="Arial"/>
        <family val="2"/>
      </rPr>
      <t xml:space="preserve">J8
</t>
    </r>
    <r>
      <rPr>
        <sz val="6"/>
        <rFont val="Arial"/>
        <family val="2"/>
      </rPr>
      <t>GSynthe-BCE
BVM-RSM
VB-BCE</t>
    </r>
  </si>
  <si>
    <t>BCPM
JA : Jean Noel</t>
  </si>
  <si>
    <t>Samedi 22 fév</t>
  </si>
  <si>
    <t>Maîche 
Gymnase Municipal</t>
  </si>
  <si>
    <t>jeu 27</t>
  </si>
  <si>
    <t>Plateau Handicap</t>
  </si>
  <si>
    <t>ASPTT/VB/CODEP</t>
  </si>
  <si>
    <t>Besançon - Diderot</t>
  </si>
  <si>
    <t>S D Mx</t>
  </si>
  <si>
    <t>Mar 3</t>
  </si>
  <si>
    <t>du 2 au 13/03</t>
  </si>
  <si>
    <t>Circuit
 FFBad 4</t>
  </si>
  <si>
    <t>Date FFBad
 Chpt Ligue
 Jeunes</t>
  </si>
  <si>
    <r>
      <rPr>
        <b/>
        <sz val="10"/>
        <rFont val="Arial"/>
        <family val="2"/>
      </rPr>
      <t xml:space="preserve">J9
</t>
    </r>
    <r>
      <rPr>
        <sz val="6"/>
        <rFont val="Arial"/>
        <family val="2"/>
      </rPr>
      <t>USB-BCE
BVM-ASPTT
SDDV-VB</t>
    </r>
    <r>
      <rPr>
        <sz val="10"/>
        <rFont val="Arial"/>
        <family val="2"/>
      </rPr>
      <t xml:space="preserve">
</t>
    </r>
    <r>
      <rPr>
        <b/>
        <sz val="6"/>
        <rFont val="Arial"/>
        <family val="2"/>
      </rPr>
      <t>V3F-BCE</t>
    </r>
  </si>
  <si>
    <t>Entraîneur Bénévole 1 (WE 3) - Besançon</t>
  </si>
  <si>
    <t>du 16 au 27/03</t>
  </si>
  <si>
    <t>CEJ 3
Maromme</t>
  </si>
  <si>
    <t>Animateur Bénévole 1 (WE 2) - Pontarlier</t>
  </si>
  <si>
    <t>AB2J (WE1) - Besançon</t>
  </si>
  <si>
    <t>28-29
 h été</t>
  </si>
  <si>
    <t>VQ</t>
  </si>
  <si>
    <t xml:space="preserve">Arc-et-Senans </t>
  </si>
  <si>
    <t>JA : M.LOUBRY</t>
  </si>
  <si>
    <t>GEO : K.KLEIN</t>
  </si>
  <si>
    <r>
      <rPr>
        <b/>
        <sz val="10"/>
        <rFont val="Arial"/>
        <family val="2"/>
      </rPr>
      <t xml:space="preserve">J10
</t>
    </r>
    <r>
      <rPr>
        <sz val="6"/>
        <rFont val="Arial"/>
        <family val="2"/>
      </rPr>
      <t>BCE-ACBB
ES2B-BVM
BCE-SDDV
VB-BCD</t>
    </r>
  </si>
  <si>
    <t>du 30/03 au 10/04</t>
  </si>
  <si>
    <t>Samedi 4</t>
  </si>
  <si>
    <r>
      <rPr>
        <sz val="10"/>
        <rFont val="Arial"/>
        <family val="2"/>
      </rPr>
      <t>BTB</t>
    </r>
    <r>
      <rPr>
        <sz val="6"/>
        <rFont val="Arial"/>
        <family val="2"/>
      </rPr>
      <t xml:space="preserve">
JA : D.ANGLEVIEL et Y.LEVANT</t>
    </r>
  </si>
  <si>
    <t>Besançon 
(Diderot)</t>
  </si>
  <si>
    <t>11-12
 Pâques</t>
  </si>
  <si>
    <t>Fin D1</t>
  </si>
  <si>
    <t>Circuit
 FFBad 5</t>
  </si>
  <si>
    <t>Fin D1
10/04</t>
  </si>
  <si>
    <t>Lundi 13
 Pâques</t>
  </si>
  <si>
    <t>du 13 au 24/04</t>
  </si>
  <si>
    <t>Baume</t>
  </si>
  <si>
    <t>S-Mx</t>
  </si>
  <si>
    <t>16/17</t>
  </si>
  <si>
    <t xml:space="preserve">KID'BAD OPEN </t>
  </si>
  <si>
    <t>JA : S. COUVAL</t>
  </si>
  <si>
    <t>Gymn P.Langevin</t>
  </si>
  <si>
    <t>21 au 23</t>
  </si>
  <si>
    <t>Vendredi
 1er mai</t>
  </si>
  <si>
    <t>Vendredi
 8 mai</t>
  </si>
  <si>
    <t>Gymn. Europe</t>
  </si>
  <si>
    <t>Dimanche 17</t>
  </si>
  <si>
    <t>AB2J (WE 2)
Besançon</t>
  </si>
  <si>
    <t>Jeudi 21
 Ascens°</t>
  </si>
  <si>
    <t>Chpt Fra
 Jeunes</t>
  </si>
  <si>
    <t>Chpt Fra
 Vétérans
 Annemase</t>
  </si>
  <si>
    <t>Lundi 1er
 P.cote</t>
  </si>
  <si>
    <t>Dimanche 7</t>
  </si>
  <si>
    <t>Doubs (Aubrac)</t>
  </si>
  <si>
    <t>Chpt
 Ligue
 Séniors
Valdahon</t>
  </si>
  <si>
    <t>Chpt Fra 
Corpo</t>
  </si>
  <si>
    <t xml:space="preserve">Vercel </t>
  </si>
  <si>
    <t>Codep 25</t>
  </si>
  <si>
    <t>Organisateur
Lieu</t>
  </si>
  <si>
    <t>Date(s)
Remarques</t>
  </si>
  <si>
    <t>Candidats</t>
  </si>
  <si>
    <t>Date proposée
Remarques</t>
  </si>
  <si>
    <t>Formations Techniciens</t>
  </si>
  <si>
    <t>Formations Officiels</t>
  </si>
  <si>
    <t>5-11</t>
  </si>
  <si>
    <t>Levier Adultes 1</t>
  </si>
  <si>
    <t>12-18</t>
  </si>
  <si>
    <t>Levier Adultes 2</t>
  </si>
  <si>
    <t>19-25</t>
  </si>
  <si>
    <t>Levier Jeunes</t>
  </si>
  <si>
    <t>SEMAINE 
Doubs Bad Tour 
25 août au 
1er septembre</t>
  </si>
  <si>
    <t>1-2</t>
  </si>
  <si>
    <t>8-9</t>
  </si>
  <si>
    <r>
      <rPr>
        <b/>
        <sz val="10"/>
        <rFont val="Arial"/>
        <family val="2"/>
      </rPr>
      <t>CRJ 1</t>
    </r>
    <r>
      <rPr>
        <sz val="10"/>
        <rFont val="Arial"/>
        <family val="2"/>
      </rPr>
      <t xml:space="preserve">
Châlon/Saône</t>
    </r>
  </si>
  <si>
    <r>
      <rPr>
        <b/>
        <sz val="9"/>
        <rFont val="Arial"/>
        <family val="2"/>
      </rPr>
      <t>Villers le Lac</t>
    </r>
    <r>
      <rPr>
        <sz val="9"/>
        <rFont val="Arial"/>
        <family val="2"/>
      </rPr>
      <t xml:space="preserve">
</t>
    </r>
    <r>
      <rPr>
        <sz val="7"/>
        <rFont val="Arial"/>
        <family val="2"/>
      </rPr>
      <t>Rue Général de Gaulle</t>
    </r>
  </si>
  <si>
    <t>samedi 29 (a-midi)</t>
  </si>
  <si>
    <t>Formation GEO
Chenôve</t>
  </si>
  <si>
    <t>samedi 29 (matin)</t>
  </si>
  <si>
    <t>Rue Général de Gaulle</t>
  </si>
  <si>
    <t>6-7</t>
  </si>
  <si>
    <t>du 1er au 14/10</t>
  </si>
  <si>
    <t>7 : Baume (simple)</t>
  </si>
  <si>
    <r>
      <rPr>
        <b/>
        <sz val="10"/>
        <rFont val="Arial"/>
        <family val="2"/>
      </rPr>
      <t>Vercel</t>
    </r>
    <r>
      <rPr>
        <sz val="8"/>
        <rFont val="Arial"/>
        <family val="2"/>
      </rPr>
      <t xml:space="preserve">
Dimanche 14 octobre</t>
    </r>
  </si>
  <si>
    <t>N2 : BCE-ASLR</t>
  </si>
  <si>
    <t>N3 : BVM-BCBC01</t>
  </si>
  <si>
    <t>du 15 au 28/10</t>
  </si>
  <si>
    <t>STAGE JEUNES ELITE</t>
  </si>
  <si>
    <t>B-l-Dames (Laroche)</t>
  </si>
  <si>
    <t>CDJ 70/90</t>
  </si>
  <si>
    <t>Semaine du lun 29 octobre au vendredi 2 novembre</t>
  </si>
  <si>
    <t>du 29/10 au 11/11</t>
  </si>
  <si>
    <t>STAGE Ligue
du 29/10 au 1/11</t>
  </si>
  <si>
    <t>STAGE JEUNES OPEN</t>
  </si>
  <si>
    <t>Etupes -ANNULÉ</t>
  </si>
  <si>
    <t>ASPTT Besançon - gymnase Chateaufarine</t>
  </si>
  <si>
    <t>NUIT DU BAD !</t>
  </si>
  <si>
    <t>annulé</t>
  </si>
  <si>
    <t>mercredi 31 (soir)</t>
  </si>
  <si>
    <t>STAGE ADULTES</t>
  </si>
  <si>
    <t>jeudi 1er nov</t>
  </si>
  <si>
    <t>Pontarlier (L.Aubrac)</t>
  </si>
  <si>
    <t>3-4</t>
  </si>
  <si>
    <r>
      <rPr>
        <b/>
        <sz val="10"/>
        <rFont val="Arial"/>
        <family val="2"/>
      </rPr>
      <t xml:space="preserve">CRJ 2
</t>
    </r>
    <r>
      <rPr>
        <sz val="7"/>
        <rFont val="Arial"/>
        <family val="2"/>
      </rPr>
      <t>Baume-les-Dames</t>
    </r>
  </si>
  <si>
    <t>du 12 au 25/11</t>
  </si>
  <si>
    <t>CEJ 1
ald 3-4/11</t>
  </si>
  <si>
    <r>
      <rPr>
        <sz val="9"/>
        <rFont val="Arial"/>
        <family val="2"/>
      </rPr>
      <t>Pontarlier</t>
    </r>
    <r>
      <rPr>
        <sz val="7"/>
        <rFont val="Arial"/>
        <family val="2"/>
      </rPr>
      <t xml:space="preserve"> (2 rue Jules Grévy à Doubs)</t>
    </r>
  </si>
  <si>
    <t>dimanche 18</t>
  </si>
  <si>
    <r>
      <rPr>
        <b/>
        <sz val="10"/>
        <rFont val="Arial"/>
        <family val="2"/>
      </rPr>
      <t xml:space="preserve">MODEF 25
</t>
    </r>
    <r>
      <rPr>
        <sz val="10"/>
        <rFont val="Arial"/>
        <family val="2"/>
      </rPr>
      <t>Besançon (?)</t>
    </r>
  </si>
  <si>
    <t>EB2 (WE1)</t>
  </si>
  <si>
    <t>Dimanche 25</t>
  </si>
  <si>
    <t>Gymnase Europe</t>
  </si>
  <si>
    <t>du 26/11 au 9/12</t>
  </si>
  <si>
    <r>
      <rPr>
        <sz val="9"/>
        <rFont val="Arial"/>
        <family val="2"/>
      </rPr>
      <t xml:space="preserve">Besançon
</t>
    </r>
    <r>
      <rPr>
        <sz val="7"/>
        <rFont val="Arial"/>
        <family val="2"/>
      </rPr>
      <t>Gymnase Chateaufarine</t>
    </r>
  </si>
  <si>
    <t>samedi 1er (matin)</t>
  </si>
  <si>
    <t>samedi 8 (a-midi)</t>
  </si>
  <si>
    <t>Montbéliard</t>
  </si>
  <si>
    <t>samedi 8 (matin)</t>
  </si>
  <si>
    <t>du 10 au 23/12</t>
  </si>
  <si>
    <t>samedi 15 (matin)</t>
  </si>
  <si>
    <t>N2 : BCE-DBC</t>
  </si>
  <si>
    <t>N3 : BVM-BCD</t>
  </si>
  <si>
    <t>Baume-les-Dames
(gymnase Europe)</t>
  </si>
  <si>
    <t xml:space="preserve">dimanche 16
JA : JNB </t>
  </si>
  <si>
    <t>vend 21</t>
  </si>
  <si>
    <t>Etupes-ANNULE</t>
  </si>
  <si>
    <t>vendredi 21 au soir</t>
  </si>
  <si>
    <t>STAGE ADULTES + JEUNES ELITE</t>
  </si>
  <si>
    <t>5-6</t>
  </si>
  <si>
    <t>du 31/12 au 13/01</t>
  </si>
  <si>
    <t>STAGE Ligue
du 2 au 4/01</t>
  </si>
  <si>
    <t>N2 :BCE-ASPTT2</t>
  </si>
  <si>
    <t>N3 : BVM - BRON</t>
  </si>
  <si>
    <t>AB1 (WE1)</t>
  </si>
  <si>
    <t>CQP (WE1)</t>
  </si>
  <si>
    <t>du 14 au 27/01</t>
  </si>
  <si>
    <t>Chpt Fra
Parabad.</t>
  </si>
  <si>
    <t>EB 2 (WE2)</t>
  </si>
  <si>
    <t>2-3</t>
  </si>
  <si>
    <t>du 28/01 au 10/02</t>
  </si>
  <si>
    <t>Chpt Fra
Sénior</t>
  </si>
  <si>
    <r>
      <rPr>
        <b/>
        <sz val="9"/>
        <rFont val="Arial"/>
        <family val="2"/>
      </rPr>
      <t>ASCAP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JA : D.WALKIEWICZ</t>
    </r>
  </si>
  <si>
    <t>3 rue des Vosges - Montbéliard</t>
  </si>
  <si>
    <t>9-10</t>
  </si>
  <si>
    <t>L'isle sur le Doubs</t>
  </si>
  <si>
    <t>Samedi 9 (a-midi)</t>
  </si>
  <si>
    <t>AB1 (WE2)</t>
  </si>
  <si>
    <t>Samedi 9 (matin)</t>
  </si>
  <si>
    <t>du 11 au 24/02</t>
  </si>
  <si>
    <t>CQP (WE2)</t>
  </si>
  <si>
    <t>DAR (18-19 février)</t>
  </si>
  <si>
    <t>Etupes (P.Langevin)</t>
  </si>
  <si>
    <t>mardi 19 fév</t>
  </si>
  <si>
    <t>Gymn.P.Langevin</t>
  </si>
  <si>
    <t>N2 : BCE-RSM2</t>
  </si>
  <si>
    <t>mercredi 20 fév</t>
  </si>
  <si>
    <t>N3 : BVM-COBRA</t>
  </si>
  <si>
    <t>STAGE JEUNES  ELITE</t>
  </si>
  <si>
    <t>jeudi 21 fév</t>
  </si>
  <si>
    <t>STAGE JEUNES  OPEN</t>
  </si>
  <si>
    <t>vendredi 22 fév</t>
  </si>
  <si>
    <t>du 25/02 au 10/03</t>
  </si>
  <si>
    <t xml:space="preserve">STAGE Ligue
du 25/02 au 1/03
</t>
  </si>
  <si>
    <t>Limite DAR</t>
  </si>
  <si>
    <t>Chpt
Ligue
Jeunes
Morteau</t>
  </si>
  <si>
    <t>du 11 au 24/03</t>
  </si>
  <si>
    <t>N2 : BCE-ES2B</t>
  </si>
  <si>
    <t>N3 : BVM-PLT</t>
  </si>
  <si>
    <t>CQP (WE3)</t>
  </si>
  <si>
    <t>samedi 23 (a-midi)</t>
  </si>
  <si>
    <t>samedi 23 (matin)</t>
  </si>
  <si>
    <t>du 25/03 au 7/04</t>
  </si>
  <si>
    <t>TNP
Bourges</t>
  </si>
  <si>
    <t>BADLEVIER</t>
  </si>
  <si>
    <t>sam + dim</t>
  </si>
  <si>
    <t>AB2J (WE1)</t>
  </si>
  <si>
    <t>EB2 (WE3)</t>
  </si>
  <si>
    <r>
      <rPr>
        <sz val="9"/>
        <rFont val="Arial"/>
        <family val="2"/>
      </rPr>
      <t>Maîche</t>
    </r>
    <r>
      <rPr>
        <sz val="7"/>
        <rFont val="Arial"/>
        <family val="2"/>
      </rPr>
      <t xml:space="preserve">
D.WALKIEWICZ</t>
    </r>
  </si>
  <si>
    <t xml:space="preserve">samedi 6 </t>
  </si>
  <si>
    <t>du 8 au 21/04</t>
  </si>
  <si>
    <t>Semaine du lundi 15 au vendredi 19 avril</t>
  </si>
  <si>
    <t xml:space="preserve"> ASPTT- annulé</t>
  </si>
  <si>
    <t>Formation V.LAIGLE</t>
  </si>
  <si>
    <t>20-21
Pâques</t>
  </si>
  <si>
    <t>Lundi 22
Pâques</t>
  </si>
  <si>
    <t>Stage Ligue
du 23 au 26/04</t>
  </si>
  <si>
    <t>? DAI ?</t>
  </si>
  <si>
    <t>Mercredi
1er mai</t>
  </si>
  <si>
    <t>? Intercodep ?</t>
  </si>
  <si>
    <t>?</t>
  </si>
  <si>
    <t>mardi 1er mai</t>
  </si>
  <si>
    <t>Trophée du DOUBS</t>
  </si>
  <si>
    <t>Vercel. JA : SB</t>
  </si>
  <si>
    <t>mercredi 1er mai</t>
  </si>
  <si>
    <t>4-5</t>
  </si>
  <si>
    <t>Mercredi
8 mai</t>
  </si>
  <si>
    <t>? IC Jeunes ?</t>
  </si>
  <si>
    <t>ASPTT Besançon
Gymnase Diderot</t>
  </si>
  <si>
    <t>CQP (WE4)</t>
  </si>
  <si>
    <t>Stage
Prépa France
25 et 26 mai</t>
  </si>
  <si>
    <t>ETUPES</t>
  </si>
  <si>
    <t>samedi 25 (a-midi)</t>
  </si>
  <si>
    <t>AB2J (WE2)</t>
  </si>
  <si>
    <t>samedi 25 (matin)</t>
  </si>
  <si>
    <t>Jeudi 30
Ascens°</t>
  </si>
  <si>
    <t>Chpt Fra
Jeunes</t>
  </si>
  <si>
    <t>Chpt Fra
Vétérans</t>
  </si>
  <si>
    <t>Lundi 10
P.cote</t>
  </si>
  <si>
    <t>Chpt
Ligue
Séniors</t>
  </si>
  <si>
    <t>Dimanche16 (a-midi)</t>
  </si>
  <si>
    <t>Dimanche16 (matin)</t>
  </si>
  <si>
    <t>Chpt Fra Corpo</t>
  </si>
  <si>
    <r>
      <rPr>
        <sz val="9"/>
        <rFont val="Arial"/>
        <family val="2"/>
      </rPr>
      <t>Pontarlier</t>
    </r>
    <r>
      <rPr>
        <sz val="7"/>
        <rFont val="Arial"/>
        <family val="2"/>
      </rPr>
      <t xml:space="preserve"> (2 rue Jules Grévy à Doubs)</t>
    </r>
  </si>
  <si>
    <t>dimanche 23</t>
  </si>
  <si>
    <t>Codep25</t>
  </si>
  <si>
    <t>Tournoi clubs 
proche</t>
  </si>
  <si>
    <t>Candidat 1</t>
  </si>
  <si>
    <t>Date proposée</t>
  </si>
  <si>
    <t>Candidat 2</t>
  </si>
  <si>
    <t>Remarque</t>
  </si>
  <si>
    <t>At</t>
  </si>
  <si>
    <t>Stage Adultes+Jeune Elite</t>
  </si>
  <si>
    <t>Ascap</t>
  </si>
  <si>
    <t>Samedi 2</t>
  </si>
  <si>
    <t>dimanche 3</t>
  </si>
  <si>
    <t>Encadrement : CV / TB</t>
  </si>
  <si>
    <t>TRJ 0 Baume le 24</t>
  </si>
  <si>
    <t>30-1</t>
  </si>
  <si>
    <t>TIJ 1 Mulhouse (2j)</t>
  </si>
  <si>
    <t>Samedi après midi</t>
  </si>
  <si>
    <t>TIJ : CV + TB // Minibad : AG + CA</t>
  </si>
  <si>
    <t>TDJ 1</t>
  </si>
  <si>
    <t>Samedi am</t>
  </si>
  <si>
    <t>Samedi am à confirmer</t>
  </si>
  <si>
    <t>TIJ : CV + TB + FM (1 jour)</t>
  </si>
  <si>
    <t>7-8</t>
  </si>
  <si>
    <t>TZJ 1 Valdahon le 14</t>
  </si>
  <si>
    <t>Rioz</t>
  </si>
  <si>
    <t>23</t>
  </si>
  <si>
    <t>Stage Elite</t>
  </si>
  <si>
    <t xml:space="preserve">Etupes </t>
  </si>
  <si>
    <t>Encadrement : TB</t>
  </si>
  <si>
    <t>IFB Paris</t>
  </si>
  <si>
    <t>24 oct</t>
  </si>
  <si>
    <t>Stage Open Ouest</t>
  </si>
  <si>
    <t>le 24</t>
  </si>
  <si>
    <t>26 oct</t>
  </si>
  <si>
    <t>Stage Open Est</t>
  </si>
  <si>
    <t>le 26</t>
  </si>
  <si>
    <t>Encadrement : AG</t>
  </si>
  <si>
    <t>30 oct</t>
  </si>
  <si>
    <t>Stage Open Sud</t>
  </si>
  <si>
    <t>le 30</t>
  </si>
  <si>
    <t>Encadrement : CV</t>
  </si>
  <si>
    <t>Toussaint</t>
  </si>
  <si>
    <t>Stage Adulte</t>
  </si>
  <si>
    <t>Encadrement : MG</t>
  </si>
  <si>
    <t>4.5</t>
  </si>
  <si>
    <t>Stage 31/10 au 3/11</t>
  </si>
  <si>
    <t>Champagnole</t>
  </si>
  <si>
    <t>11 Nov</t>
  </si>
  <si>
    <t>TNJ 1</t>
  </si>
  <si>
    <t>TRJ 1 Besançon le 18</t>
  </si>
  <si>
    <t>DAD</t>
  </si>
  <si>
    <t>Encadrement : CV + TB</t>
  </si>
  <si>
    <r>
      <rPr>
        <b/>
        <sz val="9"/>
        <rFont val="Arial"/>
        <family val="2"/>
      </rPr>
      <t>Chpt</t>
    </r>
    <r>
      <rPr>
        <b/>
        <sz val="8"/>
        <rFont val="Arial"/>
        <family val="2"/>
      </rPr>
      <t xml:space="preserve"> </t>
    </r>
    <r>
      <rPr>
        <b/>
        <sz val="8"/>
        <rFont val="Arial"/>
        <family val="2"/>
      </rPr>
      <t>Jeunes</t>
    </r>
  </si>
  <si>
    <t>TIJ 2 Quetigny (2j)</t>
  </si>
  <si>
    <t>Dijon</t>
  </si>
  <si>
    <t>Minibad 2</t>
  </si>
  <si>
    <t>Dim matin</t>
  </si>
  <si>
    <t>TIJ : TB</t>
  </si>
  <si>
    <t>TDJ 2</t>
  </si>
  <si>
    <t>Dimanche am</t>
  </si>
  <si>
    <t>TZJ 2</t>
  </si>
  <si>
    <t>Nl an</t>
  </si>
  <si>
    <t>mercredi 3</t>
  </si>
  <si>
    <t>le 3 (8h30-16h30)</t>
  </si>
  <si>
    <t>Encadrement : CV + CA</t>
  </si>
  <si>
    <t>mardi 2</t>
  </si>
  <si>
    <t>le 2 (9-17h)</t>
  </si>
  <si>
    <t>Encadrement : TB + CA</t>
  </si>
  <si>
    <t>vendredi 5</t>
  </si>
  <si>
    <t>L'isle sur le doubs</t>
  </si>
  <si>
    <t>le 5 (9-17h)</t>
  </si>
  <si>
    <t>ANNULÉ faute de participants</t>
  </si>
  <si>
    <t>jeudi 4</t>
  </si>
  <si>
    <t>le 4 (9-17h)</t>
  </si>
  <si>
    <t>Encadrement FM (1jour) + CV</t>
  </si>
  <si>
    <t>Stage 2 au 5</t>
  </si>
  <si>
    <t>TNJ 2</t>
  </si>
  <si>
    <t>Parabad.</t>
  </si>
  <si>
    <t>TRJ 2 Sens le 20</t>
  </si>
  <si>
    <t>Arbois</t>
  </si>
  <si>
    <t>Fra-Sénior</t>
  </si>
  <si>
    <t>Arc/Tille</t>
  </si>
  <si>
    <t>Minibad 3</t>
  </si>
  <si>
    <t>TIJ 3 Belfort (2j)</t>
  </si>
  <si>
    <t>Coaching : CV (+ FM 1 jour) + Léo LUZY</t>
  </si>
  <si>
    <t>le mardi 13</t>
  </si>
  <si>
    <t xml:space="preserve">Gymnase Diderot </t>
  </si>
  <si>
    <t>Encadrement :CV + CA</t>
  </si>
  <si>
    <t>le jeudi 15</t>
  </si>
  <si>
    <t>Collège Ste Ursulle</t>
  </si>
  <si>
    <t>Encadrement : AG + CA</t>
  </si>
  <si>
    <t>le lundi 12</t>
  </si>
  <si>
    <t>Annulé faute d'inscrits</t>
  </si>
  <si>
    <t>le mercredi 14</t>
  </si>
  <si>
    <t>Stage 19 au 22</t>
  </si>
  <si>
    <t>Chpt Ligue Jeunes Morteau (2j)</t>
  </si>
  <si>
    <t>TZJ 3 Rioz le 10</t>
  </si>
  <si>
    <t>Dole</t>
  </si>
  <si>
    <r>
      <rPr>
        <b/>
        <sz val="9"/>
        <rFont val="Arial"/>
        <family val="2"/>
      </rPr>
      <t xml:space="preserve">Chpt </t>
    </r>
    <r>
      <rPr>
        <b/>
        <sz val="8"/>
        <rFont val="Arial"/>
        <family val="2"/>
      </rPr>
      <t>Séniors</t>
    </r>
  </si>
  <si>
    <t>TNJ 3</t>
  </si>
  <si>
    <t>Samedi Matin</t>
  </si>
  <si>
    <t>TDJ 4</t>
  </si>
  <si>
    <t>Samedi am</t>
  </si>
  <si>
    <t>31-1</t>
  </si>
  <si>
    <t>Pâques</t>
  </si>
  <si>
    <t>Damparis</t>
  </si>
  <si>
    <t>2</t>
  </si>
  <si>
    <t>Encadrement  : CV + FM</t>
  </si>
  <si>
    <t>Stage 9 au 12</t>
  </si>
  <si>
    <t>Baume (J-S)</t>
  </si>
  <si>
    <t>du 18 au 19</t>
  </si>
  <si>
    <t>Stage Elite (2j)</t>
  </si>
  <si>
    <t xml:space="preserve">Maiche </t>
  </si>
  <si>
    <t>Gîte+Gymnase</t>
  </si>
  <si>
    <t>Encadrement : CV + TB + FM (1j)</t>
  </si>
  <si>
    <t>lundi 16</t>
  </si>
  <si>
    <t>mardi 17</t>
  </si>
  <si>
    <t>Encadrement : TB et FM</t>
  </si>
  <si>
    <t>vendredi 20</t>
  </si>
  <si>
    <t>1er mai</t>
  </si>
  <si>
    <t>TRJ 3 Beaune le 28</t>
  </si>
  <si>
    <t>Interclubs Jeune</t>
  </si>
  <si>
    <t>8 mai</t>
  </si>
  <si>
    <t>Stage prépa France</t>
  </si>
  <si>
    <t>8 ou 10</t>
  </si>
  <si>
    <t>le 8 mai</t>
  </si>
  <si>
    <t>Ascens°</t>
  </si>
  <si>
    <t>Fra-Jeunes</t>
  </si>
  <si>
    <t>Ptecote</t>
  </si>
  <si>
    <t>Fra-Vét.</t>
  </si>
  <si>
    <t>Asptt</t>
  </si>
  <si>
    <t>Minibad 5</t>
  </si>
  <si>
    <t>TDJ 5</t>
  </si>
  <si>
    <t>Fle TRJ Arbois le 2</t>
  </si>
  <si>
    <t>Etupes J+S</t>
  </si>
  <si>
    <t>Chpt Ligue Séniors Lons (2j)</t>
  </si>
  <si>
    <t>Minibad 6</t>
  </si>
  <si>
    <t>O-Vennes</t>
  </si>
  <si>
    <t>Fra-Corpo</t>
  </si>
  <si>
    <t>JT</t>
  </si>
  <si>
    <t>14 Juil</t>
  </si>
  <si>
    <t>Tournoi clubs 
du 25 ou FC proche</t>
  </si>
  <si>
    <t>Stage Adulte Maiche</t>
  </si>
  <si>
    <t>Stage Equipe Codep</t>
  </si>
  <si>
    <t>Vercel+Valdahon</t>
  </si>
  <si>
    <t>TRJ 0-1j Besançon</t>
  </si>
  <si>
    <t>TIJ 1 Quetigny</t>
  </si>
  <si>
    <t>TZJ 1 Baume</t>
  </si>
  <si>
    <t>Quetigny</t>
  </si>
  <si>
    <t>RDJ 1</t>
  </si>
  <si>
    <t>Stage U13</t>
  </si>
  <si>
    <t>21</t>
  </si>
  <si>
    <t>Stage U21</t>
  </si>
  <si>
    <t>Baume Europe</t>
  </si>
  <si>
    <t>29-31</t>
  </si>
  <si>
    <t>L'Isle/Doubs</t>
  </si>
  <si>
    <t>Stage Filles</t>
  </si>
  <si>
    <t>9h-17h30</t>
  </si>
  <si>
    <t>TRJ 1-2j</t>
  </si>
  <si>
    <t>Inter-Comités</t>
  </si>
  <si>
    <t>Chpt Simple Jeunes (Sa)</t>
  </si>
  <si>
    <t>Rougemont</t>
  </si>
  <si>
    <t>Chpt Double Séniors (Di)</t>
  </si>
  <si>
    <t>TIJ 2
Mulhouse</t>
  </si>
  <si>
    <t>RDJ 2</t>
  </si>
  <si>
    <t>22</t>
  </si>
  <si>
    <t>TRJ 2-1j</t>
  </si>
  <si>
    <t>Hericourt</t>
  </si>
  <si>
    <t>TZJ 3</t>
  </si>
  <si>
    <t>TIJ 3
Reims</t>
  </si>
  <si>
    <t>RDJ 3</t>
  </si>
  <si>
    <t>Dimanche Matin</t>
  </si>
  <si>
    <t>Samedi Apres midi</t>
  </si>
  <si>
    <t>24</t>
  </si>
  <si>
    <t>Filles</t>
  </si>
  <si>
    <t xml:space="preserve">Baume </t>
  </si>
  <si>
    <t>28</t>
  </si>
  <si>
    <t>1</t>
  </si>
  <si>
    <t>Orchamps Vennes</t>
  </si>
  <si>
    <t>CHAMPIONNAT
BFC Jeunes</t>
  </si>
  <si>
    <t>Chpt Mixte Séniors (Sa)</t>
  </si>
  <si>
    <t>Chpt Simple Séniors (Di)</t>
  </si>
  <si>
    <t>L'Isle sur le Doubs</t>
  </si>
  <si>
    <t>RDJ 4</t>
  </si>
  <si>
    <t>Maiche dimanche après midi</t>
  </si>
  <si>
    <t>Maiche dimanche matin</t>
  </si>
  <si>
    <t>TRJ 3-2j</t>
  </si>
  <si>
    <t>Fle TRJ-2j</t>
  </si>
  <si>
    <t>Tournoi Sport Adapté</t>
  </si>
  <si>
    <t>Héricourt Plumages</t>
  </si>
  <si>
    <t>RDJ 5</t>
  </si>
  <si>
    <t>Vercel, Dimanche après midi</t>
  </si>
  <si>
    <t>Vercel, dimanche matin</t>
  </si>
  <si>
    <t>25</t>
  </si>
  <si>
    <t>CHAMPIONNAT
BFC Séniors</t>
  </si>
  <si>
    <t>JLT</t>
  </si>
  <si>
    <t>Stage jeunes open (NC et P) Mardi 28 à Valdahon</t>
  </si>
  <si>
    <t>Stage jeunes Cadets/Juniors (D et R) Jeudi 30 à Valdahon</t>
  </si>
  <si>
    <t>Stage collectif intercodep Mercredi 29 à Valdahon</t>
  </si>
  <si>
    <t>CDJ 2 Double : 
Ouvert à tous</t>
  </si>
  <si>
    <r>
      <rPr>
        <b/>
        <sz val="10"/>
        <rFont val="Arial, sans-serif"/>
      </rPr>
      <t xml:space="preserve">J1-2 
</t>
    </r>
    <r>
      <rPr>
        <sz val="10"/>
        <rFont val="Arial, sans-serif"/>
      </rPr>
      <t>Pontarlier</t>
    </r>
  </si>
  <si>
    <t>LBFCBad</t>
  </si>
  <si>
    <t>JA : S. Bouhelier
GEO : O. Nouvelot</t>
  </si>
  <si>
    <t xml:space="preserve"> 2024 / 2025</t>
  </si>
  <si>
    <r>
      <rPr>
        <b/>
        <sz val="10"/>
        <color rgb="FFFFFFFF"/>
        <rFont val="Arial, sans-serif"/>
      </rPr>
      <t xml:space="preserve">Besançon le </t>
    </r>
    <r>
      <rPr>
        <sz val="10"/>
        <color rgb="FFFFFFFF"/>
        <rFont val="Arial, sans-serif"/>
      </rPr>
      <t>1 février</t>
    </r>
  </si>
  <si>
    <t>JA ??
GEO : ??</t>
  </si>
  <si>
    <t>07</t>
  </si>
  <si>
    <t>RDJ 2
Jeunes Débutants</t>
  </si>
  <si>
    <t>Férié : Armistice</t>
  </si>
  <si>
    <t>06</t>
  </si>
  <si>
    <t>03</t>
  </si>
  <si>
    <t>04</t>
  </si>
  <si>
    <t>02</t>
  </si>
  <si>
    <t>09</t>
  </si>
  <si>
    <t>05</t>
  </si>
  <si>
    <t>26-29</t>
  </si>
  <si>
    <t>09-12</t>
  </si>
  <si>
    <t>Pas de JA
GEO : S. Bouhelier</t>
  </si>
  <si>
    <t>JA : L. Grenouillet
GEO : O. Nouvelot</t>
  </si>
  <si>
    <t>JA : Y. Levant
GEO : O. Nouvelot</t>
  </si>
  <si>
    <t>JA : S. Bouhelier
GEO : L. Thétis</t>
  </si>
  <si>
    <t>CDJ 4 Simple :
Jeunes Confirmés</t>
  </si>
  <si>
    <t>CDJ 5 Simple :
Jeunes Confirmés</t>
  </si>
  <si>
    <t xml:space="preserve"> Les ELLES à Plumes 
Etape 3</t>
  </si>
  <si>
    <r>
      <rPr>
        <b/>
        <sz val="10"/>
        <color rgb="FFFFFFFF"/>
        <rFont val="Arial, sans-serif"/>
      </rPr>
      <t xml:space="preserve">Montbéliard le </t>
    </r>
    <r>
      <rPr>
        <sz val="10"/>
        <color rgb="FFFFFFFF"/>
        <rFont val="Arial, sans-serif"/>
      </rPr>
      <t>13 juin</t>
    </r>
  </si>
  <si>
    <t>RDJ 6
Jeunes Débutants</t>
  </si>
  <si>
    <t>Montbéliard, le matin</t>
  </si>
  <si>
    <t>Montbéliard, l'après-midi</t>
  </si>
  <si>
    <t>Levier, le matin</t>
  </si>
  <si>
    <t>Levier, l'après-midi</t>
  </si>
  <si>
    <t>RDJ 5
Jeunes Débutants</t>
  </si>
  <si>
    <t>TDD 6</t>
  </si>
  <si>
    <t>JA : ??
GEO : ??</t>
  </si>
  <si>
    <t>Sochaux (BCE)</t>
  </si>
  <si>
    <t>Maiche, le matin</t>
  </si>
  <si>
    <t>Maiche, l'après-midi</t>
  </si>
  <si>
    <t>JA : D. WALKIEWICZ
GEO : O. Nouvelot</t>
  </si>
  <si>
    <t>RDJ 3
Jeunes Débutants</t>
  </si>
  <si>
    <t>J3-4 
Valdahon</t>
  </si>
  <si>
    <r>
      <rPr>
        <b/>
        <sz val="10"/>
        <rFont val="Arial, sans-serif"/>
      </rPr>
      <t xml:space="preserve">J7-8 
</t>
    </r>
    <r>
      <rPr>
        <sz val="10"/>
        <rFont val="Arial, sans-serif"/>
      </rPr>
      <t>Morteau</t>
    </r>
  </si>
  <si>
    <r>
      <t xml:space="preserve">J9-10
</t>
    </r>
    <r>
      <rPr>
        <sz val="10"/>
        <rFont val="Arial, sans-serif"/>
      </rPr>
      <t>Pontarlier</t>
    </r>
  </si>
  <si>
    <t>04/01 Date limite Chpt Dép Jeunes</t>
  </si>
  <si>
    <t>J-3
BCE
BVM</t>
  </si>
  <si>
    <t>J-4
BVM</t>
  </si>
  <si>
    <t>J-5
BCE
VB</t>
  </si>
  <si>
    <t>J-6
VB</t>
  </si>
  <si>
    <t>J-7
BCE
BVM</t>
  </si>
  <si>
    <t>J-8
VB</t>
  </si>
  <si>
    <t>J-9
BCE
VB</t>
  </si>
  <si>
    <t>J-10
BVM</t>
  </si>
  <si>
    <t>BAC 1
Bourges</t>
  </si>
  <si>
    <t>CEIJ 2
Argenton</t>
  </si>
  <si>
    <t>CEIJ 1
Village-Neuf</t>
  </si>
  <si>
    <t>BAC 2
Beaucouzé</t>
  </si>
  <si>
    <t>CEIJ 3
Oullins</t>
  </si>
  <si>
    <t>CEIJ 4
L'Hay les Roses</t>
  </si>
  <si>
    <t>CEIJ 5
Montluçon</t>
  </si>
  <si>
    <t>CEIJ 6
Baisieux</t>
  </si>
  <si>
    <t>France Elite
Caen</t>
  </si>
  <si>
    <r>
      <t xml:space="preserve">France
</t>
    </r>
    <r>
      <rPr>
        <b/>
        <sz val="9"/>
        <rFont val="Arial"/>
        <family val="2"/>
      </rPr>
      <t>VETERANS
Quimperlé</t>
    </r>
  </si>
  <si>
    <t>BOFC Seniors
Auxerre</t>
  </si>
  <si>
    <t>France Jeu Qualif 
St Maur des Fossés</t>
  </si>
  <si>
    <t>France Jeunes  Flume</t>
  </si>
  <si>
    <t xml:space="preserve">CREJ 1 </t>
  </si>
  <si>
    <t>Tournoi de simple Valdahon</t>
  </si>
  <si>
    <t>CHAMPIONNATS DU DOUBS 
Simple Jeunes</t>
  </si>
  <si>
    <t>Trophée DU DOUBS Double vétérans</t>
  </si>
  <si>
    <t>JA : L. DEVILLERS
GEO : O. Nouvelot</t>
  </si>
  <si>
    <t>JA : X. LOPES
GEO : O. Nouvelot</t>
  </si>
  <si>
    <t>JA : X. LOPES
GEO : L. GALLAIRE</t>
  </si>
  <si>
    <t>JA : S. BOUHELIER
GEO : O. Nouvelot</t>
  </si>
  <si>
    <t xml:space="preserve"> 2026 / 2027</t>
  </si>
  <si>
    <t>Assemblée Générale 
Vendredi 11 septembre 2026 à Montbéliard à 19h30</t>
  </si>
  <si>
    <t>01-02</t>
  </si>
  <si>
    <t>08-09</t>
  </si>
  <si>
    <t>S35 (24/08 - 30/08)</t>
  </si>
  <si>
    <t>S36 (31/08 - 06/09)</t>
  </si>
  <si>
    <t>31-06</t>
  </si>
  <si>
    <t>Réunion capitaines : 
Vendredi 25 septembre à Baume les Dames à 19h30</t>
  </si>
  <si>
    <t>Reprise scolaire : 1 septembre 2026</t>
  </si>
  <si>
    <t>S37 (07/09 - 13/09)</t>
  </si>
  <si>
    <t>07-11</t>
  </si>
  <si>
    <t>14-18</t>
  </si>
  <si>
    <t>S38 (14/09 - 20/09)</t>
  </si>
  <si>
    <t>S39 (21/09 - 27/09)</t>
  </si>
  <si>
    <t>21-25</t>
  </si>
  <si>
    <t>S40 (28/09 - 04/10)</t>
  </si>
  <si>
    <t>28-02</t>
  </si>
  <si>
    <t>du 28/09 au 18/10</t>
  </si>
  <si>
    <t>Vacances Toussaint du 17/10 au 01/11/2025</t>
  </si>
  <si>
    <t>31</t>
  </si>
  <si>
    <t>S44 (26/10 - 01/11)</t>
  </si>
  <si>
    <t>Vacances Noël du 19/12/2025 au 04/01/2026</t>
  </si>
  <si>
    <t>S41 (05/10 - 11/10)</t>
  </si>
  <si>
    <t>S42 (12/10 - 18/10)</t>
  </si>
  <si>
    <t>S43 (19/10 - 25/10)</t>
  </si>
  <si>
    <t>S45 (02/11 - 08/11)</t>
  </si>
  <si>
    <t>S46 (09/11 - 15/11)</t>
  </si>
  <si>
    <t>S47 (16/11 - 22/11)</t>
  </si>
  <si>
    <t>S48 (23/11 - 29/11)</t>
  </si>
  <si>
    <t>30-04</t>
  </si>
  <si>
    <t>S49 (30/11 - 06/12)</t>
  </si>
  <si>
    <t>S50 (07/12 - 13/12)</t>
  </si>
  <si>
    <t>S51 (14/12 - 20/12)</t>
  </si>
  <si>
    <t>S52 (21/12 - 27/12)</t>
  </si>
  <si>
    <t>28-01</t>
  </si>
  <si>
    <t>04-08</t>
  </si>
  <si>
    <t>15-20</t>
  </si>
  <si>
    <t>Vacances Hiver du 13/02 au 28/02/2026</t>
  </si>
  <si>
    <t>Vacances Printemps du 10/04 au 25/04/2026</t>
  </si>
  <si>
    <t>20-23</t>
  </si>
  <si>
    <t>30-02</t>
  </si>
  <si>
    <t>17</t>
  </si>
  <si>
    <t>18-21</t>
  </si>
  <si>
    <t>03-05</t>
  </si>
  <si>
    <t>29</t>
  </si>
  <si>
    <t>Ferié (Lundi de Pentecôte)</t>
  </si>
  <si>
    <t>31-04</t>
  </si>
  <si>
    <t>S26 (28/06 - 04/07)</t>
  </si>
  <si>
    <t>S53 (28/12 - 03/01)</t>
  </si>
  <si>
    <t>S02 (11/01 - 17/01)</t>
  </si>
  <si>
    <t>S03 (18/01 - 24/01)</t>
  </si>
  <si>
    <t>S04 (25/01 - 31/01)</t>
  </si>
  <si>
    <t>S05 (01/02 - 07/02)</t>
  </si>
  <si>
    <t>S06 (08/02 - 14/02)</t>
  </si>
  <si>
    <t>S07 (15/02 - 21/02)</t>
  </si>
  <si>
    <t>S08 (22/02 - 28/02)</t>
  </si>
  <si>
    <t>S09 (01/03 - 07/03)</t>
  </si>
  <si>
    <t>S10  (08/03 - 14/03)</t>
  </si>
  <si>
    <t>S11 (15/03 - 21/03)</t>
  </si>
  <si>
    <t>S12 (22/03 - 28/03)</t>
  </si>
  <si>
    <t>S13 (29/03 - 04/04)</t>
  </si>
  <si>
    <t>S14 (05/04 - 11/04)</t>
  </si>
  <si>
    <t>S15 (12/04 - 18/04)</t>
  </si>
  <si>
    <t>S16 (19/04 - 25/04)</t>
  </si>
  <si>
    <t>S17 (26/04 - 02/05)</t>
  </si>
  <si>
    <t>S18 (03/05 - 09/05)</t>
  </si>
  <si>
    <t>S19 (11/05 - 17/05)</t>
  </si>
  <si>
    <t>S20 (17/05 - 23/05)</t>
  </si>
  <si>
    <t>S21 (24/05 - 30/05)</t>
  </si>
  <si>
    <t>S22 (31/05 - 06/06)</t>
  </si>
  <si>
    <t>S23 (07/06 - 13/06)</t>
  </si>
  <si>
    <t>S24 (14/06 - 20/06)</t>
  </si>
  <si>
    <t>S25 (21/06 - 27/06)</t>
  </si>
  <si>
    <t>S27</t>
  </si>
  <si>
    <t>05-11</t>
  </si>
  <si>
    <t>26-01</t>
  </si>
  <si>
    <t>02-08</t>
  </si>
  <si>
    <t>09-15</t>
  </si>
  <si>
    <t>16-22</t>
  </si>
  <si>
    <t>23-29</t>
  </si>
  <si>
    <t>30-05</t>
  </si>
  <si>
    <t>JA : D. WALKIEWICZ
GEO : J. FANTON</t>
  </si>
  <si>
    <t>JA D. ANGLEVIEL
GEO : L. Thétis</t>
  </si>
  <si>
    <t>JA : X. LOPES
GEO : ??</t>
  </si>
  <si>
    <r>
      <t xml:space="preserve">J1-2 
</t>
    </r>
    <r>
      <rPr>
        <sz val="9"/>
        <rFont val="Arial, sans-serif"/>
      </rPr>
      <t>Montbéliard</t>
    </r>
  </si>
  <si>
    <t>J-8
VB1&amp;2
BVM</t>
  </si>
  <si>
    <t>J-6
VB1&amp;2
BVM
BCE</t>
  </si>
  <si>
    <t>J-5
BCE
VB1&amp;2</t>
  </si>
  <si>
    <t>J-2
VB1&amp;2
BCE
BVM</t>
  </si>
  <si>
    <t>J-9
BCE
VB1&amp;2</t>
  </si>
  <si>
    <r>
      <t xml:space="preserve">J9-10
</t>
    </r>
    <r>
      <rPr>
        <sz val="10"/>
        <rFont val="Arial, sans-serif"/>
      </rPr>
      <t>A définir</t>
    </r>
  </si>
  <si>
    <r>
      <t xml:space="preserve">J7-8 
</t>
    </r>
    <r>
      <rPr>
        <sz val="10"/>
        <rFont val="Arial, sans-serif"/>
      </rPr>
      <t>A définir</t>
    </r>
  </si>
  <si>
    <t>J3-4 
A définir</t>
  </si>
  <si>
    <t>CRJ 1
CRV 1</t>
  </si>
  <si>
    <t>CREJ 2
BOFC Vétérans</t>
  </si>
  <si>
    <t>CRJ 2
CRV 2</t>
  </si>
  <si>
    <t>10/01 Date limite Chpt Dép Jeunes</t>
  </si>
  <si>
    <t>CRJ 3
CRV 3</t>
  </si>
  <si>
    <t>CRJ 4
CRV 4</t>
  </si>
  <si>
    <t xml:space="preserve">CREJ 3 </t>
  </si>
  <si>
    <t>A définir</t>
  </si>
  <si>
    <t xml:space="preserve">CREJ 4 </t>
  </si>
  <si>
    <r>
      <t xml:space="preserve">France
</t>
    </r>
    <r>
      <rPr>
        <b/>
        <sz val="9"/>
        <rFont val="Arial"/>
        <family val="2"/>
      </rPr>
      <t>VETERANS</t>
    </r>
  </si>
  <si>
    <t xml:space="preserve">France Jeunes Qualif </t>
  </si>
  <si>
    <t>France Elite</t>
  </si>
  <si>
    <t>23/05 Date limite Chpt Dép Adultes</t>
  </si>
  <si>
    <t>du 26/04 au 09/05</t>
  </si>
  <si>
    <t>du 10/05 au 06/06</t>
  </si>
  <si>
    <t>du 30/11 au 18/12</t>
  </si>
  <si>
    <t>du 16/11 au 29/11</t>
  </si>
  <si>
    <t>du 02/11 au 15/11</t>
  </si>
  <si>
    <t>Championnats du DOUBS  Jeunes</t>
  </si>
  <si>
    <t>BNP 1</t>
  </si>
  <si>
    <t>BNP 2</t>
  </si>
  <si>
    <t>Tout Simplement 11</t>
  </si>
  <si>
    <t>Maiche
14, 15 novembre 2025</t>
  </si>
  <si>
    <t>Tournoi de SD et Simple Jeune / Valdahon</t>
  </si>
  <si>
    <t>Tournoi de SH / Valdahon</t>
  </si>
  <si>
    <t>A définir, le matin</t>
  </si>
  <si>
    <t>A définir, l'après-midi</t>
  </si>
  <si>
    <t>Stage jeunes Cadets/Juniors (D et R) Jeudi 29 à définir</t>
  </si>
  <si>
    <t>Stage collectif intercodep Mercredi 28 à définir</t>
  </si>
  <si>
    <t>Stage jeunes open (NC et P) Mardi 27 à définir</t>
  </si>
  <si>
    <t>16 ème tournoi de Valdahon Vercel</t>
  </si>
  <si>
    <t xml:space="preserve">A définir </t>
  </si>
  <si>
    <t>CDJ 2  
Ouvert à tous</t>
  </si>
  <si>
    <t>Mardi 25/08 (19h30) 
Affectation des événements Codep</t>
  </si>
  <si>
    <t>A définr le 10 octobre</t>
  </si>
  <si>
    <t>A définir le 10 octobre</t>
  </si>
  <si>
    <t>JA : L. Devillers
GEO : M. Dirand</t>
  </si>
  <si>
    <t>Belle raquette - DAD</t>
  </si>
  <si>
    <t>Championnats du DOUBS  Adultes</t>
  </si>
  <si>
    <t>du 08/03 au 21/03</t>
  </si>
  <si>
    <t>JA : D. Walkiewicz
GEO : S. Foubert &amp; 
G. Colin</t>
  </si>
  <si>
    <t>JA : Yannick Levant
GEO : Dorothée Brouker</t>
  </si>
  <si>
    <t>Stage adultes 
Dimanche 06 septembre à Pontarlier</t>
  </si>
  <si>
    <t>S01 04/01 - 10/01)</t>
  </si>
  <si>
    <t>du 04/01 au 17/01</t>
  </si>
  <si>
    <t>du 18/01 au 31/01</t>
  </si>
  <si>
    <t>du 01/02 au 07/03</t>
  </si>
  <si>
    <t>du 22/03 au 04/04</t>
  </si>
  <si>
    <t>du 07/06 au 20/06</t>
  </si>
  <si>
    <t>AUBAD 19 
Baume les Dames</t>
  </si>
  <si>
    <t>JA : Yannick Levant
GEO : ??</t>
  </si>
  <si>
    <t>Saône</t>
  </si>
  <si>
    <t>CDJ 6 Simple :
Jeunes Confirmés</t>
  </si>
  <si>
    <t>JA S. Bouhelier
GEO : K. Allimann</t>
  </si>
  <si>
    <t>SH-SD</t>
  </si>
  <si>
    <t>Babadouc 
 Vendredi soir 21/08 et Samedi 22/08</t>
  </si>
  <si>
    <t xml:space="preserve"> Simple à Maiche</t>
  </si>
  <si>
    <t>S19 (10/05 - 16/05)</t>
  </si>
  <si>
    <t>Stage adultes 
Dimanche 13 septembre à Pontarlier</t>
  </si>
  <si>
    <t xml:space="preserve">CREJ 2
</t>
  </si>
  <si>
    <t xml:space="preserve">
BOFC Vétérans</t>
  </si>
  <si>
    <t>Levier
28, 29 novembre 2025</t>
  </si>
  <si>
    <t>D7</t>
  </si>
  <si>
    <t>France Elite
Besançon ?</t>
  </si>
  <si>
    <t>CRJ 4
CRV 5</t>
  </si>
  <si>
    <t>CRV 4</t>
  </si>
  <si>
    <t>AG Ligue</t>
  </si>
  <si>
    <t>JA : S. Couval
GEO : J. Fanton</t>
  </si>
  <si>
    <t>BCE 
Sochaux</t>
  </si>
  <si>
    <t>L'isle sur le Doubs (VDI)</t>
  </si>
  <si>
    <t>JA : ??
GEO : G. Colin/S. Foubert</t>
  </si>
  <si>
    <t>Pontarlier (PB)</t>
  </si>
  <si>
    <t>Tournoi des lumières Montbélaird (ASCAP)</t>
  </si>
  <si>
    <t>NC-R4</t>
  </si>
  <si>
    <t xml:space="preserve">Tournoi du Lion Belfort </t>
  </si>
  <si>
    <t>NC-N2</t>
  </si>
  <si>
    <t>JA : ??
GEO : K. Allimann</t>
  </si>
  <si>
    <t>Besançon (ASPTT), le matin</t>
  </si>
  <si>
    <t>Besançon (ASPTT), l'après-midi</t>
  </si>
  <si>
    <t>JA : ??
GEO : L. Thétis</t>
  </si>
  <si>
    <t>Besançon (ASPTT)</t>
  </si>
  <si>
    <t>JA : Uy Liem Tran
GEO : L. Gallaire</t>
  </si>
  <si>
    <t>L'isle sur le Doubs, le matin</t>
  </si>
  <si>
    <t>L'isle sur le Doubs, l'après-midi</t>
  </si>
  <si>
    <t>Etupes, le matin</t>
  </si>
  <si>
    <t>Etupes, l'après-midi</t>
  </si>
  <si>
    <t>CREJ 1 à Besançon</t>
  </si>
  <si>
    <t>Baume les Dames (BABADouc)</t>
  </si>
  <si>
    <t>JA : ??
GEO : H. Muller</t>
  </si>
  <si>
    <t>Valdahon, le matin</t>
  </si>
  <si>
    <t>Valdahon, l'après-midi</t>
  </si>
  <si>
    <t>Valdahon (BVV)</t>
  </si>
  <si>
    <t>JA : ??
GEO : M. Bulthé</t>
  </si>
  <si>
    <t>Quingey, le matin</t>
  </si>
  <si>
    <t>Quingey, l'après-midi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</si>
</sst>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dd\-mm"/>
    <numFmt numFmtId="165" formatCode="d\-m"/>
    <numFmt numFmtId="166" formatCode="d\ mmm"/>
    <numFmt numFmtId="167" formatCode="dd/mm"/>
    <numFmt numFmtId="168" formatCode="dddd\ d\ mmmm"/>
    <numFmt numFmtId="169" formatCode="ddd\ d\ mmm"/>
    <numFmt numFmtId="170" formatCode="ddd\ d\ mmmm"/>
    <numFmt numFmtId="171" formatCode="dddd\ d\ mmm"/>
    <numFmt numFmtId="172" formatCode="d/m/yy"/>
    <numFmt numFmtId="173" formatCode="dd/mm/yy"/>
  </numFmts>
  <fonts count="35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&quot;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1F1F1F"/>
      <name val="&quot;Google Sans&quot;"/>
    </font>
    <font>
      <b/>
      <sz val="9"/>
      <color rgb="FF1F1F1F"/>
      <name val="&quot;Google Sans&quot;"/>
    </font>
    <font>
      <b/>
      <u/>
      <sz val="10"/>
      <color rgb="FF0000FF"/>
      <name val="Arial"/>
      <family val="2"/>
    </font>
    <font>
      <b/>
      <sz val="10"/>
      <color rgb="FFFFFFFF"/>
      <name val="Arial"/>
      <family val="2"/>
    </font>
    <font>
      <sz val="11"/>
      <name val="Georgia"/>
      <family val="1"/>
    </font>
    <font>
      <b/>
      <sz val="10"/>
      <name val="Georgia"/>
      <family val="1"/>
    </font>
    <font>
      <sz val="10"/>
      <color rgb="FF000000"/>
      <name val="Roboto"/>
    </font>
    <font>
      <b/>
      <u/>
      <sz val="10"/>
      <color rgb="FF000000"/>
      <name val="Arial"/>
      <family val="2"/>
    </font>
    <font>
      <b/>
      <sz val="1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FF"/>
      <name val="&quot;Arial"/>
    </font>
    <font>
      <sz val="8"/>
      <name val="Arial"/>
      <family val="2"/>
    </font>
    <font>
      <b/>
      <u/>
      <sz val="10"/>
      <color rgb="FFFFFFFF"/>
      <name val="Ȫrial"/>
    </font>
    <font>
      <b/>
      <u/>
      <sz val="10"/>
      <color rgb="FF000000"/>
      <name val="&quot;Arial"/>
    </font>
    <font>
      <b/>
      <sz val="12"/>
      <color rgb="FFFF0000"/>
      <name val="Arial"/>
      <family val="2"/>
    </font>
    <font>
      <b/>
      <sz val="9"/>
      <color rgb="FF000000"/>
      <name val="Arial"/>
      <family val="2"/>
    </font>
    <font>
      <b/>
      <u/>
      <sz val="10"/>
      <color rgb="FF000000"/>
      <name val="&quot;Arial"/>
    </font>
    <font>
      <sz val="11"/>
      <name val="Arial"/>
      <family val="2"/>
    </font>
    <font>
      <sz val="9"/>
      <color rgb="FF000000"/>
      <name val="&quot;\&quot;Google Sans\&quot;&quot;"/>
    </font>
    <font>
      <b/>
      <u/>
      <sz val="9"/>
      <color rgb="FF000000"/>
      <name val="Arial"/>
      <family val="2"/>
    </font>
    <font>
      <sz val="10"/>
      <name val="&quot;Times New Roman&quot;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color rgb="FF000000"/>
      <name val="Roboto"/>
    </font>
    <font>
      <b/>
      <u/>
      <sz val="10"/>
      <color rgb="FF000000"/>
      <name val="Arial"/>
      <family val="2"/>
    </font>
    <font>
      <sz val="7"/>
      <name val="Arial"/>
      <family val="2"/>
    </font>
    <font>
      <b/>
      <u/>
      <sz val="10"/>
      <color rgb="FF000000"/>
      <name val="&quot;Arial"/>
    </font>
    <font>
      <sz val="9"/>
      <color rgb="FF1F1F1F"/>
      <name val="&quot;\&quot;Google Sans\&quot;&quot;"/>
    </font>
    <font>
      <sz val="10"/>
      <color rgb="FFFF0000"/>
      <name val="Roboto"/>
    </font>
    <font>
      <b/>
      <u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FFFFFF"/>
      <name val="Ȫrial"/>
    </font>
    <font>
      <sz val="10"/>
      <color rgb="FFFFFFFF"/>
      <name val="Arial"/>
      <family val="2"/>
    </font>
    <font>
      <b/>
      <u/>
      <sz val="10"/>
      <color rgb="FF0000FF"/>
      <name val="&quot;Arial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sz val="10"/>
      <color rgb="FF101F69"/>
      <name val="Calibri"/>
      <family val="2"/>
    </font>
    <font>
      <sz val="8"/>
      <name val="Aharoni"/>
      <charset val="177"/>
    </font>
    <font>
      <sz val="10"/>
      <name val="Aharoni"/>
      <charset val="177"/>
    </font>
    <font>
      <sz val="9"/>
      <name val="Calibri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b/>
      <u/>
      <sz val="10"/>
      <color rgb="FF000000"/>
      <name val="&quot;Arial"/>
    </font>
    <font>
      <b/>
      <sz val="8"/>
      <color rgb="FFFFFFFF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sz val="8"/>
      <color rgb="FF000000"/>
      <name val="Arial"/>
      <family val="2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FF"/>
      <name val="Arial"/>
      <family val="2"/>
    </font>
    <font>
      <sz val="8"/>
      <name val="Georgia"/>
      <family val="1"/>
    </font>
    <font>
      <b/>
      <u/>
      <sz val="10"/>
      <color rgb="FF000000"/>
      <name val="&quot;Arial"/>
    </font>
    <font>
      <b/>
      <u/>
      <sz val="9"/>
      <color rgb="FF000000"/>
      <name val="Arial"/>
      <family val="2"/>
    </font>
    <font>
      <sz val="10"/>
      <color rgb="FF222222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b/>
      <sz val="9"/>
      <color rgb="FFFF0000"/>
      <name val="&quot;\&quot;Google Sans\&quot;&quot;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FFFFFF"/>
      <name val="Ȫrial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2F75B5"/>
      <name val="Arial"/>
      <family val="2"/>
    </font>
    <font>
      <b/>
      <u/>
      <sz val="10"/>
      <color rgb="FF0000FF"/>
      <name val="Arial"/>
      <family val="2"/>
    </font>
    <font>
      <b/>
      <u/>
      <sz val="10"/>
      <color rgb="FF000000"/>
      <name val="&quot;Arial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Ȫ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rgb="FFFFFFFF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sz val="9"/>
      <color rgb="FF1F1F1F"/>
      <name val="&quot;\&quot;Google Sans\&quot;&quot;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Ȫ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u/>
      <sz val="10"/>
      <name val="Arial"/>
      <family val="2"/>
    </font>
    <font>
      <u/>
      <sz val="1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sz val="9"/>
      <name val="&quot;Times New Roman&quot;"/>
    </font>
    <font>
      <b/>
      <u/>
      <sz val="10"/>
      <color rgb="FF000000"/>
      <name val="Arial"/>
      <family val="2"/>
    </font>
    <font>
      <b/>
      <sz val="10"/>
      <name val="Georgia"/>
      <family val="1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name val="Times New Roman"/>
      <family val="1"/>
    </font>
    <font>
      <b/>
      <u/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7"/>
      <color rgb="FF000000"/>
      <name val="Roboto"/>
    </font>
    <font>
      <sz val="10"/>
      <color rgb="FFFF0000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FFFFFF"/>
      <name val="&quot;Arial"/>
    </font>
    <font>
      <b/>
      <u/>
      <sz val="10"/>
      <color rgb="FFFFFFFF"/>
      <name val="&quot;Arial"/>
    </font>
    <font>
      <b/>
      <u/>
      <sz val="10"/>
      <color rgb="FFFFFFFF"/>
      <name val="&quot;Arial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&quot;Arial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FFFFFF"/>
      <name val="&quot;Arial"/>
    </font>
    <font>
      <sz val="8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9"/>
      <color rgb="FF1F1F1F"/>
      <name val="&quot;Google Sans&quot;"/>
    </font>
    <font>
      <b/>
      <u/>
      <sz val="10"/>
      <color rgb="FFFFFFFF"/>
      <name val="&quot;Arial"/>
    </font>
    <font>
      <b/>
      <u/>
      <sz val="10"/>
      <color rgb="FFFFFFFF"/>
      <name val="&quot;Arial"/>
    </font>
    <font>
      <b/>
      <u/>
      <sz val="10"/>
      <color rgb="FF000000"/>
      <name val="&quot;Arial"/>
    </font>
    <font>
      <b/>
      <u/>
      <sz val="10"/>
      <color rgb="FF000000"/>
      <name val="&quot;Arial"/>
    </font>
    <font>
      <b/>
      <sz val="10"/>
      <name val="&quot;Arial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name val="Times New Roman"/>
      <family val="1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8"/>
      <name val="Georgia"/>
      <family val="1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u/>
      <sz val="7"/>
      <color rgb="FF000000"/>
      <name val="Arial"/>
      <family val="2"/>
    </font>
    <font>
      <b/>
      <u/>
      <sz val="9"/>
      <color rgb="FF000000"/>
      <name val="Arial"/>
      <family val="2"/>
    </font>
    <font>
      <b/>
      <u/>
      <sz val="7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8"/>
      <name val="&quot;Quattrocento Sans&quot;"/>
    </font>
    <font>
      <sz val="8"/>
      <color rgb="FFFF0000"/>
      <name val="Arial"/>
      <family val="2"/>
    </font>
    <font>
      <sz val="8"/>
      <color rgb="FF009900"/>
      <name val="Arial"/>
      <family val="2"/>
    </font>
    <font>
      <sz val="8"/>
      <color rgb="FF6AA84F"/>
      <name val="Arial"/>
      <family val="2"/>
    </font>
    <font>
      <b/>
      <u/>
      <sz val="10"/>
      <color rgb="FF0000FF"/>
      <name val="Arial"/>
      <family val="2"/>
    </font>
    <font>
      <u/>
      <sz val="10"/>
      <color rgb="FF0000FF"/>
      <name val="&quot;Comic Sans MS&quot;"/>
    </font>
    <font>
      <u/>
      <sz val="10"/>
      <color rgb="FF0000FF"/>
      <name val="&quot;Comic Sans MS&quot;"/>
    </font>
    <font>
      <sz val="6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u/>
      <sz val="10"/>
      <color rgb="FF0000FF"/>
      <name val="&quot;Comic Sans MS&quot;"/>
    </font>
    <font>
      <u/>
      <sz val="10"/>
      <color rgb="FF0000FF"/>
      <name val="&quot;Comic Sans MS&quot;"/>
    </font>
    <font>
      <sz val="10"/>
      <name val="&quot;Comic Sans MS&quot;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u/>
      <sz val="10"/>
      <color rgb="FF0000FF"/>
      <name val="&quot;Comic Sans MS&quot;"/>
    </font>
    <font>
      <u/>
      <sz val="10"/>
      <color rgb="FF0000FF"/>
      <name val="&quot;Comic Sans MS&quot;"/>
    </font>
    <font>
      <b/>
      <u/>
      <sz val="10"/>
      <color rgb="FF0000FF"/>
      <name val="Arial"/>
      <family val="2"/>
    </font>
    <font>
      <u/>
      <sz val="10"/>
      <color rgb="FF0000FF"/>
      <name val="&quot;Comic Sans MS&quot;"/>
    </font>
    <font>
      <sz val="10"/>
      <color rgb="FF000000"/>
      <name val="Calibri"/>
      <family val="2"/>
    </font>
    <font>
      <sz val="8"/>
      <color rgb="FF000000"/>
      <name val="Aharoni"/>
      <charset val="177"/>
    </font>
    <font>
      <sz val="8"/>
      <color rgb="FF99CCFF"/>
      <name val="Aharoni"/>
      <charset val="177"/>
    </font>
    <font>
      <sz val="10"/>
      <color rgb="FF99CCFF"/>
      <name val="Calibri"/>
      <family val="2"/>
    </font>
    <font>
      <b/>
      <sz val="9"/>
      <color rgb="FF99CCFF"/>
      <name val="Arial"/>
      <family val="2"/>
    </font>
    <font>
      <sz val="10"/>
      <name val="Calibri"/>
      <family val="2"/>
    </font>
    <font>
      <b/>
      <u/>
      <sz val="10"/>
      <color rgb="FF0000FF"/>
      <name val="Arial"/>
      <family val="2"/>
    </font>
    <font>
      <sz val="10"/>
      <color rgb="FF000000"/>
      <name val="Aharoni"/>
      <charset val="177"/>
    </font>
    <font>
      <u/>
      <sz val="10"/>
      <color rgb="FF0000FF"/>
      <name val="&quot;Comic Sans MS&quot;"/>
    </font>
    <font>
      <b/>
      <sz val="9"/>
      <name val="Georgia"/>
      <family val="1"/>
    </font>
    <font>
      <sz val="9"/>
      <name val="Aharoni"/>
      <charset val="177"/>
    </font>
    <font>
      <u/>
      <sz val="10"/>
      <color rgb="FF0000FF"/>
      <name val="Arial"/>
      <family val="2"/>
    </font>
    <font>
      <u/>
      <sz val="10"/>
      <color rgb="FF0000FF"/>
      <name val="&quot;Comic Sans MS&quot;"/>
    </font>
    <font>
      <b/>
      <sz val="9"/>
      <color rgb="FFD99594"/>
      <name val="Arial"/>
      <family val="2"/>
    </font>
    <font>
      <sz val="10"/>
      <color rgb="FFD99594"/>
      <name val="Calibri"/>
      <family val="2"/>
    </font>
    <font>
      <sz val="8"/>
      <color rgb="FFD99594"/>
      <name val="Aharoni"/>
      <charset val="177"/>
    </font>
    <font>
      <sz val="10"/>
      <name val="Arial"/>
      <family val="2"/>
    </font>
    <font>
      <b/>
      <sz val="10"/>
      <name val="Quattrocento Sans"/>
      <family val="2"/>
    </font>
    <font>
      <u/>
      <sz val="7"/>
      <color rgb="FF0000FF"/>
      <name val="Arial"/>
      <family val="2"/>
    </font>
    <font>
      <b/>
      <u/>
      <sz val="10"/>
      <color rgb="FF0000FF"/>
      <name val="Arial"/>
      <family val="2"/>
    </font>
    <font>
      <u/>
      <sz val="10"/>
      <color rgb="FF0000FF"/>
      <name val="Comic Sans MS"/>
      <family val="4"/>
    </font>
    <font>
      <b/>
      <u/>
      <sz val="10"/>
      <color rgb="FF0000FF"/>
      <name val="Arial"/>
      <family val="2"/>
    </font>
    <font>
      <b/>
      <sz val="10"/>
      <name val="Calibri"/>
      <family val="2"/>
    </font>
    <font>
      <b/>
      <u/>
      <sz val="10"/>
      <color rgb="FF0000FF"/>
      <name val="Arial"/>
      <family val="2"/>
    </font>
    <font>
      <sz val="9"/>
      <color rgb="FFFF0000"/>
      <name val="Arial"/>
      <family val="2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sz val="10"/>
      <color rgb="FF99CCFF"/>
      <name val="Calibri"/>
      <family val="2"/>
    </font>
    <font>
      <sz val="10"/>
      <color rgb="FFFF0000"/>
      <name val="Calibri"/>
      <family val="2"/>
    </font>
    <font>
      <sz val="7"/>
      <name val="Calibri"/>
      <family val="2"/>
    </font>
    <font>
      <sz val="9"/>
      <color rgb="FFFF0000"/>
      <name val="Calibri"/>
      <family val="2"/>
    </font>
    <font>
      <sz val="10"/>
      <color rgb="FF000000"/>
      <name val="Calibri"/>
      <family val="2"/>
    </font>
    <font>
      <sz val="7"/>
      <color rgb="FFFF0000"/>
      <name val="Arial"/>
      <family val="2"/>
    </font>
    <font>
      <sz val="10"/>
      <name val="Aharoni"/>
      <charset val="177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sz val="10"/>
      <color rgb="FFD99594"/>
      <name val="Calibri"/>
      <family val="2"/>
    </font>
    <font>
      <sz val="10"/>
      <color rgb="FFD99594"/>
      <name val="Times New Roman"/>
      <family val="1"/>
    </font>
    <font>
      <b/>
      <u/>
      <sz val="10"/>
      <color rgb="FF0000FF"/>
      <name val="Arial"/>
      <family val="2"/>
    </font>
    <font>
      <b/>
      <sz val="10"/>
      <name val="Times New Roman"/>
      <family val="1"/>
    </font>
    <font>
      <b/>
      <sz val="14"/>
      <name val="Arial"/>
      <family val="2"/>
    </font>
    <font>
      <sz val="10"/>
      <name val="Comic Sans MS"/>
      <family val="4"/>
    </font>
    <font>
      <sz val="10"/>
      <color rgb="FF99CCFF"/>
      <name val="Arial"/>
      <family val="2"/>
    </font>
    <font>
      <b/>
      <sz val="11"/>
      <name val="Arial"/>
      <family val="2"/>
    </font>
    <font>
      <b/>
      <sz val="12"/>
      <name val="Aharoni"/>
      <charset val="177"/>
    </font>
    <font>
      <sz val="9"/>
      <color rgb="FFD99594"/>
      <name val="Arial"/>
      <family val="2"/>
    </font>
    <font>
      <sz val="11"/>
      <name val="Aharoni"/>
      <charset val="177"/>
    </font>
    <font>
      <sz val="10"/>
      <color rgb="FFD99594"/>
      <name val="Arial"/>
      <family val="2"/>
    </font>
    <font>
      <sz val="9"/>
      <name val="Comic Sans MS"/>
      <family val="4"/>
    </font>
    <font>
      <b/>
      <u/>
      <sz val="10"/>
      <color rgb="FF000000"/>
      <name val="Arial, sans-serif"/>
    </font>
    <font>
      <b/>
      <sz val="10"/>
      <name val="Arial, sans-serif"/>
    </font>
    <font>
      <sz val="10"/>
      <name val="Arial, sans-serif"/>
    </font>
    <font>
      <b/>
      <u/>
      <sz val="10"/>
      <color rgb="FF000000"/>
      <name val="&quot;Arial, sans-serif&quot;"/>
    </font>
    <font>
      <b/>
      <sz val="10"/>
      <color rgb="FFFFFFFF"/>
      <name val="Arial, sans-serif"/>
    </font>
    <font>
      <sz val="10"/>
      <color rgb="FFFFFFFF"/>
      <name val="Arial, sans-serif"/>
    </font>
    <font>
      <b/>
      <sz val="9"/>
      <name val="Arial, sans-serif"/>
    </font>
    <font>
      <sz val="9"/>
      <name val="Arial, sans-serif"/>
    </font>
    <font>
      <b/>
      <sz val="9"/>
      <color rgb="FFFF0000"/>
      <name val="Arial, sans-serif"/>
    </font>
    <font>
      <b/>
      <sz val="12"/>
      <color rgb="FFFF0000"/>
      <name val="Arial, sans-serif"/>
    </font>
    <font>
      <b/>
      <sz val="10"/>
      <color rgb="FF00FFFF"/>
      <name val="Arial, sans-serif"/>
    </font>
    <font>
      <b/>
      <sz val="10"/>
      <color rgb="FF0000FF"/>
      <name val="Arial"/>
      <family val="2"/>
    </font>
    <font>
      <b/>
      <sz val="10"/>
      <color rgb="FF000000"/>
      <name val="Arial, sans-serif"/>
    </font>
    <font>
      <sz val="10"/>
      <color rgb="FF000000"/>
      <name val="Arial, sans-serif"/>
    </font>
    <font>
      <u/>
      <sz val="10"/>
      <color rgb="FF000000"/>
      <name val="Arial, sans-serif"/>
    </font>
    <font>
      <b/>
      <sz val="6"/>
      <name val="Arial, sans-serif"/>
    </font>
    <font>
      <sz val="6"/>
      <name val="Arial, sans-serif"/>
    </font>
    <font>
      <sz val="8"/>
      <name val="Arial, sans-serif"/>
    </font>
    <font>
      <sz val="7"/>
      <color rgb="FF000000"/>
      <name val="Arial, sans-serif"/>
    </font>
    <font>
      <sz val="8"/>
      <color rgb="FF000000"/>
      <name val="Arial, sans-serif"/>
    </font>
    <font>
      <b/>
      <u/>
      <sz val="9"/>
      <color rgb="FF000000"/>
      <name val="Arial, sans-serif"/>
    </font>
    <font>
      <b/>
      <u/>
      <sz val="7"/>
      <color rgb="FF000000"/>
      <name val="Arial, sans-serif"/>
    </font>
    <font>
      <b/>
      <sz val="6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FFFFFF"/>
      <name val="&quot;Google Sans&quot;"/>
    </font>
    <font>
      <sz val="9"/>
      <name val="&quot;\&quot;Google Sans\&quot;&quot;"/>
    </font>
    <font>
      <sz val="11"/>
      <name val="&quot;\&quot;Google Sans\&quot;&quot;"/>
    </font>
    <font>
      <b/>
      <sz val="8"/>
      <color rgb="FFFFFFFF"/>
      <name val="&quot;Google Sans&quot;"/>
    </font>
  </fonts>
  <fills count="81">
    <fill>
      <patternFill patternType="none"/>
    </fill>
    <fill>
      <patternFill patternType="gray125"/>
    </fill>
    <fill>
      <patternFill patternType="solid">
        <fgColor rgb="FFFF7C80"/>
        <bgColor rgb="FFFF7C80"/>
      </patternFill>
    </fill>
    <fill>
      <patternFill patternType="solid">
        <fgColor rgb="FF009900"/>
        <bgColor rgb="FF009900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70AD47"/>
        <bgColor rgb="FF70AD47"/>
      </patternFill>
    </fill>
    <fill>
      <patternFill patternType="solid">
        <fgColor rgb="FFED7D31"/>
        <bgColor rgb="FFED7D31"/>
      </patternFill>
    </fill>
    <fill>
      <patternFill patternType="solid">
        <fgColor rgb="FF66FF99"/>
        <bgColor rgb="FF66FF99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rgb="FF00FF00"/>
        <bgColor rgb="FF00FF00"/>
      </patternFill>
    </fill>
    <fill>
      <patternFill patternType="solid">
        <fgColor rgb="FFCCFFFF"/>
        <bgColor rgb="FFCCFFFF"/>
      </patternFill>
    </fill>
    <fill>
      <patternFill patternType="solid">
        <fgColor rgb="FFFFF2CC"/>
        <bgColor rgb="FFFFF2CC"/>
      </patternFill>
    </fill>
    <fill>
      <patternFill patternType="solid">
        <fgColor rgb="FFC6E0B4"/>
        <bgColor rgb="FFC6E0B4"/>
      </patternFill>
    </fill>
    <fill>
      <patternFill patternType="solid">
        <fgColor rgb="FFA64D79"/>
        <bgColor rgb="FFA64D79"/>
      </patternFill>
    </fill>
    <fill>
      <patternFill patternType="solid">
        <fgColor rgb="FF9900FF"/>
        <bgColor rgb="FF9900FF"/>
      </patternFill>
    </fill>
    <fill>
      <patternFill patternType="solid">
        <fgColor rgb="FF9BC2E6"/>
        <bgColor rgb="FF9BC2E6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FCE4D6"/>
        <bgColor rgb="FFFCE4D6"/>
      </patternFill>
    </fill>
    <fill>
      <patternFill patternType="solid">
        <fgColor rgb="FF4A86E8"/>
        <bgColor rgb="FF4A86E8"/>
      </patternFill>
    </fill>
    <fill>
      <patternFill patternType="solid">
        <fgColor rgb="FFFFCCFF"/>
        <bgColor rgb="FFFFCCFF"/>
      </patternFill>
    </fill>
    <fill>
      <patternFill patternType="solid">
        <fgColor rgb="FF0000FF"/>
        <bgColor rgb="FF0000FF"/>
      </patternFill>
    </fill>
    <fill>
      <patternFill patternType="solid">
        <fgColor rgb="FFB4C6E7"/>
        <bgColor rgb="FFB4C6E7"/>
      </patternFill>
    </fill>
    <fill>
      <patternFill patternType="solid">
        <fgColor rgb="FFBDD7EE"/>
        <bgColor rgb="FFBDD7EE"/>
      </patternFill>
    </fill>
    <fill>
      <patternFill patternType="solid">
        <fgColor rgb="FFFFC000"/>
        <bgColor rgb="FFFFC000"/>
      </patternFill>
    </fill>
    <fill>
      <patternFill patternType="solid">
        <fgColor rgb="FFD9E1F2"/>
        <bgColor rgb="FFD9E1F2"/>
      </patternFill>
    </fill>
    <fill>
      <patternFill patternType="solid">
        <fgColor rgb="FF93C47D"/>
        <bgColor rgb="FF93C47D"/>
      </patternFill>
    </fill>
    <fill>
      <patternFill patternType="solid">
        <fgColor rgb="FF00B050"/>
        <bgColor rgb="FF00B050"/>
      </patternFill>
    </fill>
    <fill>
      <patternFill patternType="solid">
        <fgColor rgb="FFCFE2F3"/>
        <bgColor rgb="FFCFE2F3"/>
      </patternFill>
    </fill>
    <fill>
      <patternFill patternType="solid">
        <fgColor rgb="FFF2F2F2"/>
        <bgColor rgb="FFF2F2F2"/>
      </patternFill>
    </fill>
    <fill>
      <patternFill patternType="solid">
        <fgColor rgb="FFFFCC00"/>
        <bgColor rgb="FFFFCC00"/>
      </patternFill>
    </fill>
    <fill>
      <patternFill patternType="solid">
        <fgColor rgb="FFC9DAF8"/>
        <bgColor rgb="FFC9DAF8"/>
      </patternFill>
    </fill>
    <fill>
      <patternFill patternType="solid">
        <fgColor rgb="FFB4A7D6"/>
        <bgColor rgb="FFB4A7D6"/>
      </patternFill>
    </fill>
    <fill>
      <patternFill patternType="solid">
        <fgColor rgb="FFCC00CC"/>
        <bgColor rgb="FFCC00CC"/>
      </patternFill>
    </fill>
    <fill>
      <patternFill patternType="solid">
        <fgColor rgb="FF7030A0"/>
        <bgColor rgb="FF7030A0"/>
      </patternFill>
    </fill>
    <fill>
      <patternFill patternType="solid">
        <fgColor rgb="FF2F75B5"/>
        <bgColor rgb="FF2F75B5"/>
      </patternFill>
    </fill>
    <fill>
      <patternFill patternType="solid">
        <fgColor rgb="FFB6DDE8"/>
        <bgColor rgb="FFB6DDE8"/>
      </patternFill>
    </fill>
    <fill>
      <patternFill patternType="solid">
        <fgColor rgb="FFFF99FF"/>
        <bgColor rgb="FFFF99FF"/>
      </patternFill>
    </fill>
    <fill>
      <patternFill patternType="solid">
        <fgColor rgb="FF0070C0"/>
        <bgColor rgb="FF0070C0"/>
      </patternFill>
    </fill>
    <fill>
      <patternFill patternType="solid">
        <fgColor rgb="FFFC6AB3"/>
        <bgColor rgb="FFFC6AB3"/>
      </patternFill>
    </fill>
    <fill>
      <patternFill patternType="solid">
        <fgColor rgb="FFFBD4B4"/>
        <bgColor rgb="FFFBD4B4"/>
      </patternFill>
    </fill>
    <fill>
      <patternFill patternType="solid">
        <fgColor rgb="FFFF9900"/>
        <bgColor rgb="FFFF9900"/>
      </patternFill>
    </fill>
    <fill>
      <patternFill patternType="solid">
        <fgColor rgb="FFFF66FF"/>
        <bgColor rgb="FFFF66FF"/>
      </patternFill>
    </fill>
    <fill>
      <patternFill patternType="solid">
        <fgColor rgb="FFFFFF66"/>
        <bgColor rgb="FFFFFF66"/>
      </patternFill>
    </fill>
    <fill>
      <patternFill patternType="solid">
        <fgColor rgb="FF99FF99"/>
        <bgColor rgb="FF99FF99"/>
      </patternFill>
    </fill>
    <fill>
      <patternFill patternType="solid">
        <fgColor theme="3" tint="0.89999084444715716"/>
        <bgColor rgb="FFFFFF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6E0B4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C6E0B4"/>
      </patternFill>
    </fill>
    <fill>
      <patternFill patternType="solid">
        <fgColor theme="5" tint="0.79998168889431442"/>
        <bgColor rgb="FFDDEBF7"/>
      </patternFill>
    </fill>
    <fill>
      <patternFill patternType="solid">
        <fgColor rgb="FFFFFF00"/>
        <bgColor rgb="FFDDEBF7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3" tint="0.89999084444715716"/>
        <bgColor rgb="FFDDEBF7"/>
      </patternFill>
    </fill>
    <fill>
      <patternFill patternType="solid">
        <fgColor theme="8" tint="0.39997558519241921"/>
        <bgColor rgb="FF9BC2E6"/>
      </patternFill>
    </fill>
    <fill>
      <patternFill patternType="solid">
        <fgColor theme="8" tint="0.39997558519241921"/>
        <bgColor rgb="FFDDEBF7"/>
      </patternFill>
    </fill>
    <fill>
      <patternFill patternType="solid">
        <fgColor rgb="FFFFFF00"/>
        <bgColor rgb="FFFF7C80"/>
      </patternFill>
    </fill>
    <fill>
      <patternFill patternType="solid">
        <fgColor rgb="FFFFFF00"/>
        <bgColor rgb="FF009900"/>
      </patternFill>
    </fill>
    <fill>
      <patternFill patternType="solid">
        <fgColor rgb="FFFFFF00"/>
        <bgColor rgb="FF00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rgb="FFDDEBF7"/>
      </patternFill>
    </fill>
    <fill>
      <patternFill patternType="solid">
        <fgColor rgb="FF00B0F0"/>
        <bgColor rgb="FFDDEBF7"/>
      </patternFill>
    </fill>
    <fill>
      <patternFill patternType="solid">
        <fgColor theme="5" tint="0.39997558519241921"/>
        <bgColor rgb="FFFF00FF"/>
      </patternFill>
    </fill>
    <fill>
      <patternFill patternType="solid">
        <fgColor rgb="FFFFC000"/>
        <bgColor rgb="FFDDEBF7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6" tint="0.59999389629810485"/>
        <bgColor indexed="64"/>
      </patternFill>
    </fill>
  </fills>
  <borders count="47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hair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ck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hair">
        <color rgb="FF000000"/>
      </right>
      <top style="thick">
        <color rgb="FF000000"/>
      </top>
      <bottom style="thin">
        <color rgb="FF000000"/>
      </bottom>
      <diagonal/>
    </border>
    <border>
      <left style="hair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dotted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 style="dotted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FF7C8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FF7C80"/>
      </top>
      <bottom style="thin">
        <color rgb="FFFF7C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FF7C8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hair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dotted">
        <color rgb="FF000000"/>
      </top>
      <bottom/>
      <diagonal/>
    </border>
    <border>
      <left style="hair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thick">
        <color rgb="FF000000"/>
      </bottom>
      <diagonal/>
    </border>
    <border>
      <left style="hair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hair">
        <color rgb="FF000000"/>
      </right>
      <top style="thick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indexed="64"/>
      </bottom>
      <diagonal/>
    </border>
    <border>
      <left style="dotted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41" fillId="0" borderId="0" applyNumberFormat="0" applyFill="0" applyBorder="0" applyAlignment="0" applyProtection="0"/>
  </cellStyleXfs>
  <cellXfs count="524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1" fillId="0" borderId="22" xfId="0" applyFont="1" applyBorder="1"/>
    <xf numFmtId="0" fontId="1" fillId="0" borderId="24" xfId="0" applyFont="1" applyBorder="1"/>
    <xf numFmtId="0" fontId="1" fillId="0" borderId="29" xfId="0" applyFont="1" applyBorder="1"/>
    <xf numFmtId="0" fontId="5" fillId="0" borderId="3" xfId="0" applyFon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164" fontId="2" fillId="6" borderId="32" xfId="0" applyNumberFormat="1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165" fontId="2" fillId="6" borderId="43" xfId="0" applyNumberFormat="1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6" fillId="6" borderId="46" xfId="0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6" borderId="4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52" xfId="0" applyFont="1" applyFill="1" applyBorder="1" applyAlignment="1">
      <alignment horizontal="center" vertical="center" wrapText="1"/>
    </xf>
    <xf numFmtId="49" fontId="2" fillId="6" borderId="54" xfId="0" applyNumberFormat="1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56" xfId="0" applyFont="1" applyFill="1" applyBorder="1" applyAlignment="1">
      <alignment horizontal="center" vertical="center" wrapText="1"/>
    </xf>
    <xf numFmtId="0" fontId="2" fillId="6" borderId="57" xfId="0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 wrapText="1"/>
    </xf>
    <xf numFmtId="0" fontId="8" fillId="6" borderId="59" xfId="0" applyFont="1" applyFill="1" applyBorder="1" applyAlignment="1">
      <alignment horizontal="center" vertical="center" wrapText="1"/>
    </xf>
    <xf numFmtId="0" fontId="8" fillId="6" borderId="60" xfId="0" applyFont="1" applyFill="1" applyBorder="1" applyAlignment="1">
      <alignment horizontal="center" vertical="center" wrapText="1"/>
    </xf>
    <xf numFmtId="0" fontId="8" fillId="6" borderId="61" xfId="0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6" fillId="6" borderId="58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6" fillId="6" borderId="59" xfId="0" applyFont="1" applyFill="1" applyBorder="1" applyAlignment="1">
      <alignment horizontal="center" vertical="center" wrapText="1"/>
    </xf>
    <xf numFmtId="0" fontId="6" fillId="6" borderId="62" xfId="0" applyFont="1" applyFill="1" applyBorder="1" applyAlignment="1">
      <alignment horizontal="center" vertical="center" wrapText="1"/>
    </xf>
    <xf numFmtId="0" fontId="1" fillId="0" borderId="63" xfId="0" applyFont="1" applyBorder="1"/>
    <xf numFmtId="0" fontId="2" fillId="6" borderId="64" xfId="0" applyFont="1" applyFill="1" applyBorder="1" applyAlignment="1">
      <alignment horizontal="center" vertical="center" wrapText="1"/>
    </xf>
    <xf numFmtId="0" fontId="2" fillId="6" borderId="65" xfId="0" applyFont="1" applyFill="1" applyBorder="1" applyAlignment="1">
      <alignment horizontal="center" vertical="center" wrapText="1"/>
    </xf>
    <xf numFmtId="0" fontId="2" fillId="6" borderId="66" xfId="0" applyFont="1" applyFill="1" applyBorder="1" applyAlignment="1">
      <alignment horizontal="center" vertical="center" wrapText="1"/>
    </xf>
    <xf numFmtId="0" fontId="2" fillId="6" borderId="6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8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6" borderId="69" xfId="0" applyFont="1" applyFill="1" applyBorder="1" applyAlignment="1">
      <alignment horizontal="center" wrapText="1"/>
    </xf>
    <xf numFmtId="0" fontId="2" fillId="6" borderId="71" xfId="0" applyFont="1" applyFill="1" applyBorder="1" applyAlignment="1">
      <alignment horizontal="center" vertical="center"/>
    </xf>
    <xf numFmtId="0" fontId="2" fillId="6" borderId="72" xfId="0" applyFont="1" applyFill="1" applyBorder="1" applyAlignment="1">
      <alignment horizontal="center" vertical="center"/>
    </xf>
    <xf numFmtId="0" fontId="2" fillId="6" borderId="7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0" fillId="6" borderId="74" xfId="0" applyFont="1" applyFill="1" applyBorder="1" applyAlignment="1">
      <alignment horizontal="center" wrapText="1"/>
    </xf>
    <xf numFmtId="0" fontId="10" fillId="6" borderId="75" xfId="0" applyFont="1" applyFill="1" applyBorder="1" applyAlignment="1">
      <alignment horizontal="center" wrapText="1"/>
    </xf>
    <xf numFmtId="0" fontId="10" fillId="6" borderId="76" xfId="0" applyFont="1" applyFill="1" applyBorder="1" applyAlignment="1">
      <alignment horizontal="center" wrapText="1"/>
    </xf>
    <xf numFmtId="0" fontId="6" fillId="6" borderId="71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2" fillId="6" borderId="7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77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 wrapText="1"/>
    </xf>
    <xf numFmtId="0" fontId="6" fillId="6" borderId="8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2" fillId="12" borderId="89" xfId="0" applyFont="1" applyFill="1" applyBorder="1" applyAlignment="1">
      <alignment horizontal="center" vertical="center" wrapText="1"/>
    </xf>
    <xf numFmtId="0" fontId="2" fillId="12" borderId="90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8" fillId="12" borderId="6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12" borderId="91" xfId="0" applyFont="1" applyFill="1" applyBorder="1" applyAlignment="1">
      <alignment horizontal="center" vertical="center" wrapText="1"/>
    </xf>
    <xf numFmtId="0" fontId="6" fillId="12" borderId="92" xfId="0" applyFont="1" applyFill="1" applyBorder="1" applyAlignment="1">
      <alignment horizontal="center" vertical="center" wrapText="1"/>
    </xf>
    <xf numFmtId="0" fontId="6" fillId="12" borderId="21" xfId="0" applyFont="1" applyFill="1" applyBorder="1" applyAlignment="1">
      <alignment horizontal="center" vertical="center" wrapText="1"/>
    </xf>
    <xf numFmtId="0" fontId="6" fillId="12" borderId="91" xfId="0" applyFont="1" applyFill="1" applyBorder="1" applyAlignment="1">
      <alignment horizontal="center" vertical="center" wrapText="1"/>
    </xf>
    <xf numFmtId="0" fontId="8" fillId="12" borderId="93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8" fillId="12" borderId="21" xfId="0" applyFont="1" applyFill="1" applyBorder="1" applyAlignment="1">
      <alignment horizontal="center" vertical="center" wrapText="1"/>
    </xf>
    <xf numFmtId="0" fontId="6" fillId="12" borderId="20" xfId="0" applyFont="1" applyFill="1" applyBorder="1" applyAlignment="1">
      <alignment horizontal="center" vertical="center" wrapText="1"/>
    </xf>
    <xf numFmtId="0" fontId="2" fillId="12" borderId="21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" fillId="12" borderId="94" xfId="0" applyFont="1" applyFill="1" applyBorder="1" applyAlignment="1">
      <alignment horizontal="center" vertical="center" wrapText="1"/>
    </xf>
    <xf numFmtId="0" fontId="2" fillId="12" borderId="95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8" fillId="12" borderId="96" xfId="0" applyFont="1" applyFill="1" applyBorder="1" applyAlignment="1">
      <alignment horizontal="center" vertical="center" wrapText="1"/>
    </xf>
    <xf numFmtId="0" fontId="8" fillId="12" borderId="32" xfId="0" applyFont="1" applyFill="1" applyBorder="1" applyAlignment="1">
      <alignment horizontal="center" vertical="center" wrapText="1"/>
    </xf>
    <xf numFmtId="0" fontId="8" fillId="12" borderId="37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2" fillId="12" borderId="97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97" xfId="0" applyFont="1" applyFill="1" applyBorder="1" applyAlignment="1">
      <alignment horizontal="center" vertical="center" wrapText="1"/>
    </xf>
    <xf numFmtId="0" fontId="2" fillId="13" borderId="55" xfId="0" applyFont="1" applyFill="1" applyBorder="1" applyAlignment="1">
      <alignment horizontal="center" vertical="center" wrapText="1"/>
    </xf>
    <xf numFmtId="0" fontId="2" fillId="13" borderId="56" xfId="0" applyFont="1" applyFill="1" applyBorder="1" applyAlignment="1">
      <alignment horizontal="center" vertical="center" wrapText="1"/>
    </xf>
    <xf numFmtId="0" fontId="2" fillId="13" borderId="57" xfId="0" applyFont="1" applyFill="1" applyBorder="1" applyAlignment="1">
      <alignment horizontal="center" vertical="center" wrapText="1"/>
    </xf>
    <xf numFmtId="0" fontId="2" fillId="13" borderId="98" xfId="0" applyFont="1" applyFill="1" applyBorder="1" applyAlignment="1">
      <alignment horizontal="center" vertical="center" wrapText="1"/>
    </xf>
    <xf numFmtId="0" fontId="6" fillId="13" borderId="55" xfId="0" applyFont="1" applyFill="1" applyBorder="1" applyAlignment="1">
      <alignment horizontal="center" vertical="center" wrapText="1"/>
    </xf>
    <xf numFmtId="0" fontId="6" fillId="13" borderId="58" xfId="0" applyFont="1" applyFill="1" applyBorder="1" applyAlignment="1">
      <alignment horizontal="center" vertical="center" wrapText="1"/>
    </xf>
    <xf numFmtId="0" fontId="2" fillId="13" borderId="62" xfId="0" applyFont="1" applyFill="1" applyBorder="1" applyAlignment="1">
      <alignment horizontal="center" vertical="center" wrapText="1"/>
    </xf>
    <xf numFmtId="0" fontId="6" fillId="13" borderId="59" xfId="0" applyFont="1" applyFill="1" applyBorder="1" applyAlignment="1">
      <alignment horizontal="center" vertical="center" wrapText="1"/>
    </xf>
    <xf numFmtId="0" fontId="6" fillId="13" borderId="62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2" fillId="13" borderId="94" xfId="0" applyFont="1" applyFill="1" applyBorder="1" applyAlignment="1">
      <alignment horizontal="center" vertical="center" wrapText="1"/>
    </xf>
    <xf numFmtId="0" fontId="2" fillId="13" borderId="95" xfId="0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6" fillId="13" borderId="99" xfId="0" applyFont="1" applyFill="1" applyBorder="1" applyAlignment="1">
      <alignment horizontal="center" vertical="center" wrapText="1"/>
    </xf>
    <xf numFmtId="0" fontId="6" fillId="13" borderId="31" xfId="0" applyFont="1" applyFill="1" applyBorder="1" applyAlignment="1">
      <alignment horizontal="center" vertical="center" wrapText="1"/>
    </xf>
    <xf numFmtId="0" fontId="2" fillId="13" borderId="97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97" xfId="0" applyFont="1" applyFill="1" applyBorder="1" applyAlignment="1">
      <alignment horizontal="center" vertical="center" wrapText="1"/>
    </xf>
    <xf numFmtId="0" fontId="2" fillId="12" borderId="55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12" borderId="98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100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12" borderId="59" xfId="0" applyFont="1" applyFill="1" applyBorder="1" applyAlignment="1">
      <alignment horizontal="center" vertical="center" wrapText="1"/>
    </xf>
    <xf numFmtId="0" fontId="6" fillId="12" borderId="58" xfId="0" applyFont="1" applyFill="1" applyBorder="1" applyAlignment="1">
      <alignment horizontal="center" vertical="center" wrapText="1"/>
    </xf>
    <xf numFmtId="0" fontId="6" fillId="12" borderId="62" xfId="0" applyFont="1" applyFill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12" borderId="101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69" xfId="0" applyFont="1" applyFill="1" applyBorder="1" applyAlignment="1">
      <alignment horizontal="center" vertical="center" wrapText="1"/>
    </xf>
    <xf numFmtId="0" fontId="8" fillId="12" borderId="91" xfId="0" applyFont="1" applyFill="1" applyBorder="1" applyAlignment="1">
      <alignment horizontal="center" vertical="center" wrapText="1"/>
    </xf>
    <xf numFmtId="0" fontId="6" fillId="12" borderId="24" xfId="0" applyFont="1" applyFill="1" applyBorder="1" applyAlignment="1">
      <alignment horizontal="center" vertical="center" wrapText="1"/>
    </xf>
    <xf numFmtId="0" fontId="6" fillId="12" borderId="102" xfId="0" applyFont="1" applyFill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1" fillId="0" borderId="93" xfId="0" applyFont="1" applyBorder="1"/>
    <xf numFmtId="0" fontId="2" fillId="13" borderId="48" xfId="0" applyFont="1" applyFill="1" applyBorder="1" applyAlignment="1">
      <alignment horizontal="center" vertical="center" wrapText="1"/>
    </xf>
    <xf numFmtId="0" fontId="8" fillId="13" borderId="103" xfId="0" applyFont="1" applyFill="1" applyBorder="1" applyAlignment="1">
      <alignment horizontal="center" vertical="center" wrapText="1"/>
    </xf>
    <xf numFmtId="0" fontId="6" fillId="13" borderId="61" xfId="0" applyFont="1" applyFill="1" applyBorder="1" applyAlignment="1">
      <alignment horizontal="center" vertical="center" wrapText="1"/>
    </xf>
    <xf numFmtId="0" fontId="6" fillId="13" borderId="100" xfId="0" applyFont="1" applyFill="1" applyBorder="1" applyAlignment="1">
      <alignment horizontal="center" vertical="center" wrapText="1"/>
    </xf>
    <xf numFmtId="0" fontId="2" fillId="13" borderId="99" xfId="0" applyFont="1" applyFill="1" applyBorder="1" applyAlignment="1">
      <alignment horizontal="center" vertical="center" wrapText="1"/>
    </xf>
    <xf numFmtId="0" fontId="2" fillId="13" borderId="104" xfId="0" applyFont="1" applyFill="1" applyBorder="1" applyAlignment="1">
      <alignment horizontal="center" vertical="center" wrapText="1"/>
    </xf>
    <xf numFmtId="0" fontId="2" fillId="13" borderId="105" xfId="0" applyFont="1" applyFill="1" applyBorder="1" applyAlignment="1">
      <alignment horizontal="center" vertical="center" wrapText="1"/>
    </xf>
    <xf numFmtId="0" fontId="8" fillId="13" borderId="70" xfId="0" applyFont="1" applyFill="1" applyBorder="1" applyAlignment="1">
      <alignment horizontal="center" vertical="center" wrapText="1"/>
    </xf>
    <xf numFmtId="0" fontId="6" fillId="13" borderId="39" xfId="0" applyFont="1" applyFill="1" applyBorder="1" applyAlignment="1">
      <alignment horizontal="center" vertical="center" wrapText="1"/>
    </xf>
    <xf numFmtId="0" fontId="6" fillId="13" borderId="106" xfId="0" applyFont="1" applyFill="1" applyBorder="1" applyAlignment="1">
      <alignment horizontal="center" vertical="center" wrapText="1"/>
    </xf>
    <xf numFmtId="0" fontId="2" fillId="13" borderId="107" xfId="0" applyFont="1" applyFill="1" applyBorder="1" applyAlignment="1">
      <alignment horizontal="center" vertical="center" wrapText="1"/>
    </xf>
    <xf numFmtId="0" fontId="6" fillId="13" borderId="29" xfId="0" applyFont="1" applyFill="1" applyBorder="1" applyAlignment="1">
      <alignment horizontal="center" vertical="center" wrapText="1"/>
    </xf>
    <xf numFmtId="0" fontId="6" fillId="13" borderId="107" xfId="0" applyFont="1" applyFill="1" applyBorder="1" applyAlignment="1">
      <alignment horizontal="center" vertical="center" wrapText="1"/>
    </xf>
    <xf numFmtId="0" fontId="12" fillId="12" borderId="20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6" fillId="12" borderId="108" xfId="0" applyFont="1" applyFill="1" applyBorder="1" applyAlignment="1">
      <alignment horizontal="center" vertical="center" wrapText="1"/>
    </xf>
    <xf numFmtId="0" fontId="12" fillId="12" borderId="64" xfId="0" applyFont="1" applyFill="1" applyBorder="1" applyAlignment="1">
      <alignment horizontal="center" vertical="center" wrapText="1"/>
    </xf>
    <xf numFmtId="0" fontId="6" fillId="12" borderId="109" xfId="0" applyFont="1" applyFill="1" applyBorder="1" applyAlignment="1">
      <alignment horizontal="center" vertical="center" wrapText="1"/>
    </xf>
    <xf numFmtId="0" fontId="2" fillId="12" borderId="77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77" xfId="0" applyFont="1" applyFill="1" applyBorder="1" applyAlignment="1">
      <alignment horizontal="center" vertical="center" wrapText="1"/>
    </xf>
    <xf numFmtId="0" fontId="6" fillId="12" borderId="69" xfId="0" applyFont="1" applyFill="1" applyBorder="1" applyAlignment="1">
      <alignment horizontal="center" vertical="center" wrapText="1"/>
    </xf>
    <xf numFmtId="0" fontId="6" fillId="12" borderId="67" xfId="0" applyFont="1" applyFill="1" applyBorder="1" applyAlignment="1">
      <alignment horizontal="center" vertical="center" wrapText="1"/>
    </xf>
    <xf numFmtId="0" fontId="6" fillId="12" borderId="68" xfId="0" applyFont="1" applyFill="1" applyBorder="1" applyAlignment="1">
      <alignment horizontal="center" vertical="center" wrapText="1"/>
    </xf>
    <xf numFmtId="0" fontId="2" fillId="13" borderId="20" xfId="0" applyFont="1" applyFill="1" applyBorder="1" applyAlignment="1">
      <alignment horizontal="center" vertical="center" wrapText="1"/>
    </xf>
    <xf numFmtId="0" fontId="2" fillId="13" borderId="89" xfId="0" applyFont="1" applyFill="1" applyBorder="1" applyAlignment="1">
      <alignment horizontal="center" vertical="center" wrapText="1"/>
    </xf>
    <xf numFmtId="0" fontId="2" fillId="13" borderId="90" xfId="0" applyFont="1" applyFill="1" applyBorder="1" applyAlignment="1">
      <alignment horizontal="center" vertical="center" wrapText="1"/>
    </xf>
    <xf numFmtId="0" fontId="6" fillId="13" borderId="20" xfId="0" applyFont="1" applyFill="1" applyBorder="1" applyAlignment="1">
      <alignment horizontal="center" vertical="center" wrapText="1"/>
    </xf>
    <xf numFmtId="0" fontId="6" fillId="13" borderId="22" xfId="0" applyFont="1" applyFill="1" applyBorder="1" applyAlignment="1">
      <alignment horizontal="center" vertical="center" wrapText="1"/>
    </xf>
    <xf numFmtId="0" fontId="8" fillId="13" borderId="93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0" fontId="6" fillId="13" borderId="108" xfId="0" applyFont="1" applyFill="1" applyBorder="1" applyAlignment="1">
      <alignment horizontal="center" vertical="center" wrapText="1"/>
    </xf>
    <xf numFmtId="0" fontId="6" fillId="13" borderId="21" xfId="0" applyFont="1" applyFill="1" applyBorder="1" applyAlignment="1">
      <alignment horizontal="center" vertical="center" wrapText="1"/>
    </xf>
    <xf numFmtId="0" fontId="6" fillId="13" borderId="92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6" fillId="13" borderId="76" xfId="0" applyFont="1" applyFill="1" applyBorder="1" applyAlignment="1">
      <alignment horizontal="center" vertical="center" wrapText="1"/>
    </xf>
    <xf numFmtId="0" fontId="2" fillId="13" borderId="110" xfId="0" applyFont="1" applyFill="1" applyBorder="1" applyAlignment="1">
      <alignment horizontal="center" vertical="center" wrapText="1"/>
    </xf>
    <xf numFmtId="0" fontId="6" fillId="13" borderId="74" xfId="0" applyFont="1" applyFill="1" applyBorder="1" applyAlignment="1">
      <alignment horizontal="center" vertical="center" wrapText="1"/>
    </xf>
    <xf numFmtId="0" fontId="6" fillId="13" borderId="37" xfId="0" applyFont="1" applyFill="1" applyBorder="1" applyAlignment="1">
      <alignment horizontal="center" vertical="center" wrapText="1"/>
    </xf>
    <xf numFmtId="0" fontId="2" fillId="12" borderId="111" xfId="0" applyFont="1" applyFill="1" applyBorder="1" applyAlignment="1">
      <alignment horizontal="center" vertical="center" wrapText="1"/>
    </xf>
    <xf numFmtId="0" fontId="2" fillId="12" borderId="112" xfId="0" applyFont="1" applyFill="1" applyBorder="1" applyAlignment="1">
      <alignment horizontal="center" vertical="center" wrapText="1"/>
    </xf>
    <xf numFmtId="0" fontId="5" fillId="12" borderId="102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2" fillId="12" borderId="113" xfId="0" applyFont="1" applyFill="1" applyBorder="1" applyAlignment="1">
      <alignment horizontal="center" vertical="center" wrapText="1"/>
    </xf>
    <xf numFmtId="0" fontId="2" fillId="12" borderId="114" xfId="0" applyFont="1" applyFill="1" applyBorder="1" applyAlignment="1">
      <alignment horizontal="center" vertical="center" wrapText="1"/>
    </xf>
    <xf numFmtId="0" fontId="5" fillId="12" borderId="109" xfId="0" applyFont="1" applyFill="1" applyBorder="1" applyAlignment="1">
      <alignment horizontal="center" vertical="center" wrapText="1"/>
    </xf>
    <xf numFmtId="0" fontId="2" fillId="13" borderId="115" xfId="0" applyFont="1" applyFill="1" applyBorder="1" applyAlignment="1">
      <alignment horizontal="center" vertical="center" wrapText="1"/>
    </xf>
    <xf numFmtId="0" fontId="2" fillId="13" borderId="116" xfId="0" applyFont="1" applyFill="1" applyBorder="1" applyAlignment="1">
      <alignment horizontal="center" vertical="center" wrapText="1"/>
    </xf>
    <xf numFmtId="0" fontId="6" fillId="13" borderId="60" xfId="0" applyFont="1" applyFill="1" applyBorder="1" applyAlignment="1">
      <alignment horizontal="center" vertical="center" wrapText="1"/>
    </xf>
    <xf numFmtId="0" fontId="2" fillId="13" borderId="117" xfId="0" applyFont="1" applyFill="1" applyBorder="1" applyAlignment="1">
      <alignment horizontal="center" vertical="center" wrapText="1"/>
    </xf>
    <xf numFmtId="0" fontId="2" fillId="13" borderId="118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2" fillId="12" borderId="9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12" borderId="5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12" borderId="81" xfId="0" applyFont="1" applyFill="1" applyBorder="1" applyAlignment="1">
      <alignment horizontal="center" vertical="center" wrapText="1"/>
    </xf>
    <xf numFmtId="0" fontId="12" fillId="12" borderId="81" xfId="0" applyFont="1" applyFill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120" xfId="0" applyFont="1" applyBorder="1" applyAlignment="1">
      <alignment horizontal="center" vertical="center" wrapText="1"/>
    </xf>
    <xf numFmtId="0" fontId="5" fillId="12" borderId="86" xfId="0" applyFont="1" applyFill="1" applyBorder="1" applyAlignment="1">
      <alignment horizontal="center" vertical="center" wrapText="1"/>
    </xf>
    <xf numFmtId="0" fontId="4" fillId="12" borderId="81" xfId="0" applyFont="1" applyFill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2" fillId="12" borderId="87" xfId="0" applyFont="1" applyFill="1" applyBorder="1" applyAlignment="1">
      <alignment horizontal="center" vertical="center" wrapText="1"/>
    </xf>
    <xf numFmtId="0" fontId="6" fillId="12" borderId="88" xfId="0" applyFont="1" applyFill="1" applyBorder="1" applyAlignment="1">
      <alignment horizontal="center" vertical="center" wrapText="1"/>
    </xf>
    <xf numFmtId="0" fontId="6" fillId="12" borderId="84" xfId="0" applyFont="1" applyFill="1" applyBorder="1" applyAlignment="1">
      <alignment horizontal="center" vertical="center" wrapText="1"/>
    </xf>
    <xf numFmtId="0" fontId="6" fillId="12" borderId="87" xfId="0" applyFont="1" applyFill="1" applyBorder="1" applyAlignment="1">
      <alignment horizontal="center" vertical="center" wrapText="1"/>
    </xf>
    <xf numFmtId="0" fontId="5" fillId="12" borderId="91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102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2" fillId="12" borderId="64" xfId="0" applyFont="1" applyFill="1" applyBorder="1" applyAlignment="1">
      <alignment horizontal="center" vertical="center" wrapText="1"/>
    </xf>
    <xf numFmtId="0" fontId="2" fillId="12" borderId="121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109" xfId="0" applyFont="1" applyFill="1" applyBorder="1" applyAlignment="1">
      <alignment horizontal="center" vertical="center" wrapText="1"/>
    </xf>
    <xf numFmtId="0" fontId="4" fillId="12" borderId="71" xfId="0" applyFont="1" applyFill="1" applyBorder="1" applyAlignment="1">
      <alignment horizontal="center" vertical="center" wrapText="1"/>
    </xf>
    <xf numFmtId="0" fontId="2" fillId="12" borderId="71" xfId="0" applyFont="1" applyFill="1" applyBorder="1" applyAlignment="1">
      <alignment horizontal="center" vertical="center" wrapText="1"/>
    </xf>
    <xf numFmtId="0" fontId="12" fillId="12" borderId="71" xfId="0" applyFont="1" applyFill="1" applyBorder="1" applyAlignment="1">
      <alignment horizontal="center" vertical="center" wrapText="1"/>
    </xf>
    <xf numFmtId="0" fontId="2" fillId="12" borderId="122" xfId="0" applyFont="1" applyFill="1" applyBorder="1" applyAlignment="1">
      <alignment horizontal="center" vertical="center" wrapText="1"/>
    </xf>
    <xf numFmtId="0" fontId="6" fillId="13" borderId="71" xfId="0" applyFont="1" applyFill="1" applyBorder="1" applyAlignment="1">
      <alignment horizontal="center" vertical="center" wrapText="1"/>
    </xf>
    <xf numFmtId="0" fontId="16" fillId="16" borderId="97" xfId="0" applyFont="1" applyFill="1" applyBorder="1" applyAlignment="1">
      <alignment horizontal="center" vertical="center" wrapText="1"/>
    </xf>
    <xf numFmtId="0" fontId="4" fillId="13" borderId="109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19" fillId="7" borderId="107" xfId="0" applyFont="1" applyFill="1" applyBorder="1" applyAlignment="1">
      <alignment horizontal="center" vertical="center" wrapText="1"/>
    </xf>
    <xf numFmtId="0" fontId="17" fillId="7" borderId="75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20" fillId="12" borderId="123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6" fillId="12" borderId="6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 wrapText="1"/>
    </xf>
    <xf numFmtId="0" fontId="6" fillId="13" borderId="64" xfId="0" applyFont="1" applyFill="1" applyBorder="1" applyAlignment="1">
      <alignment horizontal="center" vertical="center" wrapText="1"/>
    </xf>
    <xf numFmtId="0" fontId="8" fillId="13" borderId="64" xfId="0" applyFont="1" applyFill="1" applyBorder="1" applyAlignment="1">
      <alignment horizontal="center" vertical="center" wrapText="1"/>
    </xf>
    <xf numFmtId="0" fontId="8" fillId="13" borderId="121" xfId="0" applyFont="1" applyFill="1" applyBorder="1" applyAlignment="1">
      <alignment horizontal="center" vertical="center" wrapText="1"/>
    </xf>
    <xf numFmtId="0" fontId="2" fillId="13" borderId="64" xfId="0" applyFont="1" applyFill="1" applyBorder="1" applyAlignment="1">
      <alignment horizontal="center" vertical="center" wrapText="1"/>
    </xf>
    <xf numFmtId="0" fontId="8" fillId="13" borderId="77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6" fillId="13" borderId="69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2" fillId="13" borderId="91" xfId="0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3" borderId="91" xfId="0" applyFont="1" applyFill="1" applyBorder="1" applyAlignment="1">
      <alignment horizontal="center" vertical="center" wrapText="1"/>
    </xf>
    <xf numFmtId="0" fontId="6" fillId="13" borderId="34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96" xfId="0" applyFont="1" applyFill="1" applyBorder="1" applyAlignment="1">
      <alignment horizontal="center" vertical="center" wrapText="1"/>
    </xf>
    <xf numFmtId="0" fontId="2" fillId="13" borderId="34" xfId="0" applyFont="1" applyFill="1" applyBorder="1" applyAlignment="1">
      <alignment horizontal="center" vertical="center" wrapText="1"/>
    </xf>
    <xf numFmtId="0" fontId="21" fillId="18" borderId="110" xfId="0" applyFont="1" applyFill="1" applyBorder="1" applyAlignment="1">
      <alignment horizontal="center" vertical="center" wrapText="1"/>
    </xf>
    <xf numFmtId="0" fontId="12" fillId="18" borderId="75" xfId="0" applyFont="1" applyFill="1" applyBorder="1" applyAlignment="1">
      <alignment horizontal="center" vertical="center" wrapText="1"/>
    </xf>
    <xf numFmtId="0" fontId="4" fillId="13" borderId="99" xfId="0" applyFont="1" applyFill="1" applyBorder="1" applyAlignment="1">
      <alignment horizontal="center" vertical="center" wrapText="1"/>
    </xf>
    <xf numFmtId="0" fontId="12" fillId="12" borderId="55" xfId="0" applyFont="1" applyFill="1" applyBorder="1" applyAlignment="1">
      <alignment horizontal="center" vertical="center" wrapText="1"/>
    </xf>
    <xf numFmtId="0" fontId="2" fillId="12" borderId="103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23" xfId="0" applyFont="1" applyFill="1" applyBorder="1" applyAlignment="1">
      <alignment horizontal="center" vertical="center" wrapText="1"/>
    </xf>
    <xf numFmtId="0" fontId="6" fillId="12" borderId="55" xfId="0" applyFont="1" applyFill="1" applyBorder="1" applyAlignment="1">
      <alignment horizontal="center" vertical="center" wrapText="1"/>
    </xf>
    <xf numFmtId="0" fontId="6" fillId="12" borderId="52" xfId="0" applyFont="1" applyFill="1" applyBorder="1" applyAlignment="1">
      <alignment horizontal="center" vertical="center" wrapText="1"/>
    </xf>
    <xf numFmtId="0" fontId="6" fillId="12" borderId="47" xfId="0" applyFont="1" applyFill="1" applyBorder="1" applyAlignment="1">
      <alignment horizontal="center" vertical="center" wrapText="1"/>
    </xf>
    <xf numFmtId="0" fontId="1" fillId="0" borderId="64" xfId="0" applyFont="1" applyBorder="1"/>
    <xf numFmtId="0" fontId="1" fillId="0" borderId="101" xfId="0" applyFont="1" applyBorder="1"/>
    <xf numFmtId="0" fontId="1" fillId="0" borderId="121" xfId="0" applyFont="1" applyBorder="1"/>
    <xf numFmtId="0" fontId="6" fillId="12" borderId="11" xfId="0" applyFont="1" applyFill="1" applyBorder="1" applyAlignment="1">
      <alignment horizontal="center" vertical="center" wrapText="1"/>
    </xf>
    <xf numFmtId="0" fontId="2" fillId="13" borderId="103" xfId="0" applyFont="1" applyFill="1" applyBorder="1" applyAlignment="1">
      <alignment horizontal="center" vertical="center" wrapText="1"/>
    </xf>
    <xf numFmtId="0" fontId="6" fillId="13" borderId="123" xfId="0" applyFont="1" applyFill="1" applyBorder="1" applyAlignment="1">
      <alignment horizontal="center" vertical="center" wrapText="1"/>
    </xf>
    <xf numFmtId="0" fontId="6" fillId="13" borderId="53" xfId="0" applyFont="1" applyFill="1" applyBorder="1" applyAlignment="1">
      <alignment horizontal="center" vertical="center" wrapText="1"/>
    </xf>
    <xf numFmtId="0" fontId="6" fillId="13" borderId="126" xfId="0" applyFont="1" applyFill="1" applyBorder="1" applyAlignment="1">
      <alignment horizontal="center" vertical="center" wrapText="1"/>
    </xf>
    <xf numFmtId="0" fontId="6" fillId="13" borderId="48" xfId="0" applyFont="1" applyFill="1" applyBorder="1" applyAlignment="1">
      <alignment horizontal="center" vertical="center" wrapText="1"/>
    </xf>
    <xf numFmtId="0" fontId="6" fillId="13" borderId="52" xfId="0" applyFont="1" applyFill="1" applyBorder="1" applyAlignment="1">
      <alignment horizontal="center" vertical="center" wrapText="1"/>
    </xf>
    <xf numFmtId="0" fontId="6" fillId="13" borderId="47" xfId="0" applyFont="1" applyFill="1" applyBorder="1" applyAlignment="1">
      <alignment horizontal="center" vertical="center" wrapText="1"/>
    </xf>
    <xf numFmtId="0" fontId="2" fillId="13" borderId="127" xfId="0" applyFont="1" applyFill="1" applyBorder="1" applyAlignment="1">
      <alignment horizontal="center" vertical="center" wrapText="1"/>
    </xf>
    <xf numFmtId="0" fontId="2" fillId="13" borderId="128" xfId="0" applyFont="1" applyFill="1" applyBorder="1" applyAlignment="1">
      <alignment horizontal="center" vertical="center" wrapText="1"/>
    </xf>
    <xf numFmtId="0" fontId="2" fillId="13" borderId="96" xfId="0" applyFont="1" applyFill="1" applyBorder="1" applyAlignment="1">
      <alignment horizontal="center" vertical="center" wrapText="1"/>
    </xf>
    <xf numFmtId="0" fontId="6" fillId="13" borderId="110" xfId="0" applyFont="1" applyFill="1" applyBorder="1" applyAlignment="1">
      <alignment horizontal="center" vertical="center" wrapText="1"/>
    </xf>
    <xf numFmtId="0" fontId="6" fillId="13" borderId="75" xfId="0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0" fontId="2" fillId="6" borderId="111" xfId="0" applyFont="1" applyFill="1" applyBorder="1" applyAlignment="1">
      <alignment horizontal="center" vertical="center" wrapText="1"/>
    </xf>
    <xf numFmtId="0" fontId="2" fillId="6" borderId="112" xfId="0" applyFont="1" applyFill="1" applyBorder="1" applyAlignment="1">
      <alignment horizontal="center" vertical="center" wrapText="1"/>
    </xf>
    <xf numFmtId="0" fontId="8" fillId="6" borderId="63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6" fillId="6" borderId="91" xfId="0" applyFont="1" applyFill="1" applyBorder="1" applyAlignment="1">
      <alignment horizontal="center" vertical="center" wrapText="1"/>
    </xf>
    <xf numFmtId="0" fontId="8" fillId="6" borderId="122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8" fillId="6" borderId="77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09" xfId="0" applyFont="1" applyFill="1" applyBorder="1" applyAlignment="1">
      <alignment horizontal="center" vertical="center" wrapText="1"/>
    </xf>
    <xf numFmtId="0" fontId="2" fillId="6" borderId="129" xfId="0" applyFont="1" applyFill="1" applyBorder="1" applyAlignment="1">
      <alignment horizontal="center" vertical="center" wrapText="1"/>
    </xf>
    <xf numFmtId="0" fontId="2" fillId="6" borderId="130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6" borderId="7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13" borderId="131" xfId="0" applyFont="1" applyFill="1" applyBorder="1" applyAlignment="1">
      <alignment horizontal="center" vertical="center" wrapText="1"/>
    </xf>
    <xf numFmtId="0" fontId="2" fillId="13" borderId="132" xfId="0" applyFont="1" applyFill="1" applyBorder="1" applyAlignment="1">
      <alignment horizontal="center" vertical="center" wrapText="1"/>
    </xf>
    <xf numFmtId="0" fontId="8" fillId="13" borderId="122" xfId="0" applyFont="1" applyFill="1" applyBorder="1" applyAlignment="1">
      <alignment horizontal="center" vertical="center" wrapText="1"/>
    </xf>
    <xf numFmtId="0" fontId="6" fillId="13" borderId="109" xfId="0" applyFont="1" applyFill="1" applyBorder="1" applyAlignment="1">
      <alignment horizontal="center" vertical="center" wrapText="1"/>
    </xf>
    <xf numFmtId="0" fontId="6" fillId="13" borderId="67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68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6" borderId="111" xfId="0" applyFont="1" applyFill="1" applyBorder="1" applyAlignment="1">
      <alignment horizontal="center" vertical="center" wrapText="1"/>
    </xf>
    <xf numFmtId="0" fontId="6" fillId="6" borderId="112" xfId="0" applyFont="1" applyFill="1" applyBorder="1" applyAlignment="1">
      <alignment horizontal="center" vertical="center" wrapText="1"/>
    </xf>
    <xf numFmtId="0" fontId="6" fillId="6" borderId="100" xfId="0" applyFont="1" applyFill="1" applyBorder="1" applyAlignment="1">
      <alignment horizontal="center" vertical="center" wrapText="1"/>
    </xf>
    <xf numFmtId="0" fontId="2" fillId="6" borderId="91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6" fillId="6" borderId="108" xfId="0" applyFont="1" applyFill="1" applyBorder="1" applyAlignment="1">
      <alignment horizontal="center" vertical="center" wrapText="1"/>
    </xf>
    <xf numFmtId="0" fontId="6" fillId="6" borderId="97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33" xfId="0" applyFont="1" applyFill="1" applyBorder="1" applyAlignment="1">
      <alignment horizontal="center" vertical="center" wrapText="1"/>
    </xf>
    <xf numFmtId="0" fontId="2" fillId="6" borderId="134" xfId="0" applyFont="1" applyFill="1" applyBorder="1" applyAlignment="1">
      <alignment horizontal="center" vertical="center" wrapText="1"/>
    </xf>
    <xf numFmtId="0" fontId="2" fillId="6" borderId="7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8" fillId="6" borderId="87" xfId="0" applyFont="1" applyFill="1" applyBorder="1" applyAlignment="1">
      <alignment horizontal="center" vertical="center" wrapText="1"/>
    </xf>
    <xf numFmtId="0" fontId="6" fillId="6" borderId="135" xfId="0" applyFont="1" applyFill="1" applyBorder="1" applyAlignment="1">
      <alignment horizontal="center" vertical="center" wrapText="1"/>
    </xf>
    <xf numFmtId="0" fontId="6" fillId="6" borderId="136" xfId="0" applyFont="1" applyFill="1" applyBorder="1" applyAlignment="1">
      <alignment horizontal="center" vertical="center" wrapText="1"/>
    </xf>
    <xf numFmtId="0" fontId="6" fillId="6" borderId="78" xfId="0" applyFont="1" applyFill="1" applyBorder="1" applyAlignment="1">
      <alignment horizontal="center" vertical="center" wrapText="1"/>
    </xf>
    <xf numFmtId="0" fontId="6" fillId="6" borderId="79" xfId="0" applyFont="1" applyFill="1" applyBorder="1" applyAlignment="1">
      <alignment horizontal="center" vertical="center" wrapText="1"/>
    </xf>
    <xf numFmtId="0" fontId="2" fillId="6" borderId="137" xfId="0" applyFont="1" applyFill="1" applyBorder="1" applyAlignment="1">
      <alignment horizontal="center" vertical="center" wrapText="1"/>
    </xf>
    <xf numFmtId="0" fontId="6" fillId="6" borderId="137" xfId="0" applyFont="1" applyFill="1" applyBorder="1" applyAlignment="1">
      <alignment horizontal="center" vertical="center" wrapText="1"/>
    </xf>
    <xf numFmtId="0" fontId="2" fillId="6" borderId="93" xfId="0" applyFont="1" applyFill="1" applyBorder="1" applyAlignment="1">
      <alignment horizontal="center" vertical="center" wrapText="1"/>
    </xf>
    <xf numFmtId="0" fontId="2" fillId="13" borderId="111" xfId="0" applyFont="1" applyFill="1" applyBorder="1" applyAlignment="1">
      <alignment horizontal="center" vertical="center" wrapText="1"/>
    </xf>
    <xf numFmtId="0" fontId="2" fillId="13" borderId="112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 wrapText="1"/>
    </xf>
    <xf numFmtId="0" fontId="2" fillId="6" borderId="99" xfId="0" applyFont="1" applyFill="1" applyBorder="1" applyAlignment="1">
      <alignment horizontal="center" vertical="center" wrapText="1"/>
    </xf>
    <xf numFmtId="0" fontId="2" fillId="13" borderId="38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12" borderId="62" xfId="0" applyFont="1" applyFill="1" applyBorder="1" applyAlignment="1">
      <alignment horizontal="center" vertical="center" wrapText="1"/>
    </xf>
    <xf numFmtId="0" fontId="4" fillId="12" borderId="60" xfId="0" applyFont="1" applyFill="1" applyBorder="1" applyAlignment="1">
      <alignment horizontal="center" vertical="center" wrapText="1"/>
    </xf>
    <xf numFmtId="0" fontId="6" fillId="12" borderId="100" xfId="0" applyFont="1" applyFill="1" applyBorder="1" applyAlignment="1">
      <alignment horizontal="center" vertical="center" wrapText="1"/>
    </xf>
    <xf numFmtId="0" fontId="4" fillId="12" borderId="68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7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13" borderId="101" xfId="0" applyFont="1" applyFill="1" applyBorder="1" applyAlignment="1">
      <alignment horizontal="center" vertical="center" wrapText="1"/>
    </xf>
    <xf numFmtId="0" fontId="2" fillId="13" borderId="121" xfId="0" applyFont="1" applyFill="1" applyBorder="1" applyAlignment="1">
      <alignment horizontal="center" vertical="center" wrapText="1"/>
    </xf>
    <xf numFmtId="0" fontId="2" fillId="13" borderId="32" xfId="0" applyFont="1" applyFill="1" applyBorder="1" applyAlignment="1">
      <alignment horizontal="center" vertical="center" wrapText="1"/>
    </xf>
    <xf numFmtId="0" fontId="4" fillId="13" borderId="110" xfId="0" applyFont="1" applyFill="1" applyBorder="1" applyAlignment="1">
      <alignment horizontal="center" vertical="center" wrapText="1"/>
    </xf>
    <xf numFmtId="0" fontId="4" fillId="13" borderId="75" xfId="0" applyFont="1" applyFill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1" fillId="0" borderId="97" xfId="0" applyFont="1" applyBorder="1"/>
    <xf numFmtId="0" fontId="27" fillId="0" borderId="13" xfId="0" applyFont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3" borderId="93" xfId="0" applyFont="1" applyFill="1" applyBorder="1" applyAlignment="1">
      <alignment horizontal="center" vertical="center" wrapText="1"/>
    </xf>
    <xf numFmtId="0" fontId="28" fillId="21" borderId="68" xfId="0" applyFont="1" applyFill="1" applyBorder="1" applyAlignment="1">
      <alignment horizontal="center" vertical="center" wrapText="1"/>
    </xf>
    <xf numFmtId="0" fontId="27" fillId="21" borderId="4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4" fillId="13" borderId="64" xfId="0" applyFont="1" applyFill="1" applyBorder="1" applyAlignment="1">
      <alignment horizontal="center" vertical="center" wrapText="1"/>
    </xf>
    <xf numFmtId="0" fontId="4" fillId="12" borderId="69" xfId="0" applyFont="1" applyFill="1" applyBorder="1" applyAlignment="1">
      <alignment horizontal="center" vertical="center" wrapText="1"/>
    </xf>
    <xf numFmtId="0" fontId="4" fillId="12" borderId="64" xfId="0" applyFont="1" applyFill="1" applyBorder="1" applyAlignment="1">
      <alignment horizontal="center" vertical="center" wrapText="1"/>
    </xf>
    <xf numFmtId="0" fontId="4" fillId="13" borderId="71" xfId="0" applyFont="1" applyFill="1" applyBorder="1" applyAlignment="1">
      <alignment horizontal="center" vertical="center" wrapText="1"/>
    </xf>
    <xf numFmtId="0" fontId="6" fillId="13" borderId="70" xfId="0" applyFont="1" applyFill="1" applyBorder="1" applyAlignment="1">
      <alignment horizontal="center" vertical="center" wrapText="1"/>
    </xf>
    <xf numFmtId="0" fontId="4" fillId="13" borderId="76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horizontal="center" vertical="center" wrapText="1"/>
    </xf>
    <xf numFmtId="0" fontId="4" fillId="12" borderId="100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12" borderId="10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3" borderId="77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 wrapText="1"/>
    </xf>
    <xf numFmtId="0" fontId="2" fillId="13" borderId="77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4" fillId="13" borderId="32" xfId="0" applyFont="1" applyFill="1" applyBorder="1" applyAlignment="1">
      <alignment horizontal="center" vertical="center" wrapText="1"/>
    </xf>
    <xf numFmtId="0" fontId="4" fillId="13" borderId="31" xfId="0" applyFont="1" applyFill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 wrapText="1"/>
    </xf>
    <xf numFmtId="0" fontId="31" fillId="0" borderId="9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2" fillId="13" borderId="93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2" fillId="13" borderId="78" xfId="0" applyFont="1" applyFill="1" applyBorder="1" applyAlignment="1">
      <alignment horizontal="center" vertical="center" wrapText="1"/>
    </xf>
    <xf numFmtId="0" fontId="2" fillId="13" borderId="80" xfId="0" applyFont="1" applyFill="1" applyBorder="1" applyAlignment="1">
      <alignment horizontal="center" vertical="center" wrapText="1"/>
    </xf>
    <xf numFmtId="0" fontId="2" fillId="13" borderId="79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5" fillId="13" borderId="78" xfId="0" applyFont="1" applyFill="1" applyBorder="1" applyAlignment="1">
      <alignment horizontal="center" vertical="center" wrapText="1"/>
    </xf>
    <xf numFmtId="0" fontId="4" fillId="13" borderId="79" xfId="0" applyFont="1" applyFill="1" applyBorder="1" applyAlignment="1">
      <alignment horizontal="center" vertical="center" wrapText="1"/>
    </xf>
    <xf numFmtId="0" fontId="2" fillId="13" borderId="137" xfId="0" applyFont="1" applyFill="1" applyBorder="1" applyAlignment="1">
      <alignment horizontal="center" vertical="center" wrapText="1"/>
    </xf>
    <xf numFmtId="0" fontId="6" fillId="13" borderId="139" xfId="0" applyFont="1" applyFill="1" applyBorder="1" applyAlignment="1">
      <alignment horizontal="center" vertical="center" wrapText="1"/>
    </xf>
    <xf numFmtId="0" fontId="6" fillId="13" borderId="79" xfId="0" applyFont="1" applyFill="1" applyBorder="1" applyAlignment="1">
      <alignment horizontal="center" vertical="center" wrapText="1"/>
    </xf>
    <xf numFmtId="0" fontId="6" fillId="13" borderId="137" xfId="0" applyFont="1" applyFill="1" applyBorder="1" applyAlignment="1">
      <alignment horizontal="center" vertical="center" wrapText="1"/>
    </xf>
    <xf numFmtId="0" fontId="32" fillId="12" borderId="21" xfId="0" applyFont="1" applyFill="1" applyBorder="1" applyAlignment="1">
      <alignment horizontal="center" vertical="center" wrapText="1"/>
    </xf>
    <xf numFmtId="0" fontId="33" fillId="13" borderId="91" xfId="0" applyFont="1" applyFill="1" applyBorder="1" applyAlignment="1">
      <alignment horizontal="center" vertical="center" wrapText="1"/>
    </xf>
    <xf numFmtId="0" fontId="34" fillId="13" borderId="31" xfId="0" applyFont="1" applyFill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 wrapText="1"/>
    </xf>
    <xf numFmtId="0" fontId="12" fillId="12" borderId="98" xfId="0" applyFont="1" applyFill="1" applyBorder="1" applyAlignment="1">
      <alignment horizontal="center" vertical="center" wrapText="1"/>
    </xf>
    <xf numFmtId="0" fontId="6" fillId="12" borderId="22" xfId="0" applyFont="1" applyFill="1" applyBorder="1" applyAlignment="1">
      <alignment horizontal="center" vertical="center" wrapText="1"/>
    </xf>
    <xf numFmtId="0" fontId="34" fillId="12" borderId="9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71" xfId="0" applyFont="1" applyFill="1" applyBorder="1" applyAlignment="1">
      <alignment horizontal="center" vertical="center" wrapText="1"/>
    </xf>
    <xf numFmtId="0" fontId="6" fillId="13" borderId="77" xfId="0" applyFont="1" applyFill="1" applyBorder="1" applyAlignment="1">
      <alignment horizontal="center" vertical="center" wrapText="1"/>
    </xf>
    <xf numFmtId="0" fontId="2" fillId="12" borderId="48" xfId="0" applyFont="1" applyFill="1" applyBorder="1" applyAlignment="1">
      <alignment horizontal="center" vertical="center" wrapText="1"/>
    </xf>
    <xf numFmtId="0" fontId="8" fillId="12" borderId="54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6" fillId="12" borderId="53" xfId="0" applyFont="1" applyFill="1" applyBorder="1" applyAlignment="1">
      <alignment horizontal="center" vertical="center" wrapText="1"/>
    </xf>
    <xf numFmtId="0" fontId="8" fillId="12" borderId="122" xfId="0" applyFont="1" applyFill="1" applyBorder="1" applyAlignment="1">
      <alignment horizontal="center" vertical="center" wrapText="1"/>
    </xf>
    <xf numFmtId="0" fontId="6" fillId="13" borderId="140" xfId="0" applyFont="1" applyFill="1" applyBorder="1" applyAlignment="1">
      <alignment horizontal="center" vertical="center" wrapText="1"/>
    </xf>
    <xf numFmtId="0" fontId="2" fillId="13" borderId="75" xfId="0" applyFont="1" applyFill="1" applyBorder="1" applyAlignment="1">
      <alignment horizontal="center" vertical="center" wrapText="1"/>
    </xf>
    <xf numFmtId="0" fontId="2" fillId="13" borderId="74" xfId="0" applyFont="1" applyFill="1" applyBorder="1" applyAlignment="1">
      <alignment horizontal="center" vertical="center" wrapText="1"/>
    </xf>
    <xf numFmtId="0" fontId="2" fillId="13" borderId="37" xfId="0" applyFont="1" applyFill="1" applyBorder="1" applyAlignment="1">
      <alignment horizontal="center" vertical="center" wrapText="1"/>
    </xf>
    <xf numFmtId="0" fontId="24" fillId="6" borderId="68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69" xfId="0" applyFont="1" applyFill="1" applyBorder="1" applyAlignment="1">
      <alignment horizontal="center" vertical="center" wrapText="1"/>
    </xf>
    <xf numFmtId="0" fontId="6" fillId="6" borderId="92" xfId="0" applyFont="1" applyFill="1" applyBorder="1" applyAlignment="1">
      <alignment horizontal="center" vertical="center" wrapText="1"/>
    </xf>
    <xf numFmtId="0" fontId="2" fillId="6" borderId="101" xfId="0" applyFont="1" applyFill="1" applyBorder="1" applyAlignment="1">
      <alignment horizontal="center" vertical="center" wrapText="1"/>
    </xf>
    <xf numFmtId="0" fontId="24" fillId="13" borderId="68" xfId="0" applyFont="1" applyFill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0" fontId="24" fillId="13" borderId="69" xfId="0" applyFont="1" applyFill="1" applyBorder="1" applyAlignment="1">
      <alignment horizontal="center" vertical="center" wrapText="1"/>
    </xf>
    <xf numFmtId="0" fontId="2" fillId="13" borderId="68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2" fillId="6" borderId="98" xfId="0" applyFont="1" applyFill="1" applyBorder="1" applyAlignment="1">
      <alignment horizontal="center" vertical="center" wrapText="1"/>
    </xf>
    <xf numFmtId="0" fontId="8" fillId="6" borderId="52" xfId="0" applyFont="1" applyFill="1" applyBorder="1" applyAlignment="1">
      <alignment horizontal="center" vertical="center" wrapText="1"/>
    </xf>
    <xf numFmtId="0" fontId="6" fillId="6" borderId="12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19" xfId="0" applyFont="1" applyFill="1" applyBorder="1" applyAlignment="1">
      <alignment horizontal="center" vertical="center" wrapText="1"/>
    </xf>
    <xf numFmtId="0" fontId="6" fillId="6" borderId="139" xfId="0" applyFont="1" applyFill="1" applyBorder="1" applyAlignment="1">
      <alignment horizontal="center" vertical="center" wrapText="1"/>
    </xf>
    <xf numFmtId="0" fontId="8" fillId="6" borderId="93" xfId="0" applyFont="1" applyFill="1" applyBorder="1" applyAlignment="1">
      <alignment horizontal="center" vertical="center" wrapText="1"/>
    </xf>
    <xf numFmtId="0" fontId="6" fillId="6" borderId="102" xfId="0" applyFont="1" applyFill="1" applyBorder="1" applyAlignment="1">
      <alignment horizontal="center" vertical="center" wrapText="1"/>
    </xf>
    <xf numFmtId="0" fontId="8" fillId="6" borderId="12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69" xfId="0" applyFont="1" applyFill="1" applyBorder="1" applyAlignment="1">
      <alignment horizontal="center" vertical="center" wrapText="1"/>
    </xf>
    <xf numFmtId="0" fontId="2" fillId="13" borderId="6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4" fillId="0" borderId="103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100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37" fillId="1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8" fillId="12" borderId="93" xfId="0" applyFont="1" applyFill="1" applyBorder="1" applyAlignment="1">
      <alignment horizontal="center" vertical="center" wrapText="1"/>
    </xf>
    <xf numFmtId="0" fontId="39" fillId="12" borderId="19" xfId="0" applyFont="1" applyFill="1" applyBorder="1" applyAlignment="1">
      <alignment horizontal="center" vertical="center" wrapText="1"/>
    </xf>
    <xf numFmtId="0" fontId="40" fillId="12" borderId="121" xfId="0" applyFont="1" applyFill="1" applyBorder="1" applyAlignment="1">
      <alignment horizontal="center" vertical="center" wrapText="1"/>
    </xf>
    <xf numFmtId="0" fontId="39" fillId="12" borderId="6" xfId="0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1" fillId="13" borderId="121" xfId="0" applyFont="1" applyFill="1" applyBorder="1" applyAlignment="1">
      <alignment horizontal="center" vertical="center" wrapText="1"/>
    </xf>
    <xf numFmtId="0" fontId="39" fillId="13" borderId="6" xfId="0" applyFont="1" applyFill="1" applyBorder="1" applyAlignment="1">
      <alignment horizontal="center" vertical="center" wrapText="1"/>
    </xf>
    <xf numFmtId="0" fontId="4" fillId="13" borderId="69" xfId="0" applyFont="1" applyFill="1" applyBorder="1" applyAlignment="1">
      <alignment horizontal="center" vertical="center" wrapText="1"/>
    </xf>
    <xf numFmtId="0" fontId="4" fillId="13" borderId="67" xfId="0" applyFont="1" applyFill="1" applyBorder="1" applyAlignment="1">
      <alignment horizontal="center" vertical="center" wrapText="1"/>
    </xf>
    <xf numFmtId="0" fontId="42" fillId="13" borderId="122" xfId="0" applyFont="1" applyFill="1" applyBorder="1" applyAlignment="1">
      <alignment horizontal="center" vertical="center" wrapText="1"/>
    </xf>
    <xf numFmtId="0" fontId="39" fillId="13" borderId="1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12" fillId="12" borderId="48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2" fillId="12" borderId="102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9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0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2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12" fillId="13" borderId="64" xfId="0" applyFont="1" applyFill="1" applyBorder="1" applyAlignment="1">
      <alignment horizontal="center" vertical="center" wrapText="1"/>
    </xf>
    <xf numFmtId="0" fontId="8" fillId="13" borderId="99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2" fillId="4" borderId="99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8" fillId="12" borderId="62" xfId="0" applyFont="1" applyFill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2" fillId="12" borderId="58" xfId="0" applyFont="1" applyFill="1" applyBorder="1" applyAlignment="1">
      <alignment horizontal="center" vertical="center" wrapText="1"/>
    </xf>
    <xf numFmtId="0" fontId="2" fillId="6" borderId="63" xfId="0" applyFont="1" applyFill="1" applyBorder="1" applyAlignment="1">
      <alignment horizontal="center" vertical="center" wrapText="1"/>
    </xf>
    <xf numFmtId="0" fontId="8" fillId="12" borderId="68" xfId="0" applyFont="1" applyFill="1" applyBorder="1" applyAlignment="1">
      <alignment horizontal="center" vertical="center" wrapText="1"/>
    </xf>
    <xf numFmtId="0" fontId="37" fillId="12" borderId="4" xfId="0" applyFont="1" applyFill="1" applyBorder="1" applyAlignment="1">
      <alignment horizontal="center" vertical="center" wrapText="1"/>
    </xf>
    <xf numFmtId="0" fontId="6" fillId="12" borderId="64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8" fillId="13" borderId="107" xfId="0" applyFont="1" applyFill="1" applyBorder="1" applyAlignment="1">
      <alignment horizontal="center" vertical="center" wrapText="1"/>
    </xf>
    <xf numFmtId="0" fontId="12" fillId="12" borderId="19" xfId="0" applyFont="1" applyFill="1" applyBorder="1" applyAlignment="1">
      <alignment horizontal="center" vertical="center" wrapText="1"/>
    </xf>
    <xf numFmtId="0" fontId="12" fillId="12" borderId="91" xfId="0" applyFont="1" applyFill="1" applyBorder="1" applyAlignment="1">
      <alignment horizontal="center" vertical="center" wrapText="1"/>
    </xf>
    <xf numFmtId="0" fontId="12" fillId="12" borderId="24" xfId="0" applyFont="1" applyFill="1" applyBorder="1" applyAlignment="1">
      <alignment horizontal="center" vertical="center" wrapText="1"/>
    </xf>
    <xf numFmtId="0" fontId="7" fillId="12" borderId="92" xfId="0" applyFont="1" applyFill="1" applyBorder="1" applyAlignment="1">
      <alignment horizontal="center" vertical="center" wrapText="1"/>
    </xf>
    <xf numFmtId="0" fontId="12" fillId="12" borderId="6" xfId="0" applyFont="1" applyFill="1" applyBorder="1" applyAlignment="1">
      <alignment horizontal="center" vertical="center" wrapText="1"/>
    </xf>
    <xf numFmtId="0" fontId="12" fillId="12" borderId="68" xfId="0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8" fillId="12" borderId="97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2" fillId="6" borderId="97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7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9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76" xfId="0" applyFont="1" applyFill="1" applyBorder="1" applyAlignment="1">
      <alignment horizontal="center" vertical="center" wrapText="1"/>
    </xf>
    <xf numFmtId="0" fontId="46" fillId="6" borderId="91" xfId="0" applyFont="1" applyFill="1" applyBorder="1" applyAlignment="1">
      <alignment horizontal="center" vertical="center" wrapText="1"/>
    </xf>
    <xf numFmtId="0" fontId="36" fillId="6" borderId="24" xfId="0" applyFont="1" applyFill="1" applyBorder="1" applyAlignment="1">
      <alignment horizontal="center" vertical="center" wrapText="1"/>
    </xf>
    <xf numFmtId="0" fontId="47" fillId="6" borderId="91" xfId="0" applyFont="1" applyFill="1" applyBorder="1" applyAlignment="1">
      <alignment horizontal="center" vertical="center" wrapText="1"/>
    </xf>
    <xf numFmtId="0" fontId="48" fillId="13" borderId="68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6" borderId="103" xfId="0" applyFont="1" applyFill="1" applyBorder="1" applyAlignment="1">
      <alignment horizontal="center" vertical="center" wrapText="1"/>
    </xf>
    <xf numFmtId="0" fontId="49" fillId="6" borderId="62" xfId="0" applyFont="1" applyFill="1" applyBorder="1" applyAlignment="1">
      <alignment horizontal="center" vertical="center" wrapText="1"/>
    </xf>
    <xf numFmtId="0" fontId="6" fillId="6" borderId="93" xfId="0" applyFont="1" applyFill="1" applyBorder="1" applyAlignment="1">
      <alignment horizontal="center" vertical="center" wrapText="1"/>
    </xf>
    <xf numFmtId="0" fontId="6" fillId="13" borderId="144" xfId="0" applyFont="1" applyFill="1" applyBorder="1" applyAlignment="1">
      <alignment horizontal="center" vertical="center" wrapText="1"/>
    </xf>
    <xf numFmtId="0" fontId="6" fillId="13" borderId="145" xfId="0" applyFont="1" applyFill="1" applyBorder="1" applyAlignment="1">
      <alignment horizontal="center" vertical="center" wrapText="1"/>
    </xf>
    <xf numFmtId="0" fontId="6" fillId="13" borderId="148" xfId="0" applyFont="1" applyFill="1" applyBorder="1" applyAlignment="1">
      <alignment horizontal="center" vertical="center" wrapText="1"/>
    </xf>
    <xf numFmtId="0" fontId="6" fillId="13" borderId="149" xfId="0" applyFont="1" applyFill="1" applyBorder="1" applyAlignment="1">
      <alignment horizontal="center" vertical="center" wrapText="1"/>
    </xf>
    <xf numFmtId="0" fontId="2" fillId="13" borderId="150" xfId="0" applyFont="1" applyFill="1" applyBorder="1" applyAlignment="1">
      <alignment horizontal="center" vertical="center" wrapText="1"/>
    </xf>
    <xf numFmtId="0" fontId="6" fillId="13" borderId="151" xfId="0" applyFont="1" applyFill="1" applyBorder="1" applyAlignment="1">
      <alignment horizontal="center" vertical="center" wrapText="1"/>
    </xf>
    <xf numFmtId="0" fontId="6" fillId="13" borderId="150" xfId="0" applyFont="1" applyFill="1" applyBorder="1" applyAlignment="1">
      <alignment horizontal="center" vertical="center" wrapText="1"/>
    </xf>
    <xf numFmtId="0" fontId="2" fillId="13" borderId="149" xfId="0" applyFont="1" applyFill="1" applyBorder="1" applyAlignment="1">
      <alignment horizontal="center" vertical="center" wrapText="1"/>
    </xf>
    <xf numFmtId="0" fontId="36" fillId="0" borderId="126" xfId="0" applyFont="1" applyBorder="1" applyAlignment="1">
      <alignment horizontal="center" vertical="center" wrapText="1"/>
    </xf>
    <xf numFmtId="0" fontId="5" fillId="12" borderId="68" xfId="0" applyFont="1" applyFill="1" applyBorder="1" applyAlignment="1">
      <alignment horizontal="center" vertical="center" wrapText="1"/>
    </xf>
    <xf numFmtId="0" fontId="50" fillId="12" borderId="5" xfId="0" applyFont="1" applyFill="1" applyBorder="1" applyAlignment="1">
      <alignment horizontal="center" vertical="center" wrapText="1"/>
    </xf>
    <xf numFmtId="0" fontId="6" fillId="0" borderId="121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6" fillId="13" borderId="121" xfId="0" applyFont="1" applyFill="1" applyBorder="1" applyAlignment="1">
      <alignment horizontal="center" vertical="center" wrapText="1"/>
    </xf>
    <xf numFmtId="0" fontId="6" fillId="13" borderId="122" xfId="0" applyFont="1" applyFill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5" fillId="12" borderId="62" xfId="0" applyFont="1" applyFill="1" applyBorder="1" applyAlignment="1">
      <alignment horizontal="center" vertical="center" wrapText="1"/>
    </xf>
    <xf numFmtId="0" fontId="50" fillId="12" borderId="59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51" fillId="12" borderId="59" xfId="0" applyFont="1" applyFill="1" applyBorder="1" applyAlignment="1">
      <alignment horizontal="center" vertical="center" wrapText="1"/>
    </xf>
    <xf numFmtId="0" fontId="52" fillId="12" borderId="58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36" fillId="12" borderId="28" xfId="0" applyFont="1" applyFill="1" applyBorder="1" applyAlignment="1">
      <alignment horizontal="center" vertical="center" wrapText="1"/>
    </xf>
    <xf numFmtId="0" fontId="6" fillId="12" borderId="106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53" fillId="12" borderId="92" xfId="0" applyFont="1" applyFill="1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51" fillId="12" borderId="92" xfId="0" applyFont="1" applyFill="1" applyBorder="1" applyAlignment="1">
      <alignment horizontal="center" vertical="center" wrapText="1"/>
    </xf>
    <xf numFmtId="0" fontId="52" fillId="12" borderId="21" xfId="0" applyFont="1" applyFill="1" applyBorder="1" applyAlignment="1">
      <alignment horizontal="center" vertical="center" wrapText="1"/>
    </xf>
    <xf numFmtId="0" fontId="5" fillId="12" borderId="97" xfId="0" applyFont="1" applyFill="1" applyBorder="1" applyAlignment="1">
      <alignment horizontal="center" vertical="center" wrapText="1"/>
    </xf>
    <xf numFmtId="0" fontId="50" fillId="12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1" fillId="12" borderId="14" xfId="0" applyFont="1" applyFill="1" applyBorder="1" applyAlignment="1">
      <alignment horizontal="center" vertical="center" wrapText="1"/>
    </xf>
    <xf numFmtId="0" fontId="52" fillId="12" borderId="16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2" fillId="13" borderId="68" xfId="0" applyFont="1" applyFill="1" applyBorder="1" applyAlignment="1">
      <alignment horizontal="center" vertical="center" wrapText="1"/>
    </xf>
    <xf numFmtId="0" fontId="12" fillId="13" borderId="71" xfId="0" applyFont="1" applyFill="1" applyBorder="1" applyAlignment="1">
      <alignment horizontal="center" vertical="center" wrapText="1"/>
    </xf>
    <xf numFmtId="0" fontId="12" fillId="13" borderId="34" xfId="0" applyFont="1" applyFill="1" applyBorder="1" applyAlignment="1">
      <alignment horizontal="center" vertical="center" wrapText="1"/>
    </xf>
    <xf numFmtId="0" fontId="7" fillId="12" borderId="58" xfId="0" applyFont="1" applyFill="1" applyBorder="1" applyAlignment="1">
      <alignment horizontal="center" vertical="center" wrapText="1"/>
    </xf>
    <xf numFmtId="0" fontId="15" fillId="12" borderId="58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55" fillId="17" borderId="3" xfId="0" applyFont="1" applyFill="1" applyBorder="1" applyAlignment="1">
      <alignment horizontal="center" vertical="center" wrapText="1"/>
    </xf>
    <xf numFmtId="0" fontId="7" fillId="12" borderId="67" xfId="0" applyFont="1" applyFill="1" applyBorder="1" applyAlignment="1">
      <alignment horizontal="center" vertical="center" wrapText="1"/>
    </xf>
    <xf numFmtId="0" fontId="8" fillId="13" borderId="68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7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36" fillId="12" borderId="60" xfId="0" applyFont="1" applyFill="1" applyBorder="1" applyAlignment="1">
      <alignment horizontal="center" vertical="center" wrapText="1"/>
    </xf>
    <xf numFmtId="0" fontId="5" fillId="12" borderId="98" xfId="0" applyFont="1" applyFill="1" applyBorder="1" applyAlignment="1">
      <alignment horizontal="center" vertical="center" wrapText="1"/>
    </xf>
    <xf numFmtId="0" fontId="5" fillId="12" borderId="93" xfId="0" applyFont="1" applyFill="1" applyBorder="1" applyAlignment="1">
      <alignment horizontal="center" vertical="center" wrapText="1"/>
    </xf>
    <xf numFmtId="0" fontId="2" fillId="12" borderId="16" xfId="0" applyFont="1" applyFill="1" applyBorder="1" applyAlignment="1">
      <alignment horizontal="center" vertical="center" wrapText="1"/>
    </xf>
    <xf numFmtId="0" fontId="12" fillId="12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36" fillId="12" borderId="11" xfId="0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0" fontId="5" fillId="12" borderId="122" xfId="0" applyFont="1" applyFill="1" applyBorder="1" applyAlignment="1">
      <alignment horizontal="center" vertical="center" wrapText="1"/>
    </xf>
    <xf numFmtId="0" fontId="5" fillId="12" borderId="77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2" fillId="12" borderId="143" xfId="0" applyFont="1" applyFill="1" applyBorder="1" applyAlignment="1">
      <alignment horizontal="center" vertical="center" wrapText="1"/>
    </xf>
    <xf numFmtId="0" fontId="2" fillId="12" borderId="142" xfId="0" applyFont="1" applyFill="1" applyBorder="1" applyAlignment="1">
      <alignment horizontal="center" vertical="center" wrapText="1"/>
    </xf>
    <xf numFmtId="0" fontId="2" fillId="12" borderId="138" xfId="0" applyFont="1" applyFill="1" applyBorder="1" applyAlignment="1">
      <alignment horizontal="center" vertical="center" wrapText="1"/>
    </xf>
    <xf numFmtId="0" fontId="12" fillId="12" borderId="152" xfId="0" applyFont="1" applyFill="1" applyBorder="1" applyAlignment="1">
      <alignment horizontal="center" vertical="center" wrapText="1"/>
    </xf>
    <xf numFmtId="0" fontId="36" fillId="12" borderId="153" xfId="0" applyFont="1" applyFill="1" applyBorder="1" applyAlignment="1">
      <alignment horizontal="center" vertical="center" wrapText="1"/>
    </xf>
    <xf numFmtId="0" fontId="36" fillId="12" borderId="154" xfId="0" applyFont="1" applyFill="1" applyBorder="1" applyAlignment="1">
      <alignment horizontal="center" vertical="center" wrapText="1"/>
    </xf>
    <xf numFmtId="0" fontId="5" fillId="12" borderId="155" xfId="0" applyFont="1" applyFill="1" applyBorder="1" applyAlignment="1">
      <alignment horizontal="center" vertical="center" wrapText="1"/>
    </xf>
    <xf numFmtId="0" fontId="6" fillId="12" borderId="156" xfId="0" applyFont="1" applyFill="1" applyBorder="1" applyAlignment="1">
      <alignment horizontal="center" vertical="center" wrapText="1"/>
    </xf>
    <xf numFmtId="0" fontId="2" fillId="12" borderId="157" xfId="0" applyFont="1" applyFill="1" applyBorder="1" applyAlignment="1">
      <alignment horizontal="center" vertical="center" wrapText="1"/>
    </xf>
    <xf numFmtId="0" fontId="7" fillId="12" borderId="153" xfId="0" applyFont="1" applyFill="1" applyBorder="1" applyAlignment="1">
      <alignment horizontal="center" vertical="center" wrapText="1"/>
    </xf>
    <xf numFmtId="0" fontId="6" fillId="12" borderId="154" xfId="0" applyFont="1" applyFill="1" applyBorder="1" applyAlignment="1">
      <alignment horizontal="center" vertical="center" wrapText="1"/>
    </xf>
    <xf numFmtId="0" fontId="6" fillId="12" borderId="158" xfId="0" applyFont="1" applyFill="1" applyBorder="1" applyAlignment="1">
      <alignment horizontal="center" vertical="center" wrapText="1"/>
    </xf>
    <xf numFmtId="0" fontId="6" fillId="12" borderId="153" xfId="0" applyFont="1" applyFill="1" applyBorder="1" applyAlignment="1">
      <alignment horizontal="center" vertical="center" wrapText="1"/>
    </xf>
    <xf numFmtId="0" fontId="6" fillId="12" borderId="15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6" fillId="12" borderId="122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36" fillId="13" borderId="11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7" fillId="13" borderId="92" xfId="0" applyFont="1" applyFill="1" applyBorder="1" applyAlignment="1">
      <alignment horizontal="center" vertical="center" wrapText="1"/>
    </xf>
    <xf numFmtId="0" fontId="12" fillId="13" borderId="99" xfId="0" applyFont="1" applyFill="1" applyBorder="1" applyAlignment="1">
      <alignment horizontal="center" vertical="center" wrapText="1"/>
    </xf>
    <xf numFmtId="0" fontId="36" fillId="13" borderId="75" xfId="0" applyFont="1" applyFill="1" applyBorder="1" applyAlignment="1">
      <alignment horizontal="center" vertical="center" wrapText="1"/>
    </xf>
    <xf numFmtId="0" fontId="6" fillId="13" borderId="96" xfId="0" applyFont="1" applyFill="1" applyBorder="1" applyAlignment="1">
      <alignment horizontal="center" vertical="center" wrapText="1"/>
    </xf>
    <xf numFmtId="0" fontId="7" fillId="13" borderId="29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116" xfId="0" applyFont="1" applyFill="1" applyBorder="1" applyAlignment="1">
      <alignment horizontal="center" vertical="center" wrapText="1"/>
    </xf>
    <xf numFmtId="0" fontId="56" fillId="6" borderId="91" xfId="0" applyFont="1" applyFill="1" applyBorder="1" applyAlignment="1">
      <alignment horizontal="center" vertical="center" wrapText="1"/>
    </xf>
    <xf numFmtId="0" fontId="36" fillId="6" borderId="92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7" fillId="6" borderId="58" xfId="0" applyFont="1" applyFill="1" applyBorder="1" applyAlignment="1">
      <alignment horizontal="center" vertical="center" wrapText="1"/>
    </xf>
    <xf numFmtId="0" fontId="6" fillId="6" borderId="89" xfId="0" applyFont="1" applyFill="1" applyBorder="1" applyAlignment="1">
      <alignment horizontal="center" vertical="center" wrapText="1"/>
    </xf>
    <xf numFmtId="0" fontId="58" fillId="6" borderId="16" xfId="0" applyFont="1" applyFill="1" applyBorder="1" applyAlignment="1">
      <alignment horizontal="center" vertical="center" wrapText="1"/>
    </xf>
    <xf numFmtId="0" fontId="59" fillId="6" borderId="9" xfId="0" applyFont="1" applyFill="1" applyBorder="1" applyAlignment="1">
      <alignment horizontal="center" vertical="center" wrapText="1"/>
    </xf>
    <xf numFmtId="0" fontId="6" fillId="13" borderId="89" xfId="0" applyFont="1" applyFill="1" applyBorder="1" applyAlignment="1">
      <alignment horizontal="center" vertical="center" wrapText="1"/>
    </xf>
    <xf numFmtId="0" fontId="6" fillId="13" borderId="112" xfId="0" applyFont="1" applyFill="1" applyBorder="1" applyAlignment="1">
      <alignment horizontal="center" vertical="center" wrapText="1"/>
    </xf>
    <xf numFmtId="0" fontId="60" fillId="13" borderId="91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61" fillId="13" borderId="9" xfId="0" applyFont="1" applyFill="1" applyBorder="1" applyAlignment="1">
      <alignment horizontal="center" vertical="center" wrapText="1"/>
    </xf>
    <xf numFmtId="0" fontId="6" fillId="13" borderId="94" xfId="0" applyFont="1" applyFill="1" applyBorder="1" applyAlignment="1">
      <alignment horizontal="center" vertical="center" wrapText="1"/>
    </xf>
    <xf numFmtId="0" fontId="6" fillId="13" borderId="1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62" fillId="13" borderId="37" xfId="0" applyFont="1" applyFill="1" applyBorder="1" applyAlignment="1">
      <alignment horizontal="center" vertical="center" wrapText="1"/>
    </xf>
    <xf numFmtId="0" fontId="2" fillId="6" borderId="115" xfId="0" applyFont="1" applyFill="1" applyBorder="1" applyAlignment="1">
      <alignment horizontal="center" vertical="center" wrapText="1"/>
    </xf>
    <xf numFmtId="0" fontId="2" fillId="6" borderId="116" xfId="0" applyFont="1" applyFill="1" applyBorder="1" applyAlignment="1">
      <alignment horizontal="center" vertical="center" wrapText="1"/>
    </xf>
    <xf numFmtId="0" fontId="63" fillId="6" borderId="47" xfId="0" applyFont="1" applyFill="1" applyBorder="1" applyAlignment="1">
      <alignment horizontal="center" vertical="center" wrapText="1"/>
    </xf>
    <xf numFmtId="0" fontId="2" fillId="6" borderId="131" xfId="0" applyFont="1" applyFill="1" applyBorder="1" applyAlignment="1">
      <alignment horizontal="center" vertical="center" wrapText="1"/>
    </xf>
    <xf numFmtId="0" fontId="2" fillId="6" borderId="132" xfId="0" applyFont="1" applyFill="1" applyBorder="1" applyAlignment="1">
      <alignment horizontal="center" vertical="center" wrapText="1"/>
    </xf>
    <xf numFmtId="0" fontId="64" fillId="6" borderId="68" xfId="0" applyFont="1" applyFill="1" applyBorder="1" applyAlignment="1">
      <alignment horizontal="center" vertical="center" wrapText="1"/>
    </xf>
    <xf numFmtId="0" fontId="2" fillId="6" borderId="71" xfId="0" applyFont="1" applyFill="1" applyBorder="1" applyAlignment="1">
      <alignment horizontal="center" vertical="center" wrapText="1"/>
    </xf>
    <xf numFmtId="0" fontId="65" fillId="6" borderId="77" xfId="0" applyFont="1" applyFill="1" applyBorder="1" applyAlignment="1">
      <alignment horizontal="center" vertical="center" wrapText="1"/>
    </xf>
    <xf numFmtId="0" fontId="6" fillId="6" borderId="71" xfId="0" applyFont="1" applyFill="1" applyBorder="1" applyAlignment="1">
      <alignment horizontal="center" vertical="center" wrapText="1"/>
    </xf>
    <xf numFmtId="0" fontId="2" fillId="6" borderId="110" xfId="0" applyFont="1" applyFill="1" applyBorder="1" applyAlignment="1">
      <alignment horizontal="center" vertical="center" wrapText="1"/>
    </xf>
    <xf numFmtId="0" fontId="6" fillId="6" borderId="74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6" fillId="13" borderId="62" xfId="0" applyFont="1" applyFill="1" applyBorder="1" applyAlignment="1">
      <alignment horizontal="center" vertical="center" wrapText="1"/>
    </xf>
    <xf numFmtId="0" fontId="2" fillId="13" borderId="52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67" fillId="13" borderId="47" xfId="0" applyFont="1" applyFill="1" applyBorder="1" applyAlignment="1">
      <alignment horizontal="center" vertical="center" wrapText="1"/>
    </xf>
    <xf numFmtId="0" fontId="8" fillId="6" borderId="107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106" xfId="0" applyFont="1" applyFill="1" applyBorder="1" applyAlignment="1">
      <alignment horizontal="center" vertical="center" wrapText="1"/>
    </xf>
    <xf numFmtId="0" fontId="6" fillId="6" borderId="99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2" fillId="6" borderId="107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107" xfId="0" applyFont="1" applyFill="1" applyBorder="1" applyAlignment="1">
      <alignment horizontal="center" vertical="center" wrapText="1"/>
    </xf>
    <xf numFmtId="0" fontId="2" fillId="6" borderId="113" xfId="0" applyFont="1" applyFill="1" applyBorder="1" applyAlignment="1">
      <alignment horizontal="center" vertical="center" wrapText="1"/>
    </xf>
    <xf numFmtId="0" fontId="2" fillId="6" borderId="11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8" fillId="12" borderId="20" xfId="0" applyFont="1" applyFill="1" applyBorder="1" applyAlignment="1">
      <alignment horizontal="center" vertical="center" wrapText="1"/>
    </xf>
    <xf numFmtId="0" fontId="20" fillId="12" borderId="102" xfId="0" applyFont="1" applyFill="1" applyBorder="1" applyAlignment="1">
      <alignment horizontal="center" vertical="center" wrapText="1"/>
    </xf>
    <xf numFmtId="0" fontId="20" fillId="12" borderId="20" xfId="0" applyFont="1" applyFill="1" applyBorder="1" applyAlignment="1">
      <alignment horizontal="center" vertical="center" wrapText="1"/>
    </xf>
    <xf numFmtId="0" fontId="20" fillId="12" borderId="21" xfId="0" applyFont="1" applyFill="1" applyBorder="1" applyAlignment="1">
      <alignment horizontal="center" vertical="center" wrapText="1"/>
    </xf>
    <xf numFmtId="0" fontId="69" fillId="12" borderId="92" xfId="0" applyFont="1" applyFill="1" applyBorder="1" applyAlignment="1">
      <alignment horizontal="center" vertical="center" wrapText="1"/>
    </xf>
    <xf numFmtId="0" fontId="71" fillId="12" borderId="20" xfId="0" applyFont="1" applyFill="1" applyBorder="1" applyAlignment="1">
      <alignment horizontal="center" vertical="center" wrapText="1"/>
    </xf>
    <xf numFmtId="0" fontId="71" fillId="12" borderId="15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69" fillId="12" borderId="14" xfId="0" applyFont="1" applyFill="1" applyBorder="1" applyAlignment="1">
      <alignment horizontal="center" vertical="center" wrapText="1"/>
    </xf>
    <xf numFmtId="0" fontId="2" fillId="13" borderId="152" xfId="0" applyFont="1" applyFill="1" applyBorder="1" applyAlignment="1">
      <alignment horizontal="center" vertical="center" wrapText="1"/>
    </xf>
    <xf numFmtId="0" fontId="2" fillId="13" borderId="155" xfId="0" applyFont="1" applyFill="1" applyBorder="1" applyAlignment="1">
      <alignment horizontal="center" vertical="center" wrapText="1"/>
    </xf>
    <xf numFmtId="0" fontId="2" fillId="13" borderId="157" xfId="0" applyFont="1" applyFill="1" applyBorder="1" applyAlignment="1">
      <alignment horizontal="center" vertical="center" wrapText="1"/>
    </xf>
    <xf numFmtId="0" fontId="6" fillId="13" borderId="153" xfId="0" applyFont="1" applyFill="1" applyBorder="1" applyAlignment="1">
      <alignment horizontal="center" vertical="center" wrapText="1"/>
    </xf>
    <xf numFmtId="0" fontId="6" fillId="13" borderId="159" xfId="0" applyFont="1" applyFill="1" applyBorder="1" applyAlignment="1">
      <alignment horizontal="center" vertical="center" wrapText="1"/>
    </xf>
    <xf numFmtId="0" fontId="6" fillId="13" borderId="157" xfId="0" applyFont="1" applyFill="1" applyBorder="1" applyAlignment="1">
      <alignment horizontal="center" vertical="center" wrapText="1"/>
    </xf>
    <xf numFmtId="0" fontId="68" fillId="12" borderId="55" xfId="0" applyFont="1" applyFill="1" applyBorder="1" applyAlignment="1">
      <alignment horizontal="center" vertical="center" wrapText="1"/>
    </xf>
    <xf numFmtId="0" fontId="2" fillId="12" borderId="33" xfId="0" applyFont="1" applyFill="1" applyBorder="1" applyAlignment="1">
      <alignment horizontal="center" vertical="center" wrapText="1"/>
    </xf>
    <xf numFmtId="0" fontId="2" fillId="12" borderId="43" xfId="0" applyFont="1" applyFill="1" applyBorder="1" applyAlignment="1">
      <alignment horizontal="center" vertical="center" wrapText="1"/>
    </xf>
    <xf numFmtId="0" fontId="8" fillId="12" borderId="70" xfId="0" applyFont="1" applyFill="1" applyBorder="1" applyAlignment="1">
      <alignment horizontal="center" vertical="center" wrapText="1"/>
    </xf>
    <xf numFmtId="0" fontId="6" fillId="12" borderId="39" xfId="0" applyFont="1" applyFill="1" applyBorder="1" applyAlignment="1">
      <alignment horizontal="center" vertical="center" wrapText="1"/>
    </xf>
    <xf numFmtId="0" fontId="6" fillId="12" borderId="4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3" borderId="33" xfId="0" applyFont="1" applyFill="1" applyBorder="1" applyAlignment="1">
      <alignment horizontal="center" vertical="center" wrapText="1"/>
    </xf>
    <xf numFmtId="0" fontId="6" fillId="13" borderId="42" xfId="0" applyFont="1" applyFill="1" applyBorder="1" applyAlignment="1">
      <alignment horizontal="center" vertical="center" wrapText="1"/>
    </xf>
    <xf numFmtId="0" fontId="6" fillId="13" borderId="161" xfId="0" applyFont="1" applyFill="1" applyBorder="1" applyAlignment="1">
      <alignment horizontal="center" vertical="center" wrapText="1"/>
    </xf>
    <xf numFmtId="0" fontId="4" fillId="13" borderId="33" xfId="0" applyFont="1" applyFill="1" applyBorder="1" applyAlignment="1">
      <alignment horizontal="center" vertical="center" wrapText="1"/>
    </xf>
    <xf numFmtId="0" fontId="2" fillId="13" borderId="41" xfId="0" applyFont="1" applyFill="1" applyBorder="1" applyAlignment="1">
      <alignment horizontal="center" vertical="center" wrapText="1"/>
    </xf>
    <xf numFmtId="0" fontId="6" fillId="13" borderId="40" xfId="0" applyFont="1" applyFill="1" applyBorder="1" applyAlignment="1">
      <alignment horizontal="center" vertical="center" wrapText="1"/>
    </xf>
    <xf numFmtId="0" fontId="6" fillId="13" borderId="41" xfId="0" applyFont="1" applyFill="1" applyBorder="1" applyAlignment="1">
      <alignment horizontal="center" vertical="center" wrapText="1"/>
    </xf>
    <xf numFmtId="0" fontId="6" fillId="13" borderId="102" xfId="0" applyFont="1" applyFill="1" applyBorder="1" applyAlignment="1">
      <alignment horizontal="center" vertical="center" wrapText="1"/>
    </xf>
    <xf numFmtId="0" fontId="6" fillId="13" borderId="0" xfId="0" applyFont="1" applyFill="1" applyAlignment="1">
      <alignment horizontal="center" vertical="center" wrapText="1"/>
    </xf>
    <xf numFmtId="0" fontId="6" fillId="0" borderId="103" xfId="0" applyFont="1" applyBorder="1" applyAlignment="1">
      <alignment horizontal="center" vertical="center" wrapText="1"/>
    </xf>
    <xf numFmtId="0" fontId="73" fillId="12" borderId="91" xfId="0" applyFont="1" applyFill="1" applyBorder="1" applyAlignment="1">
      <alignment horizontal="center" vertical="center" wrapText="1"/>
    </xf>
    <xf numFmtId="0" fontId="36" fillId="12" borderId="92" xfId="0" applyFont="1" applyFill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4" fillId="12" borderId="91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12" borderId="109" xfId="0" applyFont="1" applyFill="1" applyBorder="1" applyAlignment="1">
      <alignment horizontal="center" vertical="center" wrapText="1"/>
    </xf>
    <xf numFmtId="0" fontId="75" fillId="12" borderId="68" xfId="0" applyFont="1" applyFill="1" applyBorder="1" applyAlignment="1">
      <alignment horizontal="center" vertical="center" wrapText="1"/>
    </xf>
    <xf numFmtId="0" fontId="4" fillId="0" borderId="101" xfId="0" applyFont="1" applyBorder="1" applyAlignment="1">
      <alignment horizontal="center" vertical="center" wrapText="1"/>
    </xf>
    <xf numFmtId="0" fontId="4" fillId="13" borderId="101" xfId="0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" fillId="13" borderId="109" xfId="0" applyFont="1" applyFill="1" applyBorder="1" applyAlignment="1">
      <alignment horizontal="center" vertical="center" wrapText="1"/>
    </xf>
    <xf numFmtId="0" fontId="71" fillId="12" borderId="64" xfId="0" applyFont="1" applyFill="1" applyBorder="1" applyAlignment="1">
      <alignment horizontal="center" vertical="center" wrapText="1"/>
    </xf>
    <xf numFmtId="0" fontId="6" fillId="0" borderId="101" xfId="0" applyFont="1" applyBorder="1" applyAlignment="1">
      <alignment horizontal="center" vertical="center" wrapText="1"/>
    </xf>
    <xf numFmtId="0" fontId="71" fillId="13" borderId="64" xfId="0" applyFont="1" applyFill="1" applyBorder="1" applyAlignment="1">
      <alignment horizontal="center" vertical="center" wrapText="1"/>
    </xf>
    <xf numFmtId="0" fontId="76" fillId="13" borderId="71" xfId="0" applyFont="1" applyFill="1" applyBorder="1" applyAlignment="1">
      <alignment horizontal="center" vertical="center" wrapText="1"/>
    </xf>
    <xf numFmtId="0" fontId="6" fillId="13" borderId="98" xfId="0" applyFont="1" applyFill="1" applyBorder="1" applyAlignment="1">
      <alignment horizontal="center" vertical="center" wrapText="1"/>
    </xf>
    <xf numFmtId="0" fontId="77" fillId="12" borderId="93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8" fillId="13" borderId="63" xfId="0" applyFont="1" applyFill="1" applyBorder="1" applyAlignment="1">
      <alignment horizontal="center" vertical="center" wrapText="1"/>
    </xf>
    <xf numFmtId="0" fontId="4" fillId="13" borderId="102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center" vertical="center" wrapText="1"/>
    </xf>
    <xf numFmtId="0" fontId="20" fillId="13" borderId="21" xfId="0" applyFont="1" applyFill="1" applyBorder="1" applyAlignment="1">
      <alignment horizontal="center" vertical="center" wrapText="1"/>
    </xf>
    <xf numFmtId="0" fontId="8" fillId="13" borderId="119" xfId="0" applyFont="1" applyFill="1" applyBorder="1" applyAlignment="1">
      <alignment horizontal="center" vertical="center" wrapText="1"/>
    </xf>
    <xf numFmtId="0" fontId="4" fillId="13" borderId="108" xfId="0" applyFont="1" applyFill="1" applyBorder="1" applyAlignment="1">
      <alignment horizontal="center" vertical="center" wrapText="1"/>
    </xf>
    <xf numFmtId="0" fontId="20" fillId="13" borderId="15" xfId="0" applyFont="1" applyFill="1" applyBorder="1" applyAlignment="1">
      <alignment horizontal="center" vertical="center" wrapText="1"/>
    </xf>
    <xf numFmtId="0" fontId="20" fillId="13" borderId="16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2" borderId="152" xfId="0" applyFont="1" applyFill="1" applyBorder="1" applyAlignment="1">
      <alignment horizontal="center" vertical="center" wrapText="1"/>
    </xf>
    <xf numFmtId="0" fontId="2" fillId="12" borderId="155" xfId="0" applyFont="1" applyFill="1" applyBorder="1" applyAlignment="1">
      <alignment horizontal="center" vertical="center" wrapText="1"/>
    </xf>
    <xf numFmtId="0" fontId="78" fillId="12" borderId="157" xfId="0" applyFont="1" applyFill="1" applyBorder="1" applyAlignment="1">
      <alignment horizontal="center" vertical="center" wrapText="1"/>
    </xf>
    <xf numFmtId="0" fontId="6" fillId="12" borderId="152" xfId="0" applyFont="1" applyFill="1" applyBorder="1" applyAlignment="1">
      <alignment horizontal="center" vertical="center" wrapText="1"/>
    </xf>
    <xf numFmtId="0" fontId="6" fillId="12" borderId="157" xfId="0" applyFont="1" applyFill="1" applyBorder="1" applyAlignment="1">
      <alignment horizontal="center" vertical="center" wrapText="1"/>
    </xf>
    <xf numFmtId="0" fontId="15" fillId="12" borderId="159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12" fillId="25" borderId="55" xfId="0" applyFont="1" applyFill="1" applyBorder="1" applyAlignment="1">
      <alignment horizontal="center" vertical="center" wrapText="1"/>
    </xf>
    <xf numFmtId="0" fontId="6" fillId="12" borderId="51" xfId="0" applyFont="1" applyFill="1" applyBorder="1" applyAlignment="1">
      <alignment horizontal="center" vertical="center" wrapText="1"/>
    </xf>
    <xf numFmtId="0" fontId="12" fillId="25" borderId="55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80" fillId="12" borderId="103" xfId="0" applyFont="1" applyFill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100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81" fillId="12" borderId="12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13" borderId="65" xfId="0" applyFont="1" applyFill="1" applyBorder="1" applyAlignment="1">
      <alignment horizontal="center" vertical="center" wrapText="1"/>
    </xf>
    <xf numFmtId="0" fontId="2" fillId="13" borderId="66" xfId="0" applyFont="1" applyFill="1" applyBorder="1" applyAlignment="1">
      <alignment horizontal="center" vertical="center" wrapText="1"/>
    </xf>
    <xf numFmtId="0" fontId="82" fillId="13" borderId="121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2" fillId="13" borderId="35" xfId="0" applyFont="1" applyFill="1" applyBorder="1" applyAlignment="1">
      <alignment horizontal="center" vertical="center" wrapText="1"/>
    </xf>
    <xf numFmtId="0" fontId="2" fillId="13" borderId="36" xfId="0" applyFont="1" applyFill="1" applyBorder="1" applyAlignment="1">
      <alignment horizontal="center" vertical="center" wrapText="1"/>
    </xf>
    <xf numFmtId="0" fontId="83" fillId="13" borderId="96" xfId="0" applyFont="1" applyFill="1" applyBorder="1" applyAlignment="1">
      <alignment horizontal="center" vertical="center" wrapText="1"/>
    </xf>
    <xf numFmtId="0" fontId="84" fillId="12" borderId="63" xfId="0" applyFont="1" applyFill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2" fillId="0" borderId="152" xfId="0" applyFont="1" applyBorder="1" applyAlignment="1">
      <alignment horizontal="center" vertical="center" wrapText="1"/>
    </xf>
    <xf numFmtId="0" fontId="2" fillId="0" borderId="155" xfId="0" applyFont="1" applyBorder="1" applyAlignment="1">
      <alignment horizontal="center" vertical="center" wrapText="1"/>
    </xf>
    <xf numFmtId="0" fontId="2" fillId="0" borderId="164" xfId="0" applyFont="1" applyBorder="1" applyAlignment="1">
      <alignment horizontal="center" vertical="center" wrapText="1"/>
    </xf>
    <xf numFmtId="0" fontId="2" fillId="0" borderId="165" xfId="0" applyFont="1" applyBorder="1" applyAlignment="1">
      <alignment horizontal="center" vertical="center" wrapText="1"/>
    </xf>
    <xf numFmtId="0" fontId="85" fillId="12" borderId="156" xfId="0" applyFont="1" applyFill="1" applyBorder="1" applyAlignment="1">
      <alignment horizontal="center" vertical="center" wrapText="1"/>
    </xf>
    <xf numFmtId="0" fontId="6" fillId="0" borderId="166" xfId="0" applyFont="1" applyBorder="1" applyAlignment="1">
      <alignment horizontal="center" vertical="center" wrapText="1"/>
    </xf>
    <xf numFmtId="0" fontId="6" fillId="0" borderId="158" xfId="0" applyFont="1" applyBorder="1" applyAlignment="1">
      <alignment horizontal="center" vertical="center" wrapText="1"/>
    </xf>
    <xf numFmtId="0" fontId="6" fillId="0" borderId="152" xfId="0" applyFont="1" applyBorder="1" applyAlignment="1">
      <alignment horizontal="center" vertical="center" wrapText="1"/>
    </xf>
    <xf numFmtId="0" fontId="6" fillId="0" borderId="159" xfId="0" applyFont="1" applyBorder="1" applyAlignment="1">
      <alignment horizontal="center" vertical="center" wrapText="1"/>
    </xf>
    <xf numFmtId="0" fontId="2" fillId="0" borderId="157" xfId="0" applyFont="1" applyBorder="1" applyAlignment="1">
      <alignment horizontal="center" vertical="center" wrapText="1"/>
    </xf>
    <xf numFmtId="0" fontId="6" fillId="0" borderId="153" xfId="0" applyFont="1" applyBorder="1" applyAlignment="1">
      <alignment horizontal="center" vertical="center" wrapText="1"/>
    </xf>
    <xf numFmtId="0" fontId="6" fillId="0" borderId="157" xfId="0" applyFont="1" applyBorder="1" applyAlignment="1">
      <alignment horizontal="center" vertical="center" wrapText="1"/>
    </xf>
    <xf numFmtId="0" fontId="2" fillId="13" borderId="72" xfId="0" applyFont="1" applyFill="1" applyBorder="1" applyAlignment="1">
      <alignment horizontal="center" vertical="center" wrapText="1"/>
    </xf>
    <xf numFmtId="0" fontId="2" fillId="13" borderId="73" xfId="0" applyFont="1" applyFill="1" applyBorder="1" applyAlignment="1">
      <alignment horizontal="center" vertical="center" wrapText="1"/>
    </xf>
    <xf numFmtId="0" fontId="86" fillId="13" borderId="122" xfId="0" applyFont="1" applyFill="1" applyBorder="1" applyAlignment="1">
      <alignment horizontal="center" vertical="center" wrapText="1"/>
    </xf>
    <xf numFmtId="164" fontId="2" fillId="6" borderId="22" xfId="0" applyNumberFormat="1" applyFont="1" applyFill="1" applyBorder="1" applyAlignment="1">
      <alignment horizontal="center" vertical="center" wrapText="1"/>
    </xf>
    <xf numFmtId="0" fontId="12" fillId="6" borderId="64" xfId="0" applyFont="1" applyFill="1" applyBorder="1" applyAlignment="1">
      <alignment horizontal="center" vertical="center" wrapText="1"/>
    </xf>
    <xf numFmtId="0" fontId="12" fillId="6" borderId="101" xfId="0" applyFont="1" applyFill="1" applyBorder="1" applyAlignment="1">
      <alignment horizontal="center" vertical="center" wrapText="1"/>
    </xf>
    <xf numFmtId="0" fontId="87" fillId="6" borderId="16" xfId="0" applyFont="1" applyFill="1" applyBorder="1" applyAlignment="1">
      <alignment horizontal="center" vertical="center" wrapText="1"/>
    </xf>
    <xf numFmtId="0" fontId="87" fillId="6" borderId="0" xfId="0" applyFont="1" applyFill="1" applyAlignment="1">
      <alignment horizontal="center" vertical="center" wrapText="1"/>
    </xf>
    <xf numFmtId="0" fontId="2" fillId="6" borderId="89" xfId="0" applyFont="1" applyFill="1" applyBorder="1" applyAlignment="1">
      <alignment horizontal="center" vertical="center" wrapText="1"/>
    </xf>
    <xf numFmtId="0" fontId="2" fillId="6" borderId="90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2" fillId="6" borderId="9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87" fillId="6" borderId="31" xfId="0" applyFont="1" applyFill="1" applyBorder="1" applyAlignment="1">
      <alignment horizontal="center" vertical="center" wrapText="1"/>
    </xf>
    <xf numFmtId="0" fontId="87" fillId="6" borderId="38" xfId="0" applyFont="1" applyFill="1" applyBorder="1" applyAlignment="1">
      <alignment horizontal="center" vertical="center" wrapText="1"/>
    </xf>
    <xf numFmtId="0" fontId="7" fillId="6" borderId="99" xfId="0" applyFont="1" applyFill="1" applyBorder="1" applyAlignment="1">
      <alignment horizontal="center" vertical="center" wrapText="1"/>
    </xf>
    <xf numFmtId="0" fontId="7" fillId="6" borderId="104" xfId="0" applyFont="1" applyFill="1" applyBorder="1" applyAlignment="1">
      <alignment horizontal="center" vertical="center" wrapText="1"/>
    </xf>
    <xf numFmtId="0" fontId="7" fillId="6" borderId="105" xfId="0" applyFont="1" applyFill="1" applyBorder="1" applyAlignment="1">
      <alignment horizontal="center" vertical="center" wrapText="1"/>
    </xf>
    <xf numFmtId="0" fontId="12" fillId="6" borderId="99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7" fillId="6" borderId="70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6" borderId="106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107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164" fontId="87" fillId="6" borderId="0" xfId="0" applyNumberFormat="1" applyFont="1" applyFill="1" applyAlignment="1">
      <alignment horizontal="center" vertical="center" wrapText="1"/>
    </xf>
    <xf numFmtId="0" fontId="7" fillId="6" borderId="55" xfId="0" applyFont="1" applyFill="1" applyBorder="1" applyAlignment="1">
      <alignment horizontal="center" vertical="center" wrapText="1"/>
    </xf>
    <xf numFmtId="0" fontId="7" fillId="6" borderId="98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 vertical="center" wrapText="1"/>
    </xf>
    <xf numFmtId="0" fontId="12" fillId="6" borderId="55" xfId="0" applyFont="1" applyFill="1" applyBorder="1" applyAlignment="1">
      <alignment horizontal="center" vertical="center" wrapText="1"/>
    </xf>
    <xf numFmtId="0" fontId="12" fillId="6" borderId="98" xfId="0" applyFont="1" applyFill="1" applyBorder="1" applyAlignment="1">
      <alignment horizontal="center" vertical="center" wrapText="1"/>
    </xf>
    <xf numFmtId="0" fontId="7" fillId="6" borderId="103" xfId="0" applyFont="1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 vertical="center" wrapText="1"/>
    </xf>
    <xf numFmtId="0" fontId="7" fillId="6" borderId="100" xfId="0" applyFont="1" applyFill="1" applyBorder="1" applyAlignment="1">
      <alignment horizontal="center" vertical="center" wrapText="1"/>
    </xf>
    <xf numFmtId="0" fontId="7" fillId="6" borderId="58" xfId="0" applyFont="1" applyFill="1" applyBorder="1" applyAlignment="1">
      <alignment horizontal="center" vertical="center" wrapText="1"/>
    </xf>
    <xf numFmtId="0" fontId="7" fillId="6" borderId="62" xfId="0" applyFont="1" applyFill="1" applyBorder="1" applyAlignment="1">
      <alignment horizontal="center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94" xfId="0" applyFont="1" applyFill="1" applyBorder="1" applyAlignment="1">
      <alignment horizontal="center" vertical="center" wrapText="1"/>
    </xf>
    <xf numFmtId="0" fontId="7" fillId="6" borderId="95" xfId="0" applyFont="1" applyFill="1" applyBorder="1" applyAlignment="1">
      <alignment horizontal="center" vertical="center" wrapText="1"/>
    </xf>
    <xf numFmtId="0" fontId="7" fillId="6" borderId="6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08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9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7" fillId="6" borderId="96" xfId="0" applyFont="1" applyFill="1" applyBorder="1" applyAlignment="1">
      <alignment horizontal="center" vertical="center" wrapText="1"/>
    </xf>
    <xf numFmtId="0" fontId="7" fillId="6" borderId="140" xfId="0" applyFont="1" applyFill="1" applyBorder="1" applyAlignment="1">
      <alignment horizontal="center" vertical="center" wrapText="1"/>
    </xf>
    <xf numFmtId="0" fontId="7" fillId="6" borderId="76" xfId="0" applyFont="1" applyFill="1" applyBorder="1" applyAlignment="1">
      <alignment horizontal="center" vertical="center" wrapText="1"/>
    </xf>
    <xf numFmtId="0" fontId="7" fillId="6" borderId="110" xfId="0" applyFont="1" applyFill="1" applyBorder="1" applyAlignment="1">
      <alignment horizontal="center" vertical="center" wrapText="1"/>
    </xf>
    <xf numFmtId="0" fontId="7" fillId="6" borderId="74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left" vertical="center"/>
    </xf>
    <xf numFmtId="0" fontId="88" fillId="0" borderId="0" xfId="0" applyFont="1" applyAlignment="1">
      <alignment horizontal="left" vertical="center"/>
    </xf>
    <xf numFmtId="0" fontId="8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164" fontId="2" fillId="13" borderId="101" xfId="0" applyNumberFormat="1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165" fontId="2" fillId="13" borderId="22" xfId="0" applyNumberFormat="1" applyFont="1" applyFill="1" applyBorder="1" applyAlignment="1">
      <alignment horizontal="center" vertical="center" wrapText="1"/>
    </xf>
    <xf numFmtId="0" fontId="2" fillId="13" borderId="92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78" xfId="0" applyFont="1" applyFill="1" applyBorder="1" applyAlignment="1">
      <alignment horizontal="center" vertical="center" wrapText="1"/>
    </xf>
    <xf numFmtId="0" fontId="2" fillId="13" borderId="139" xfId="0" applyFont="1" applyFill="1" applyBorder="1" applyAlignment="1">
      <alignment horizontal="center" vertical="center" wrapText="1"/>
    </xf>
    <xf numFmtId="0" fontId="2" fillId="12" borderId="92" xfId="0" applyFont="1" applyFill="1" applyBorder="1" applyAlignment="1">
      <alignment horizontal="center" vertical="center" wrapText="1"/>
    </xf>
    <xf numFmtId="0" fontId="2" fillId="12" borderId="99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38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8" fillId="12" borderId="38" xfId="0" applyFont="1" applyFill="1" applyBorder="1" applyAlignment="1">
      <alignment horizontal="center" vertical="center" wrapText="1"/>
    </xf>
    <xf numFmtId="0" fontId="6" fillId="12" borderId="99" xfId="0" applyFont="1" applyFill="1" applyBorder="1" applyAlignment="1">
      <alignment horizontal="center" vertical="center" wrapText="1"/>
    </xf>
    <xf numFmtId="0" fontId="2" fillId="12" borderId="107" xfId="0" applyFont="1" applyFill="1" applyBorder="1" applyAlignment="1">
      <alignment horizontal="center" vertical="center" wrapText="1"/>
    </xf>
    <xf numFmtId="0" fontId="6" fillId="12" borderId="29" xfId="0" applyFont="1" applyFill="1" applyBorder="1" applyAlignment="1">
      <alignment horizontal="center" vertical="center" wrapText="1"/>
    </xf>
    <xf numFmtId="0" fontId="6" fillId="12" borderId="31" xfId="0" applyFont="1" applyFill="1" applyBorder="1" applyAlignment="1">
      <alignment horizontal="center" vertical="center" wrapText="1"/>
    </xf>
    <xf numFmtId="0" fontId="6" fillId="12" borderId="107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122" xfId="0" applyFont="1" applyBorder="1" applyAlignment="1">
      <alignment horizontal="center" vertical="center" wrapText="1"/>
    </xf>
    <xf numFmtId="0" fontId="2" fillId="12" borderId="110" xfId="0" applyFont="1" applyFill="1" applyBorder="1" applyAlignment="1">
      <alignment horizontal="center" vertical="center" wrapText="1"/>
    </xf>
    <xf numFmtId="0" fontId="6" fillId="12" borderId="74" xfId="0" applyFont="1" applyFill="1" applyBorder="1" applyAlignment="1">
      <alignment horizontal="center" vertical="center" wrapText="1"/>
    </xf>
    <xf numFmtId="0" fontId="6" fillId="12" borderId="37" xfId="0" applyFont="1" applyFill="1" applyBorder="1" applyAlignment="1">
      <alignment horizontal="center" vertical="center" wrapText="1"/>
    </xf>
    <xf numFmtId="0" fontId="5" fillId="12" borderId="60" xfId="0" applyFont="1" applyFill="1" applyBorder="1" applyAlignment="1">
      <alignment horizontal="center" vertical="center" wrapText="1"/>
    </xf>
    <xf numFmtId="0" fontId="5" fillId="12" borderId="100" xfId="0" applyFont="1" applyFill="1" applyBorder="1" applyAlignment="1">
      <alignment horizontal="center" vertical="center" wrapText="1"/>
    </xf>
    <xf numFmtId="0" fontId="5" fillId="12" borderId="101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9" xfId="0" applyFont="1" applyFill="1" applyBorder="1" applyAlignment="1">
      <alignment horizontal="center" vertical="center" wrapText="1"/>
    </xf>
    <xf numFmtId="0" fontId="6" fillId="12" borderId="101" xfId="0" applyFont="1" applyFill="1" applyBorder="1" applyAlignment="1">
      <alignment horizontal="center" vertical="center" wrapText="1"/>
    </xf>
    <xf numFmtId="0" fontId="2" fillId="12" borderId="78" xfId="0" applyFont="1" applyFill="1" applyBorder="1" applyAlignment="1">
      <alignment horizontal="center" vertical="center" wrapText="1"/>
    </xf>
    <xf numFmtId="0" fontId="6" fillId="12" borderId="38" xfId="0" applyFont="1" applyFill="1" applyBorder="1" applyAlignment="1">
      <alignment horizontal="center" vertical="center" wrapText="1"/>
    </xf>
    <xf numFmtId="0" fontId="6" fillId="12" borderId="28" xfId="0" applyFont="1" applyFill="1" applyBorder="1" applyAlignment="1">
      <alignment horizontal="center" vertical="center" wrapText="1"/>
    </xf>
    <xf numFmtId="0" fontId="2" fillId="12" borderId="137" xfId="0" applyFont="1" applyFill="1" applyBorder="1" applyAlignment="1">
      <alignment horizontal="center" vertical="center" wrapText="1"/>
    </xf>
    <xf numFmtId="0" fontId="6" fillId="12" borderId="139" xfId="0" applyFont="1" applyFill="1" applyBorder="1" applyAlignment="1">
      <alignment horizontal="center" vertical="center" wrapText="1"/>
    </xf>
    <xf numFmtId="0" fontId="6" fillId="12" borderId="79" xfId="0" applyFont="1" applyFill="1" applyBorder="1" applyAlignment="1">
      <alignment horizontal="center" vertical="center" wrapText="1"/>
    </xf>
    <xf numFmtId="0" fontId="6" fillId="12" borderId="137" xfId="0" applyFont="1" applyFill="1" applyBorder="1" applyAlignment="1">
      <alignment horizontal="center" vertical="center" wrapText="1"/>
    </xf>
    <xf numFmtId="0" fontId="94" fillId="12" borderId="137" xfId="0" applyFont="1" applyFill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 wrapText="1"/>
    </xf>
    <xf numFmtId="0" fontId="4" fillId="12" borderId="34" xfId="0" applyFont="1" applyFill="1" applyBorder="1" applyAlignment="1">
      <alignment horizontal="center" vertical="center" wrapText="1"/>
    </xf>
    <xf numFmtId="0" fontId="20" fillId="12" borderId="108" xfId="0" applyFont="1" applyFill="1" applyBorder="1" applyAlignment="1">
      <alignment horizontal="center" vertical="center" wrapText="1"/>
    </xf>
    <xf numFmtId="0" fontId="6" fillId="0" borderId="99" xfId="0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0" fontId="23" fillId="13" borderId="62" xfId="0" applyFont="1" applyFill="1" applyBorder="1" applyAlignment="1">
      <alignment horizontal="center" vertical="center" wrapText="1"/>
    </xf>
    <xf numFmtId="0" fontId="23" fillId="13" borderId="60" xfId="0" applyFont="1" applyFill="1" applyBorder="1" applyAlignment="1">
      <alignment horizontal="center" vertical="center" wrapText="1"/>
    </xf>
    <xf numFmtId="0" fontId="23" fillId="13" borderId="100" xfId="0" applyFont="1" applyFill="1" applyBorder="1" applyAlignment="1">
      <alignment horizontal="center" vertical="center" wrapText="1"/>
    </xf>
    <xf numFmtId="166" fontId="2" fillId="13" borderId="22" xfId="0" applyNumberFormat="1" applyFont="1" applyFill="1" applyBorder="1" applyAlignment="1">
      <alignment horizontal="center" vertical="center" wrapText="1"/>
    </xf>
    <xf numFmtId="0" fontId="6" fillId="13" borderId="43" xfId="0" applyFont="1" applyFill="1" applyBorder="1" applyAlignment="1">
      <alignment horizontal="center" vertical="center" wrapText="1"/>
    </xf>
    <xf numFmtId="0" fontId="95" fillId="21" borderId="54" xfId="0" applyFont="1" applyFill="1" applyBorder="1" applyAlignment="1">
      <alignment horizontal="center" vertical="center" wrapText="1"/>
    </xf>
    <xf numFmtId="0" fontId="36" fillId="13" borderId="46" xfId="0" applyFont="1" applyFill="1" applyBorder="1" applyAlignment="1">
      <alignment horizontal="center" vertical="center" wrapText="1"/>
    </xf>
    <xf numFmtId="0" fontId="6" fillId="13" borderId="51" xfId="0" applyFont="1" applyFill="1" applyBorder="1" applyAlignment="1">
      <alignment horizontal="center" vertical="center" wrapText="1"/>
    </xf>
    <xf numFmtId="0" fontId="2" fillId="13" borderId="70" xfId="0" applyFont="1" applyFill="1" applyBorder="1" applyAlignment="1">
      <alignment horizontal="center" vertical="center" wrapText="1"/>
    </xf>
    <xf numFmtId="0" fontId="4" fillId="12" borderId="103" xfId="0" applyFont="1" applyFill="1" applyBorder="1" applyAlignment="1">
      <alignment horizontal="center" vertical="center" wrapText="1"/>
    </xf>
    <xf numFmtId="0" fontId="4" fillId="12" borderId="121" xfId="0" applyFont="1" applyFill="1" applyBorder="1" applyAlignment="1">
      <alignment horizontal="center" vertical="center" wrapText="1"/>
    </xf>
    <xf numFmtId="0" fontId="4" fillId="12" borderId="96" xfId="0" applyFont="1" applyFill="1" applyBorder="1" applyAlignment="1">
      <alignment horizontal="center" vertical="center" wrapText="1"/>
    </xf>
    <xf numFmtId="0" fontId="4" fillId="12" borderId="75" xfId="0" applyFont="1" applyFill="1" applyBorder="1" applyAlignment="1">
      <alignment horizontal="center" vertical="center" wrapText="1"/>
    </xf>
    <xf numFmtId="0" fontId="6" fillId="12" borderId="76" xfId="0" applyFont="1" applyFill="1" applyBorder="1" applyAlignment="1">
      <alignment horizontal="center" vertical="center" wrapText="1"/>
    </xf>
    <xf numFmtId="0" fontId="4" fillId="12" borderId="58" xfId="0" applyFont="1" applyFill="1" applyBorder="1" applyAlignment="1">
      <alignment horizontal="center" vertical="center" wrapText="1"/>
    </xf>
    <xf numFmtId="0" fontId="4" fillId="12" borderId="67" xfId="0" applyFont="1" applyFill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4" fillId="12" borderId="3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9" fillId="0" borderId="103" xfId="0" applyFont="1" applyBorder="1" applyAlignment="1">
      <alignment horizontal="center" vertical="center" wrapText="1"/>
    </xf>
    <xf numFmtId="0" fontId="1" fillId="0" borderId="96" xfId="0" applyFont="1" applyBorder="1"/>
    <xf numFmtId="0" fontId="12" fillId="12" borderId="22" xfId="0" applyFont="1" applyFill="1" applyBorder="1" applyAlignment="1">
      <alignment horizontal="center" vertical="center" wrapText="1"/>
    </xf>
    <xf numFmtId="0" fontId="2" fillId="12" borderId="32" xfId="0" applyFont="1" applyFill="1" applyBorder="1" applyAlignment="1">
      <alignment horizontal="center" vertical="center" wrapText="1"/>
    </xf>
    <xf numFmtId="0" fontId="2" fillId="12" borderId="34" xfId="0" applyFont="1" applyFill="1" applyBorder="1" applyAlignment="1">
      <alignment horizontal="center" vertical="center" wrapText="1"/>
    </xf>
    <xf numFmtId="0" fontId="1" fillId="0" borderId="32" xfId="0" applyFont="1" applyBorder="1"/>
    <xf numFmtId="0" fontId="4" fillId="0" borderId="31" xfId="0" applyFont="1" applyBorder="1" applyAlignment="1">
      <alignment horizontal="center" vertical="center" wrapText="1"/>
    </xf>
    <xf numFmtId="0" fontId="6" fillId="12" borderId="110" xfId="0" applyFont="1" applyFill="1" applyBorder="1" applyAlignment="1">
      <alignment horizontal="center" vertical="center" wrapText="1"/>
    </xf>
    <xf numFmtId="0" fontId="24" fillId="13" borderId="77" xfId="0" applyFont="1" applyFill="1" applyBorder="1" applyAlignment="1">
      <alignment horizontal="center" vertical="center" wrapText="1"/>
    </xf>
    <xf numFmtId="0" fontId="24" fillId="13" borderId="11" xfId="0" applyFont="1" applyFill="1" applyBorder="1" applyAlignment="1">
      <alignment horizontal="center" vertical="center" wrapText="1"/>
    </xf>
    <xf numFmtId="0" fontId="24" fillId="13" borderId="109" xfId="0" applyFont="1" applyFill="1" applyBorder="1" applyAlignment="1">
      <alignment horizontal="center" vertical="center" wrapText="1"/>
    </xf>
    <xf numFmtId="0" fontId="24" fillId="13" borderId="75" xfId="0" applyFont="1" applyFill="1" applyBorder="1" applyAlignment="1">
      <alignment horizontal="center" vertical="center" wrapText="1"/>
    </xf>
    <xf numFmtId="0" fontId="24" fillId="13" borderId="76" xfId="0" applyFont="1" applyFill="1" applyBorder="1" applyAlignment="1">
      <alignment horizontal="center" vertical="center" wrapText="1"/>
    </xf>
    <xf numFmtId="0" fontId="8" fillId="13" borderId="54" xfId="0" applyFont="1" applyFill="1" applyBorder="1" applyAlignment="1">
      <alignment horizontal="center" vertical="center" wrapText="1"/>
    </xf>
    <xf numFmtId="0" fontId="2" fillId="12" borderId="70" xfId="0" applyFont="1" applyFill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 wrapText="1"/>
    </xf>
    <xf numFmtId="0" fontId="102" fillId="12" borderId="63" xfId="0" applyFont="1" applyFill="1" applyBorder="1" applyAlignment="1">
      <alignment horizontal="center" vertical="center" wrapText="1"/>
    </xf>
    <xf numFmtId="0" fontId="39" fillId="12" borderId="7" xfId="0" applyFont="1" applyFill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12" borderId="37" xfId="0" applyFont="1" applyFill="1" applyBorder="1" applyAlignment="1">
      <alignment horizontal="center" vertical="center" wrapText="1"/>
    </xf>
    <xf numFmtId="0" fontId="37" fillId="12" borderId="39" xfId="0" applyFont="1" applyFill="1" applyBorder="1" applyAlignment="1">
      <alignment horizontal="center" vertical="center" wrapText="1"/>
    </xf>
    <xf numFmtId="0" fontId="6" fillId="13" borderId="103" xfId="0" applyFont="1" applyFill="1" applyBorder="1" applyAlignment="1">
      <alignment horizontal="center" vertical="center" wrapText="1"/>
    </xf>
    <xf numFmtId="0" fontId="108" fillId="13" borderId="103" xfId="0" applyFont="1" applyFill="1" applyBorder="1" applyAlignment="1">
      <alignment horizontal="center" vertical="center" wrapText="1"/>
    </xf>
    <xf numFmtId="0" fontId="109" fillId="13" borderId="93" xfId="0" applyFont="1" applyFill="1" applyBorder="1" applyAlignment="1">
      <alignment horizontal="center" vertical="center" wrapText="1"/>
    </xf>
    <xf numFmtId="0" fontId="8" fillId="13" borderId="20" xfId="0" applyFont="1" applyFill="1" applyBorder="1" applyAlignment="1">
      <alignment horizontal="center" vertical="center" wrapText="1"/>
    </xf>
    <xf numFmtId="0" fontId="8" fillId="13" borderId="38" xfId="0" applyFont="1" applyFill="1" applyBorder="1" applyAlignment="1">
      <alignment horizontal="center" vertical="center" wrapText="1"/>
    </xf>
    <xf numFmtId="0" fontId="5" fillId="13" borderId="68" xfId="0" applyFont="1" applyFill="1" applyBorder="1" applyAlignment="1">
      <alignment horizontal="center" vertical="center" wrapText="1"/>
    </xf>
    <xf numFmtId="0" fontId="50" fillId="13" borderId="5" xfId="0" applyFont="1" applyFill="1" applyBorder="1" applyAlignment="1">
      <alignment horizontal="center" vertical="center" wrapText="1"/>
    </xf>
    <xf numFmtId="0" fontId="6" fillId="13" borderId="63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106" xfId="0" applyFont="1" applyFill="1" applyBorder="1" applyAlignment="1">
      <alignment horizontal="center" vertical="center" wrapText="1"/>
    </xf>
    <xf numFmtId="0" fontId="12" fillId="12" borderId="99" xfId="0" applyFont="1" applyFill="1" applyBorder="1" applyAlignment="1">
      <alignment horizontal="center" vertical="center" wrapText="1"/>
    </xf>
    <xf numFmtId="0" fontId="15" fillId="12" borderId="21" xfId="0" applyFont="1" applyFill="1" applyBorder="1" applyAlignment="1">
      <alignment horizontal="center" vertical="center" wrapText="1"/>
    </xf>
    <xf numFmtId="0" fontId="113" fillId="24" borderId="5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12" borderId="121" xfId="0" applyFont="1" applyFill="1" applyBorder="1" applyAlignment="1">
      <alignment horizontal="center" vertical="center" wrapText="1"/>
    </xf>
    <xf numFmtId="0" fontId="6" fillId="12" borderId="121" xfId="0" applyFont="1" applyFill="1" applyBorder="1" applyAlignment="1">
      <alignment horizontal="center" vertical="center" wrapText="1"/>
    </xf>
    <xf numFmtId="0" fontId="6" fillId="12" borderId="96" xfId="0" applyFont="1" applyFill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 wrapText="1"/>
    </xf>
    <xf numFmtId="0" fontId="6" fillId="12" borderId="75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114" fillId="12" borderId="58" xfId="0" applyFont="1" applyFill="1" applyBorder="1" applyAlignment="1">
      <alignment horizontal="center" vertical="center" wrapText="1"/>
    </xf>
    <xf numFmtId="0" fontId="115" fillId="12" borderId="16" xfId="0" applyFont="1" applyFill="1" applyBorder="1" applyAlignment="1">
      <alignment horizontal="center" vertical="center" wrapText="1"/>
    </xf>
    <xf numFmtId="0" fontId="116" fillId="12" borderId="9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117" fillId="12" borderId="37" xfId="0" applyFont="1" applyFill="1" applyBorder="1" applyAlignment="1">
      <alignment horizontal="center" vertical="center" wrapText="1"/>
    </xf>
    <xf numFmtId="0" fontId="2" fillId="13" borderId="33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2" fillId="14" borderId="63" xfId="0" applyFont="1" applyFill="1" applyBorder="1" applyAlignment="1">
      <alignment horizontal="center" vertical="center" wrapText="1"/>
    </xf>
    <xf numFmtId="0" fontId="2" fillId="13" borderId="174" xfId="0" applyFont="1" applyFill="1" applyBorder="1" applyAlignment="1">
      <alignment horizontal="center" vertical="center" wrapText="1"/>
    </xf>
    <xf numFmtId="0" fontId="2" fillId="13" borderId="144" xfId="0" applyFont="1" applyFill="1" applyBorder="1" applyAlignment="1">
      <alignment horizontal="center" vertical="center" wrapText="1"/>
    </xf>
    <xf numFmtId="0" fontId="8" fillId="13" borderId="141" xfId="0" applyFont="1" applyFill="1" applyBorder="1" applyAlignment="1">
      <alignment horizontal="center" vertical="center" wrapText="1"/>
    </xf>
    <xf numFmtId="0" fontId="7" fillId="13" borderId="175" xfId="0" applyFont="1" applyFill="1" applyBorder="1" applyAlignment="1">
      <alignment horizontal="center" vertical="center" wrapText="1"/>
    </xf>
    <xf numFmtId="0" fontId="20" fillId="13" borderId="148" xfId="0" applyFont="1" applyFill="1" applyBorder="1" applyAlignment="1">
      <alignment horizontal="center" vertical="center" wrapText="1"/>
    </xf>
    <xf numFmtId="0" fontId="20" fillId="13" borderId="138" xfId="0" applyFont="1" applyFill="1" applyBorder="1" applyAlignment="1">
      <alignment horizontal="center" vertical="center" wrapText="1"/>
    </xf>
    <xf numFmtId="0" fontId="5" fillId="13" borderId="107" xfId="0" applyFont="1" applyFill="1" applyBorder="1" applyAlignment="1">
      <alignment horizontal="center" vertical="center" wrapText="1"/>
    </xf>
    <xf numFmtId="0" fontId="69" fillId="13" borderId="29" xfId="0" applyFont="1" applyFill="1" applyBorder="1" applyAlignment="1">
      <alignment horizontal="center" vertical="center" wrapText="1"/>
    </xf>
    <xf numFmtId="0" fontId="51" fillId="13" borderId="29" xfId="0" applyFont="1" applyFill="1" applyBorder="1" applyAlignment="1">
      <alignment horizontal="center" vertical="center" wrapText="1"/>
    </xf>
    <xf numFmtId="0" fontId="52" fillId="13" borderId="31" xfId="0" applyFont="1" applyFill="1" applyBorder="1" applyAlignment="1">
      <alignment horizontal="center" vertical="center" wrapText="1"/>
    </xf>
    <xf numFmtId="0" fontId="4" fillId="13" borderId="55" xfId="0" applyFont="1" applyFill="1" applyBorder="1" applyAlignment="1">
      <alignment horizontal="center" vertical="center" wrapText="1"/>
    </xf>
    <xf numFmtId="0" fontId="5" fillId="13" borderId="91" xfId="0" applyFont="1" applyFill="1" applyBorder="1" applyAlignment="1">
      <alignment horizontal="center" vertical="center" wrapText="1"/>
    </xf>
    <xf numFmtId="0" fontId="69" fillId="13" borderId="92" xfId="0" applyFont="1" applyFill="1" applyBorder="1" applyAlignment="1">
      <alignment horizontal="center" vertical="center" wrapText="1"/>
    </xf>
    <xf numFmtId="0" fontId="51" fillId="13" borderId="92" xfId="0" applyFont="1" applyFill="1" applyBorder="1" applyAlignment="1">
      <alignment horizontal="center" vertical="center" wrapText="1"/>
    </xf>
    <xf numFmtId="0" fontId="52" fillId="13" borderId="21" xfId="0" applyFont="1" applyFill="1" applyBorder="1" applyAlignment="1">
      <alignment horizontal="center" vertical="center" wrapText="1"/>
    </xf>
    <xf numFmtId="0" fontId="2" fillId="13" borderId="43" xfId="0" applyFont="1" applyFill="1" applyBorder="1" applyAlignment="1">
      <alignment horizontal="center" vertical="center" wrapText="1"/>
    </xf>
    <xf numFmtId="0" fontId="8" fillId="13" borderId="160" xfId="0" applyFont="1" applyFill="1" applyBorder="1" applyAlignment="1">
      <alignment horizontal="center" vertical="center" wrapText="1"/>
    </xf>
    <xf numFmtId="0" fontId="6" fillId="13" borderId="46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0" borderId="9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18" fillId="0" borderId="38" xfId="0" applyFont="1" applyBorder="1" applyAlignment="1">
      <alignment horizontal="center"/>
    </xf>
    <xf numFmtId="0" fontId="68" fillId="12" borderId="99" xfId="0" applyFont="1" applyFill="1" applyBorder="1" applyAlignment="1">
      <alignment horizontal="center" vertical="center" wrapText="1"/>
    </xf>
    <xf numFmtId="0" fontId="8" fillId="26" borderId="107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2" fillId="12" borderId="177" xfId="0" applyFont="1" applyFill="1" applyBorder="1" applyAlignment="1">
      <alignment horizontal="center" vertical="center" wrapText="1"/>
    </xf>
    <xf numFmtId="0" fontId="6" fillId="12" borderId="178" xfId="0" applyFont="1" applyFill="1" applyBorder="1" applyAlignment="1">
      <alignment horizontal="center" vertical="center" wrapText="1"/>
    </xf>
    <xf numFmtId="0" fontId="6" fillId="12" borderId="179" xfId="0" applyFont="1" applyFill="1" applyBorder="1" applyAlignment="1">
      <alignment horizontal="center" vertical="center" wrapText="1"/>
    </xf>
    <xf numFmtId="0" fontId="6" fillId="12" borderId="177" xfId="0" applyFont="1" applyFill="1" applyBorder="1" applyAlignment="1">
      <alignment horizontal="center" vertical="center" wrapText="1"/>
    </xf>
    <xf numFmtId="0" fontId="76" fillId="12" borderId="15" xfId="0" applyFont="1" applyFill="1" applyBorder="1" applyAlignment="1">
      <alignment horizontal="center" vertical="center" wrapText="1"/>
    </xf>
    <xf numFmtId="0" fontId="6" fillId="13" borderId="180" xfId="0" applyFont="1" applyFill="1" applyBorder="1" applyAlignment="1">
      <alignment horizontal="center" vertical="center" wrapText="1"/>
    </xf>
    <xf numFmtId="0" fontId="6" fillId="13" borderId="181" xfId="0" applyFont="1" applyFill="1" applyBorder="1" applyAlignment="1">
      <alignment horizontal="center" vertical="center" wrapText="1"/>
    </xf>
    <xf numFmtId="0" fontId="8" fillId="13" borderId="182" xfId="0" applyFont="1" applyFill="1" applyBorder="1" applyAlignment="1">
      <alignment horizontal="center" vertical="center" wrapText="1"/>
    </xf>
    <xf numFmtId="0" fontId="6" fillId="13" borderId="183" xfId="0" applyFont="1" applyFill="1" applyBorder="1" applyAlignment="1">
      <alignment horizontal="center" vertical="center" wrapText="1"/>
    </xf>
    <xf numFmtId="0" fontId="6" fillId="13" borderId="184" xfId="0" applyFont="1" applyFill="1" applyBorder="1" applyAlignment="1">
      <alignment horizontal="center" vertical="center" wrapText="1"/>
    </xf>
    <xf numFmtId="0" fontId="6" fillId="13" borderId="185" xfId="0" applyFont="1" applyFill="1" applyBorder="1" applyAlignment="1">
      <alignment horizontal="center" vertical="center" wrapText="1"/>
    </xf>
    <xf numFmtId="0" fontId="2" fillId="13" borderId="186" xfId="0" applyFont="1" applyFill="1" applyBorder="1" applyAlignment="1">
      <alignment horizontal="center" vertical="center" wrapText="1"/>
    </xf>
    <xf numFmtId="0" fontId="6" fillId="13" borderId="187" xfId="0" applyFont="1" applyFill="1" applyBorder="1" applyAlignment="1">
      <alignment horizontal="center" vertical="center" wrapText="1"/>
    </xf>
    <xf numFmtId="0" fontId="6" fillId="13" borderId="186" xfId="0" applyFont="1" applyFill="1" applyBorder="1" applyAlignment="1">
      <alignment horizontal="center" vertical="center" wrapText="1"/>
    </xf>
    <xf numFmtId="0" fontId="20" fillId="12" borderId="15" xfId="0" applyFont="1" applyFill="1" applyBorder="1" applyAlignment="1">
      <alignment horizontal="center" vertical="center" wrapText="1"/>
    </xf>
    <xf numFmtId="0" fontId="2" fillId="12" borderId="144" xfId="0" applyFont="1" applyFill="1" applyBorder="1" applyAlignment="1">
      <alignment horizontal="center" vertical="center" wrapText="1"/>
    </xf>
    <xf numFmtId="0" fontId="2" fillId="12" borderId="174" xfId="0" applyFont="1" applyFill="1" applyBorder="1" applyAlignment="1">
      <alignment horizontal="center" vertical="center" wrapText="1"/>
    </xf>
    <xf numFmtId="0" fontId="120" fillId="26" borderId="74" xfId="0" applyFont="1" applyFill="1" applyBorder="1" applyAlignment="1">
      <alignment horizontal="center" vertical="center" wrapText="1"/>
    </xf>
    <xf numFmtId="0" fontId="6" fillId="12" borderId="32" xfId="0" applyFont="1" applyFill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6" fillId="12" borderId="144" xfId="0" applyFont="1" applyFill="1" applyBorder="1" applyAlignment="1">
      <alignment horizontal="center" vertical="center" wrapText="1"/>
    </xf>
    <xf numFmtId="0" fontId="2" fillId="12" borderId="150" xfId="0" applyFont="1" applyFill="1" applyBorder="1" applyAlignment="1">
      <alignment horizontal="center" vertical="center" wrapText="1"/>
    </xf>
    <xf numFmtId="0" fontId="6" fillId="12" borderId="151" xfId="0" applyFont="1" applyFill="1" applyBorder="1" applyAlignment="1">
      <alignment horizontal="center" vertical="center" wrapText="1"/>
    </xf>
    <xf numFmtId="0" fontId="6" fillId="12" borderId="149" xfId="0" applyFont="1" applyFill="1" applyBorder="1" applyAlignment="1">
      <alignment horizontal="center" vertical="center" wrapText="1"/>
    </xf>
    <xf numFmtId="0" fontId="6" fillId="12" borderId="150" xfId="0" applyFont="1" applyFill="1" applyBorder="1" applyAlignment="1">
      <alignment horizontal="center" vertical="center" wrapText="1"/>
    </xf>
    <xf numFmtId="0" fontId="15" fillId="12" borderId="149" xfId="0" applyFont="1" applyFill="1" applyBorder="1" applyAlignment="1">
      <alignment horizontal="center" vertical="center" wrapText="1"/>
    </xf>
    <xf numFmtId="0" fontId="121" fillId="12" borderId="92" xfId="0" applyFont="1" applyFill="1" applyBorder="1" applyAlignment="1">
      <alignment horizontal="center" vertical="center" wrapText="1"/>
    </xf>
    <xf numFmtId="0" fontId="122" fillId="12" borderId="5" xfId="0" applyFont="1" applyFill="1" applyBorder="1" applyAlignment="1">
      <alignment horizontal="center" vertical="center" wrapText="1"/>
    </xf>
    <xf numFmtId="0" fontId="123" fillId="12" borderId="74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124" fillId="26" borderId="160" xfId="0" applyFont="1" applyFill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6" fillId="12" borderId="140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horizontal="center" vertical="center" wrapText="1"/>
    </xf>
    <xf numFmtId="0" fontId="2" fillId="12" borderId="146" xfId="0" applyFont="1" applyFill="1" applyBorder="1" applyAlignment="1">
      <alignment horizontal="center" vertical="center" wrapText="1"/>
    </xf>
    <xf numFmtId="0" fontId="6" fillId="12" borderId="188" xfId="0" applyFont="1" applyFill="1" applyBorder="1" applyAlignment="1">
      <alignment horizontal="center" vertical="center" wrapText="1"/>
    </xf>
    <xf numFmtId="0" fontId="6" fillId="12" borderId="143" xfId="0" applyFont="1" applyFill="1" applyBorder="1" applyAlignment="1">
      <alignment horizontal="center" vertical="center" wrapText="1"/>
    </xf>
    <xf numFmtId="0" fontId="6" fillId="12" borderId="146" xfId="0" applyFont="1" applyFill="1" applyBorder="1" applyAlignment="1">
      <alignment horizontal="center" vertical="center" wrapText="1"/>
    </xf>
    <xf numFmtId="0" fontId="2" fillId="12" borderId="189" xfId="0" applyFont="1" applyFill="1" applyBorder="1" applyAlignment="1">
      <alignment horizontal="center" vertical="center" wrapText="1"/>
    </xf>
    <xf numFmtId="0" fontId="2" fillId="12" borderId="191" xfId="0" applyFont="1" applyFill="1" applyBorder="1" applyAlignment="1">
      <alignment horizontal="center" vertical="center" wrapText="1"/>
    </xf>
    <xf numFmtId="0" fontId="6" fillId="12" borderId="192" xfId="0" applyFont="1" applyFill="1" applyBorder="1" applyAlignment="1">
      <alignment horizontal="center" vertical="center" wrapText="1"/>
    </xf>
    <xf numFmtId="0" fontId="4" fillId="0" borderId="193" xfId="0" applyFont="1" applyBorder="1" applyAlignment="1">
      <alignment horizontal="center" vertical="center" wrapText="1"/>
    </xf>
    <xf numFmtId="0" fontId="4" fillId="0" borderId="18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53" xfId="0" applyFont="1" applyBorder="1" applyAlignment="1">
      <alignment horizontal="center" vertical="center" wrapText="1"/>
    </xf>
    <xf numFmtId="0" fontId="12" fillId="25" borderId="152" xfId="0" applyFont="1" applyFill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 wrapText="1"/>
    </xf>
    <xf numFmtId="0" fontId="125" fillId="12" borderId="156" xfId="0" applyFont="1" applyFill="1" applyBorder="1" applyAlignment="1">
      <alignment horizontal="center" vertical="center" wrapText="1"/>
    </xf>
    <xf numFmtId="0" fontId="126" fillId="12" borderId="70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06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127" fillId="26" borderId="54" xfId="0" applyFont="1" applyFill="1" applyBorder="1" applyAlignment="1">
      <alignment horizontal="center" vertical="center" wrapText="1"/>
    </xf>
    <xf numFmtId="0" fontId="2" fillId="13" borderId="153" xfId="0" applyFont="1" applyFill="1" applyBorder="1" applyAlignment="1">
      <alignment horizontal="center" vertical="center" wrapText="1"/>
    </xf>
    <xf numFmtId="0" fontId="8" fillId="13" borderId="156" xfId="0" applyFont="1" applyFill="1" applyBorder="1" applyAlignment="1">
      <alignment horizontal="center" vertical="center" wrapText="1"/>
    </xf>
    <xf numFmtId="0" fontId="8" fillId="26" borderId="156" xfId="0" applyFont="1" applyFill="1" applyBorder="1" applyAlignment="1">
      <alignment horizontal="center" vertical="center" wrapText="1"/>
    </xf>
    <xf numFmtId="0" fontId="6" fillId="13" borderId="166" xfId="0" applyFont="1" applyFill="1" applyBorder="1" applyAlignment="1">
      <alignment horizontal="center" vertical="center" wrapText="1"/>
    </xf>
    <xf numFmtId="0" fontId="6" fillId="13" borderId="158" xfId="0" applyFont="1" applyFill="1" applyBorder="1" applyAlignment="1">
      <alignment horizontal="center" vertical="center" wrapText="1"/>
    </xf>
    <xf numFmtId="0" fontId="6" fillId="13" borderId="152" xfId="0" applyFont="1" applyFill="1" applyBorder="1" applyAlignment="1">
      <alignment horizontal="center" vertical="center" wrapText="1"/>
    </xf>
    <xf numFmtId="0" fontId="8" fillId="26" borderId="93" xfId="0" applyFont="1" applyFill="1" applyBorder="1" applyAlignment="1">
      <alignment horizontal="center" vertical="center" wrapText="1"/>
    </xf>
    <xf numFmtId="0" fontId="12" fillId="13" borderId="22" xfId="0" applyFont="1" applyFill="1" applyBorder="1" applyAlignment="1">
      <alignment horizontal="center" vertical="center" wrapText="1"/>
    </xf>
    <xf numFmtId="0" fontId="87" fillId="13" borderId="0" xfId="0" applyFont="1" applyFill="1" applyAlignment="1">
      <alignment horizontal="center" vertical="center" wrapText="1"/>
    </xf>
    <xf numFmtId="0" fontId="87" fillId="13" borderId="38" xfId="0" applyFont="1" applyFill="1" applyBorder="1" applyAlignment="1">
      <alignment horizontal="center" vertical="center" wrapText="1"/>
    </xf>
    <xf numFmtId="0" fontId="7" fillId="13" borderId="99" xfId="0" applyFont="1" applyFill="1" applyBorder="1" applyAlignment="1">
      <alignment horizontal="center" vertical="center" wrapText="1"/>
    </xf>
    <xf numFmtId="0" fontId="7" fillId="13" borderId="38" xfId="0" applyFont="1" applyFill="1" applyBorder="1" applyAlignment="1">
      <alignment horizontal="center" vertical="center" wrapText="1"/>
    </xf>
    <xf numFmtId="0" fontId="12" fillId="13" borderId="38" xfId="0" applyFont="1" applyFill="1" applyBorder="1" applyAlignment="1">
      <alignment horizontal="center" vertical="center" wrapText="1"/>
    </xf>
    <xf numFmtId="0" fontId="7" fillId="13" borderId="70" xfId="0" applyFont="1" applyFill="1" applyBorder="1" applyAlignment="1">
      <alignment horizontal="center" vertical="center" wrapText="1"/>
    </xf>
    <xf numFmtId="0" fontId="7" fillId="13" borderId="39" xfId="0" applyFont="1" applyFill="1" applyBorder="1" applyAlignment="1">
      <alignment horizontal="center" vertical="center" wrapText="1"/>
    </xf>
    <xf numFmtId="0" fontId="7" fillId="13" borderId="106" xfId="0" applyFont="1" applyFill="1" applyBorder="1" applyAlignment="1">
      <alignment horizontal="center" vertical="center" wrapText="1"/>
    </xf>
    <xf numFmtId="0" fontId="7" fillId="13" borderId="107" xfId="0" applyFont="1" applyFill="1" applyBorder="1" applyAlignment="1">
      <alignment horizontal="center" vertical="center" wrapText="1"/>
    </xf>
    <xf numFmtId="0" fontId="7" fillId="13" borderId="31" xfId="0" applyFont="1" applyFill="1" applyBorder="1" applyAlignment="1">
      <alignment horizontal="center" vertical="center" wrapText="1"/>
    </xf>
    <xf numFmtId="164" fontId="2" fillId="13" borderId="22" xfId="0" applyNumberFormat="1" applyFont="1" applyFill="1" applyBorder="1" applyAlignment="1">
      <alignment horizontal="center" vertical="center" wrapText="1"/>
    </xf>
    <xf numFmtId="0" fontId="7" fillId="13" borderId="55" xfId="0" applyFont="1" applyFill="1" applyBorder="1" applyAlignment="1">
      <alignment horizontal="center" vertical="center" wrapText="1"/>
    </xf>
    <xf numFmtId="0" fontId="7" fillId="13" borderId="98" xfId="0" applyFont="1" applyFill="1" applyBorder="1" applyAlignment="1">
      <alignment horizontal="center" vertical="center" wrapText="1"/>
    </xf>
    <xf numFmtId="0" fontId="7" fillId="13" borderId="59" xfId="0" applyFont="1" applyFill="1" applyBorder="1" applyAlignment="1">
      <alignment horizontal="center" vertical="center" wrapText="1"/>
    </xf>
    <xf numFmtId="0" fontId="12" fillId="13" borderId="55" xfId="0" applyFont="1" applyFill="1" applyBorder="1" applyAlignment="1">
      <alignment horizontal="center" vertical="center" wrapText="1"/>
    </xf>
    <xf numFmtId="0" fontId="12" fillId="13" borderId="98" xfId="0" applyFont="1" applyFill="1" applyBorder="1" applyAlignment="1">
      <alignment horizontal="center" vertical="center" wrapText="1"/>
    </xf>
    <xf numFmtId="0" fontId="7" fillId="13" borderId="103" xfId="0" applyFont="1" applyFill="1" applyBorder="1" applyAlignment="1">
      <alignment horizontal="center" vertical="center" wrapText="1"/>
    </xf>
    <xf numFmtId="0" fontId="7" fillId="13" borderId="61" xfId="0" applyFont="1" applyFill="1" applyBorder="1" applyAlignment="1">
      <alignment horizontal="center" vertical="center" wrapText="1"/>
    </xf>
    <xf numFmtId="0" fontId="7" fillId="13" borderId="100" xfId="0" applyFont="1" applyFill="1" applyBorder="1" applyAlignment="1">
      <alignment horizontal="center" vertical="center" wrapText="1"/>
    </xf>
    <xf numFmtId="0" fontId="7" fillId="13" borderId="62" xfId="0" applyFont="1" applyFill="1" applyBorder="1" applyAlignment="1">
      <alignment horizontal="center" vertical="center" wrapText="1"/>
    </xf>
    <xf numFmtId="0" fontId="7" fillId="13" borderId="58" xfId="0" applyFont="1" applyFill="1" applyBorder="1" applyAlignment="1">
      <alignment horizontal="center" vertical="center" wrapText="1"/>
    </xf>
    <xf numFmtId="0" fontId="87" fillId="13" borderId="101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6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08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3" borderId="97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64" xfId="0" applyFont="1" applyFill="1" applyBorder="1" applyAlignment="1">
      <alignment horizontal="center" vertical="center" wrapText="1"/>
    </xf>
    <xf numFmtId="0" fontId="7" fillId="13" borderId="101" xfId="0" applyFont="1" applyFill="1" applyBorder="1" applyAlignment="1">
      <alignment horizontal="center" vertical="center" wrapText="1"/>
    </xf>
    <xf numFmtId="0" fontId="7" fillId="13" borderId="12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69" xfId="0" applyFont="1" applyFill="1" applyBorder="1" applyAlignment="1">
      <alignment horizontal="center" vertical="center" wrapText="1"/>
    </xf>
    <xf numFmtId="0" fontId="7" fillId="13" borderId="68" xfId="0" applyFont="1" applyFill="1" applyBorder="1" applyAlignment="1">
      <alignment horizontal="center" vertical="center" wrapText="1"/>
    </xf>
    <xf numFmtId="0" fontId="7" fillId="13" borderId="34" xfId="0" applyFont="1" applyFill="1" applyBorder="1" applyAlignment="1">
      <alignment horizontal="center" vertical="center" wrapText="1"/>
    </xf>
    <xf numFmtId="0" fontId="7" fillId="13" borderId="32" xfId="0" applyFont="1" applyFill="1" applyBorder="1" applyAlignment="1">
      <alignment horizontal="center" vertical="center" wrapText="1"/>
    </xf>
    <xf numFmtId="0" fontId="7" fillId="13" borderId="74" xfId="0" applyFont="1" applyFill="1" applyBorder="1" applyAlignment="1">
      <alignment horizontal="center" vertical="center" wrapText="1"/>
    </xf>
    <xf numFmtId="0" fontId="7" fillId="13" borderId="96" xfId="0" applyFont="1" applyFill="1" applyBorder="1" applyAlignment="1">
      <alignment horizontal="center" vertical="center" wrapText="1"/>
    </xf>
    <xf numFmtId="0" fontId="7" fillId="13" borderId="140" xfId="0" applyFont="1" applyFill="1" applyBorder="1" applyAlignment="1">
      <alignment horizontal="center" vertical="center" wrapText="1"/>
    </xf>
    <xf numFmtId="0" fontId="7" fillId="13" borderId="76" xfId="0" applyFont="1" applyFill="1" applyBorder="1" applyAlignment="1">
      <alignment horizontal="center" vertical="center" wrapText="1"/>
    </xf>
    <xf numFmtId="0" fontId="7" fillId="13" borderId="110" xfId="0" applyFont="1" applyFill="1" applyBorder="1" applyAlignment="1">
      <alignment horizontal="center" vertical="center" wrapText="1"/>
    </xf>
    <xf numFmtId="0" fontId="7" fillId="13" borderId="37" xfId="0" applyFont="1" applyFill="1" applyBorder="1" applyAlignment="1">
      <alignment horizontal="center" vertical="center" wrapText="1"/>
    </xf>
    <xf numFmtId="0" fontId="8" fillId="12" borderId="103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9" fillId="0" borderId="74" xfId="0" applyFont="1" applyBorder="1" applyAlignment="1">
      <alignment horizontal="center" vertical="center" wrapText="1"/>
    </xf>
    <xf numFmtId="0" fontId="8" fillId="13" borderId="62" xfId="0" applyFont="1" applyFill="1" applyBorder="1" applyAlignment="1">
      <alignment horizontal="center" vertical="center" wrapText="1"/>
    </xf>
    <xf numFmtId="166" fontId="2" fillId="13" borderId="0" xfId="0" applyNumberFormat="1" applyFont="1" applyFill="1" applyAlignment="1">
      <alignment horizontal="center" vertical="center" wrapText="1"/>
    </xf>
    <xf numFmtId="0" fontId="131" fillId="12" borderId="20" xfId="0" applyFont="1" applyFill="1" applyBorder="1" applyAlignment="1">
      <alignment horizontal="center" vertical="center" wrapText="1"/>
    </xf>
    <xf numFmtId="0" fontId="132" fillId="12" borderId="62" xfId="0" applyFont="1" applyFill="1" applyBorder="1" applyAlignment="1">
      <alignment horizontal="center" vertical="center" wrapText="1"/>
    </xf>
    <xf numFmtId="0" fontId="133" fillId="12" borderId="60" xfId="0" applyFont="1" applyFill="1" applyBorder="1" applyAlignment="1">
      <alignment horizontal="center" vertical="center" wrapText="1"/>
    </xf>
    <xf numFmtId="0" fontId="134" fillId="12" borderId="68" xfId="0" applyFont="1" applyFill="1" applyBorder="1" applyAlignment="1">
      <alignment horizontal="center" vertical="center" wrapText="1"/>
    </xf>
    <xf numFmtId="0" fontId="135" fillId="12" borderId="4" xfId="0" applyFont="1" applyFill="1" applyBorder="1" applyAlignment="1">
      <alignment horizontal="center" vertical="center" wrapText="1"/>
    </xf>
    <xf numFmtId="0" fontId="131" fillId="12" borderId="15" xfId="0" applyFont="1" applyFill="1" applyBorder="1" applyAlignment="1">
      <alignment horizontal="center" vertical="center" wrapText="1"/>
    </xf>
    <xf numFmtId="0" fontId="136" fillId="12" borderId="110" xfId="0" applyFont="1" applyFill="1" applyBorder="1" applyAlignment="1">
      <alignment horizontal="center" vertical="center" wrapText="1"/>
    </xf>
    <xf numFmtId="0" fontId="137" fillId="12" borderId="75" xfId="0" applyFont="1" applyFill="1" applyBorder="1" applyAlignment="1">
      <alignment horizontal="center" vertical="center" wrapText="1"/>
    </xf>
    <xf numFmtId="0" fontId="36" fillId="12" borderId="91" xfId="0" applyFont="1" applyFill="1" applyBorder="1" applyAlignment="1">
      <alignment horizontal="center" vertical="center" wrapText="1"/>
    </xf>
    <xf numFmtId="0" fontId="36" fillId="12" borderId="19" xfId="0" applyFont="1" applyFill="1" applyBorder="1" applyAlignment="1">
      <alignment horizontal="center" vertical="center" wrapText="1"/>
    </xf>
    <xf numFmtId="0" fontId="36" fillId="0" borderId="107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12" borderId="98" xfId="0" applyFont="1" applyFill="1" applyBorder="1" applyAlignment="1">
      <alignment horizontal="center" vertical="center" wrapText="1"/>
    </xf>
    <xf numFmtId="0" fontId="8" fillId="12" borderId="100" xfId="0" applyFont="1" applyFill="1" applyBorder="1" applyAlignment="1">
      <alignment horizontal="center" vertical="center" wrapText="1"/>
    </xf>
    <xf numFmtId="0" fontId="8" fillId="12" borderId="69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110" xfId="0" applyFont="1" applyFill="1" applyBorder="1" applyAlignment="1">
      <alignment horizontal="center" vertical="center" wrapText="1"/>
    </xf>
    <xf numFmtId="0" fontId="8" fillId="12" borderId="75" xfId="0" applyFont="1" applyFill="1" applyBorder="1" applyAlignment="1">
      <alignment horizontal="center" vertical="center" wrapText="1"/>
    </xf>
    <xf numFmtId="0" fontId="8" fillId="12" borderId="7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6" fillId="0" borderId="92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4" fillId="12" borderId="31" xfId="0" applyFont="1" applyFill="1" applyBorder="1" applyAlignment="1">
      <alignment horizontal="center" vertical="center" wrapText="1"/>
    </xf>
    <xf numFmtId="0" fontId="12" fillId="12" borderId="38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37" fillId="12" borderId="61" xfId="0" applyFont="1" applyFill="1" applyBorder="1" applyAlignment="1">
      <alignment horizontal="center" vertical="center" wrapText="1"/>
    </xf>
    <xf numFmtId="0" fontId="7" fillId="13" borderId="51" xfId="0" applyFont="1" applyFill="1" applyBorder="1" applyAlignment="1">
      <alignment horizontal="center" vertical="center" wrapText="1"/>
    </xf>
    <xf numFmtId="0" fontId="36" fillId="13" borderId="92" xfId="0" applyFont="1" applyFill="1" applyBorder="1" applyAlignment="1">
      <alignment horizontal="center" vertical="center" wrapText="1"/>
    </xf>
    <xf numFmtId="0" fontId="143" fillId="13" borderId="91" xfId="0" applyFont="1" applyFill="1" applyBorder="1" applyAlignment="1">
      <alignment horizontal="center" vertical="center" wrapText="1"/>
    </xf>
    <xf numFmtId="0" fontId="8" fillId="13" borderId="98" xfId="0" applyFont="1" applyFill="1" applyBorder="1" applyAlignment="1">
      <alignment horizontal="center" vertical="center" wrapText="1"/>
    </xf>
    <xf numFmtId="0" fontId="8" fillId="13" borderId="55" xfId="0" applyFont="1" applyFill="1" applyBorder="1" applyAlignment="1">
      <alignment horizontal="center" vertical="center" wrapText="1"/>
    </xf>
    <xf numFmtId="0" fontId="144" fillId="12" borderId="68" xfId="0" applyFont="1" applyFill="1" applyBorder="1" applyAlignment="1">
      <alignment horizontal="center" vertical="center" wrapText="1"/>
    </xf>
    <xf numFmtId="0" fontId="145" fillId="12" borderId="4" xfId="0" applyFont="1" applyFill="1" applyBorder="1" applyAlignment="1">
      <alignment horizontal="center" vertical="center" wrapText="1"/>
    </xf>
    <xf numFmtId="0" fontId="146" fillId="12" borderId="69" xfId="0" applyFont="1" applyFill="1" applyBorder="1" applyAlignment="1">
      <alignment horizontal="center" vertical="center" wrapText="1"/>
    </xf>
    <xf numFmtId="0" fontId="20" fillId="12" borderId="68" xfId="0" applyFont="1" applyFill="1" applyBorder="1" applyAlignment="1">
      <alignment horizontal="center" vertical="center" wrapText="1"/>
    </xf>
    <xf numFmtId="0" fontId="147" fillId="12" borderId="110" xfId="0" applyFont="1" applyFill="1" applyBorder="1" applyAlignment="1">
      <alignment horizontal="center" vertical="center" wrapText="1"/>
    </xf>
    <xf numFmtId="0" fontId="148" fillId="12" borderId="75" xfId="0" applyFont="1" applyFill="1" applyBorder="1" applyAlignment="1">
      <alignment horizontal="center" vertical="center" wrapText="1"/>
    </xf>
    <xf numFmtId="0" fontId="149" fillId="12" borderId="7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50" fillId="12" borderId="9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2" fillId="12" borderId="62" xfId="0" applyFont="1" applyFill="1" applyBorder="1" applyAlignment="1">
      <alignment horizontal="center" vertical="center" wrapText="1"/>
    </xf>
    <xf numFmtId="0" fontId="36" fillId="12" borderId="4" xfId="0" applyFont="1" applyFill="1" applyBorder="1" applyAlignment="1">
      <alignment horizontal="center" vertical="center" wrapText="1"/>
    </xf>
    <xf numFmtId="0" fontId="44" fillId="12" borderId="110" xfId="0" applyFont="1" applyFill="1" applyBorder="1" applyAlignment="1">
      <alignment horizontal="center" vertical="center" wrapText="1"/>
    </xf>
    <xf numFmtId="0" fontId="36" fillId="12" borderId="75" xfId="0" applyFont="1" applyFill="1" applyBorder="1" applyAlignment="1">
      <alignment horizontal="center" vertical="center" wrapText="1"/>
    </xf>
    <xf numFmtId="0" fontId="151" fillId="12" borderId="53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5" fillId="12" borderId="19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11" xfId="0" applyFont="1" applyBorder="1"/>
    <xf numFmtId="0" fontId="153" fillId="13" borderId="58" xfId="0" applyFont="1" applyFill="1" applyBorder="1" applyAlignment="1">
      <alignment horizontal="center" vertical="center" wrapText="1"/>
    </xf>
    <xf numFmtId="0" fontId="154" fillId="13" borderId="16" xfId="0" applyFont="1" applyFill="1" applyBorder="1" applyAlignment="1">
      <alignment horizontal="center" vertical="center" wrapText="1"/>
    </xf>
    <xf numFmtId="0" fontId="20" fillId="13" borderId="123" xfId="0" applyFont="1" applyFill="1" applyBorder="1" applyAlignment="1">
      <alignment horizontal="center" vertical="center" wrapText="1"/>
    </xf>
    <xf numFmtId="0" fontId="20" fillId="13" borderId="8" xfId="0" applyFont="1" applyFill="1" applyBorder="1" applyAlignment="1">
      <alignment horizontal="center" vertical="center" wrapText="1"/>
    </xf>
    <xf numFmtId="0" fontId="20" fillId="13" borderId="40" xfId="0" applyFont="1" applyFill="1" applyBorder="1" applyAlignment="1">
      <alignment horizontal="center" vertical="center" wrapText="1"/>
    </xf>
    <xf numFmtId="0" fontId="5" fillId="13" borderId="41" xfId="0" applyFont="1" applyFill="1" applyBorder="1" applyAlignment="1">
      <alignment horizontal="center" vertical="center" wrapText="1"/>
    </xf>
    <xf numFmtId="0" fontId="69" fillId="13" borderId="42" xfId="0" applyFont="1" applyFill="1" applyBorder="1" applyAlignment="1">
      <alignment horizontal="center" vertical="center" wrapText="1"/>
    </xf>
    <xf numFmtId="0" fontId="51" fillId="13" borderId="42" xfId="0" applyFont="1" applyFill="1" applyBorder="1" applyAlignment="1">
      <alignment horizontal="center" vertical="center" wrapText="1"/>
    </xf>
    <xf numFmtId="0" fontId="52" fillId="13" borderId="40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" fillId="12" borderId="75" xfId="0" applyFont="1" applyFill="1" applyBorder="1" applyAlignment="1">
      <alignment horizontal="center" vertical="center" wrapText="1"/>
    </xf>
    <xf numFmtId="0" fontId="2" fillId="12" borderId="76" xfId="0" applyFont="1" applyFill="1" applyBorder="1" applyAlignment="1">
      <alignment horizontal="center" vertical="center" wrapText="1"/>
    </xf>
    <xf numFmtId="0" fontId="2" fillId="29" borderId="41" xfId="0" applyFont="1" applyFill="1" applyBorder="1" applyAlignment="1">
      <alignment horizontal="center" vertical="center" wrapText="1"/>
    </xf>
    <xf numFmtId="0" fontId="2" fillId="29" borderId="195" xfId="0" applyFont="1" applyFill="1" applyBorder="1" applyAlignment="1">
      <alignment horizontal="center" vertical="center" wrapText="1"/>
    </xf>
    <xf numFmtId="0" fontId="2" fillId="29" borderId="161" xfId="0" applyFont="1" applyFill="1" applyBorder="1" applyAlignment="1">
      <alignment horizontal="center" vertical="center" wrapText="1"/>
    </xf>
    <xf numFmtId="0" fontId="6" fillId="12" borderId="61" xfId="0" applyFont="1" applyFill="1" applyBorder="1" applyAlignment="1">
      <alignment horizontal="center" vertical="center" wrapText="1"/>
    </xf>
    <xf numFmtId="0" fontId="76" fillId="12" borderId="78" xfId="0" applyFont="1" applyFill="1" applyBorder="1" applyAlignment="1">
      <alignment horizontal="center" vertical="center" wrapText="1"/>
    </xf>
    <xf numFmtId="0" fontId="6" fillId="0" borderId="13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8" fillId="12" borderId="80" xfId="0" applyFont="1" applyFill="1" applyBorder="1" applyAlignment="1">
      <alignment horizontal="center" vertical="center" wrapText="1"/>
    </xf>
    <xf numFmtId="0" fontId="6" fillId="12" borderId="196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20" fillId="12" borderId="16" xfId="0" applyFont="1" applyFill="1" applyBorder="1" applyAlignment="1">
      <alignment horizontal="center" vertical="center" wrapText="1"/>
    </xf>
    <xf numFmtId="0" fontId="14" fillId="12" borderId="59" xfId="0" applyFont="1" applyFill="1" applyBorder="1" applyAlignment="1">
      <alignment horizontal="center" vertical="center" wrapText="1"/>
    </xf>
    <xf numFmtId="0" fontId="157" fillId="12" borderId="98" xfId="0" applyFont="1" applyFill="1" applyBorder="1" applyAlignment="1">
      <alignment horizontal="center" vertical="center" wrapText="1"/>
    </xf>
    <xf numFmtId="0" fontId="14" fillId="12" borderId="92" xfId="0" applyFont="1" applyFill="1" applyBorder="1" applyAlignment="1">
      <alignment horizontal="center" vertical="center" wrapText="1"/>
    </xf>
    <xf numFmtId="0" fontId="157" fillId="12" borderId="22" xfId="0" applyFont="1" applyFill="1" applyBorder="1" applyAlignment="1">
      <alignment horizontal="center" vertical="center" wrapText="1"/>
    </xf>
    <xf numFmtId="0" fontId="14" fillId="12" borderId="29" xfId="0" applyFont="1" applyFill="1" applyBorder="1" applyAlignment="1">
      <alignment horizontal="center" vertical="center" wrapText="1"/>
    </xf>
    <xf numFmtId="0" fontId="157" fillId="12" borderId="38" xfId="0" applyFont="1" applyFill="1" applyBorder="1" applyAlignment="1">
      <alignment horizontal="center" vertical="center" wrapText="1"/>
    </xf>
    <xf numFmtId="165" fontId="2" fillId="13" borderId="98" xfId="0" applyNumberFormat="1" applyFont="1" applyFill="1" applyBorder="1" applyAlignment="1">
      <alignment horizontal="center" vertical="center" wrapText="1"/>
    </xf>
    <xf numFmtId="0" fontId="2" fillId="13" borderId="59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 wrapText="1"/>
    </xf>
    <xf numFmtId="0" fontId="2" fillId="0" borderId="10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2" fillId="12" borderId="203" xfId="0" applyNumberFormat="1" applyFont="1" applyFill="1" applyBorder="1" applyAlignment="1">
      <alignment horizontal="center" vertical="center"/>
    </xf>
    <xf numFmtId="0" fontId="2" fillId="13" borderId="155" xfId="0" applyFont="1" applyFill="1" applyBorder="1" applyAlignment="1">
      <alignment horizontal="center" vertical="center"/>
    </xf>
    <xf numFmtId="0" fontId="2" fillId="13" borderId="154" xfId="0" applyFont="1" applyFill="1" applyBorder="1" applyAlignment="1">
      <alignment horizontal="center" vertical="center"/>
    </xf>
    <xf numFmtId="0" fontId="2" fillId="13" borderId="203" xfId="0" applyFont="1" applyFill="1" applyBorder="1" applyAlignment="1">
      <alignment horizontal="center" vertical="center"/>
    </xf>
    <xf numFmtId="0" fontId="7" fillId="13" borderId="204" xfId="0" applyFont="1" applyFill="1" applyBorder="1" applyAlignment="1">
      <alignment horizontal="center" vertical="center"/>
    </xf>
    <xf numFmtId="0" fontId="6" fillId="13" borderId="166" xfId="0" applyFont="1" applyFill="1" applyBorder="1" applyAlignment="1">
      <alignment horizontal="center" vertical="center"/>
    </xf>
    <xf numFmtId="0" fontId="6" fillId="13" borderId="205" xfId="0" applyFont="1" applyFill="1" applyBorder="1" applyAlignment="1">
      <alignment horizontal="center" vertical="center"/>
    </xf>
    <xf numFmtId="0" fontId="2" fillId="13" borderId="153" xfId="0" applyFont="1" applyFill="1" applyBorder="1" applyAlignment="1">
      <alignment horizontal="center" vertical="center"/>
    </xf>
    <xf numFmtId="0" fontId="6" fillId="13" borderId="153" xfId="0" applyFont="1" applyFill="1" applyBorder="1" applyAlignment="1">
      <alignment horizontal="center" vertical="center"/>
    </xf>
    <xf numFmtId="0" fontId="6" fillId="13" borderId="159" xfId="0" applyFont="1" applyFill="1" applyBorder="1" applyAlignment="1">
      <alignment horizontal="center" vertical="center"/>
    </xf>
    <xf numFmtId="0" fontId="6" fillId="13" borderId="206" xfId="0" applyFont="1" applyFill="1" applyBorder="1" applyAlignment="1">
      <alignment horizontal="center" vertical="center"/>
    </xf>
    <xf numFmtId="0" fontId="2" fillId="12" borderId="207" xfId="0" applyFont="1" applyFill="1" applyBorder="1" applyAlignment="1">
      <alignment horizontal="center" vertical="center"/>
    </xf>
    <xf numFmtId="0" fontId="6" fillId="13" borderId="22" xfId="0" applyFont="1" applyFill="1" applyBorder="1" applyAlignment="1">
      <alignment horizontal="center" vertical="center"/>
    </xf>
    <xf numFmtId="0" fontId="6" fillId="13" borderId="24" xfId="0" applyFont="1" applyFill="1" applyBorder="1" applyAlignment="1">
      <alignment horizontal="center" vertical="center"/>
    </xf>
    <xf numFmtId="0" fontId="2" fillId="13" borderId="22" xfId="0" applyFont="1" applyFill="1" applyBorder="1" applyAlignment="1">
      <alignment horizontal="center" vertical="center"/>
    </xf>
    <xf numFmtId="0" fontId="2" fillId="13" borderId="207" xfId="0" applyFont="1" applyFill="1" applyBorder="1" applyAlignment="1">
      <alignment horizontal="center" vertical="center"/>
    </xf>
    <xf numFmtId="0" fontId="8" fillId="13" borderId="201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208" xfId="0" applyFont="1" applyFill="1" applyBorder="1" applyAlignment="1">
      <alignment horizontal="center" vertical="center"/>
    </xf>
    <xf numFmtId="0" fontId="2" fillId="13" borderId="92" xfId="0" applyFont="1" applyFill="1" applyBorder="1" applyAlignment="1">
      <alignment horizontal="center" vertical="center"/>
    </xf>
    <xf numFmtId="0" fontId="6" fillId="13" borderId="92" xfId="0" applyFont="1" applyFill="1" applyBorder="1" applyAlignment="1">
      <alignment horizontal="center" vertical="center"/>
    </xf>
    <xf numFmtId="0" fontId="6" fillId="13" borderId="21" xfId="0" applyFont="1" applyFill="1" applyBorder="1" applyAlignment="1">
      <alignment horizontal="center" vertical="center"/>
    </xf>
    <xf numFmtId="0" fontId="6" fillId="13" borderId="209" xfId="0" applyFont="1" applyFill="1" applyBorder="1" applyAlignment="1">
      <alignment horizontal="center" vertical="center"/>
    </xf>
    <xf numFmtId="0" fontId="8" fillId="13" borderId="200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6" fillId="13" borderId="17" xfId="0" applyFont="1" applyFill="1" applyBorder="1" applyAlignment="1">
      <alignment horizontal="center" vertical="center"/>
    </xf>
    <xf numFmtId="0" fontId="2" fillId="12" borderId="210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/>
    </xf>
    <xf numFmtId="0" fontId="6" fillId="13" borderId="135" xfId="0" applyFont="1" applyFill="1" applyBorder="1" applyAlignment="1">
      <alignment horizontal="center" vertical="center"/>
    </xf>
    <xf numFmtId="0" fontId="2" fillId="13" borderId="26" xfId="0" applyFont="1" applyFill="1" applyBorder="1" applyAlignment="1">
      <alignment horizontal="center" vertical="center"/>
    </xf>
    <xf numFmtId="0" fontId="2" fillId="13" borderId="210" xfId="0" applyFont="1" applyFill="1" applyBorder="1" applyAlignment="1">
      <alignment horizontal="center" vertical="center"/>
    </xf>
    <xf numFmtId="0" fontId="2" fillId="13" borderId="139" xfId="0" applyFont="1" applyFill="1" applyBorder="1" applyAlignment="1">
      <alignment horizontal="center" vertical="center"/>
    </xf>
    <xf numFmtId="0" fontId="6" fillId="13" borderId="139" xfId="0" applyFont="1" applyFill="1" applyBorder="1" applyAlignment="1">
      <alignment horizontal="center" vertical="center"/>
    </xf>
    <xf numFmtId="0" fontId="6" fillId="13" borderId="79" xfId="0" applyFont="1" applyFill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/>
    </xf>
    <xf numFmtId="0" fontId="2" fillId="12" borderId="92" xfId="0" applyFont="1" applyFill="1" applyBorder="1" applyAlignment="1">
      <alignment horizontal="center" vertical="center"/>
    </xf>
    <xf numFmtId="0" fontId="6" fillId="12" borderId="92" xfId="0" applyFont="1" applyFill="1" applyBorder="1" applyAlignment="1">
      <alignment horizontal="center" vertical="center"/>
    </xf>
    <xf numFmtId="0" fontId="6" fillId="12" borderId="21" xfId="0" applyFont="1" applyFill="1" applyBorder="1" applyAlignment="1">
      <alignment horizontal="center" vertical="center"/>
    </xf>
    <xf numFmtId="0" fontId="6" fillId="12" borderId="209" xfId="0" applyFont="1" applyFill="1" applyBorder="1" applyAlignment="1">
      <alignment horizontal="center" vertical="center"/>
    </xf>
    <xf numFmtId="0" fontId="8" fillId="12" borderId="201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6" fillId="12" borderId="208" xfId="0" applyFont="1" applyFill="1" applyBorder="1" applyAlignment="1">
      <alignment horizontal="center" vertical="center"/>
    </xf>
    <xf numFmtId="0" fontId="2" fillId="12" borderId="38" xfId="0" applyFont="1" applyFill="1" applyBorder="1" applyAlignment="1">
      <alignment horizontal="center" vertical="center"/>
    </xf>
    <xf numFmtId="0" fontId="2" fillId="12" borderId="28" xfId="0" applyFont="1" applyFill="1" applyBorder="1" applyAlignment="1">
      <alignment horizontal="center" vertical="center"/>
    </xf>
    <xf numFmtId="0" fontId="2" fillId="12" borderId="215" xfId="0" applyFont="1" applyFill="1" applyBorder="1" applyAlignment="1">
      <alignment horizontal="center" vertical="center"/>
    </xf>
    <xf numFmtId="0" fontId="8" fillId="12" borderId="216" xfId="0" applyFont="1" applyFill="1" applyBorder="1" applyAlignment="1">
      <alignment horizontal="center" vertical="center"/>
    </xf>
    <xf numFmtId="0" fontId="6" fillId="12" borderId="39" xfId="0" applyFont="1" applyFill="1" applyBorder="1" applyAlignment="1">
      <alignment horizontal="center" vertical="center"/>
    </xf>
    <xf numFmtId="0" fontId="6" fillId="12" borderId="23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6" fillId="12" borderId="29" xfId="0" applyFont="1" applyFill="1" applyBorder="1" applyAlignment="1">
      <alignment horizontal="center" vertical="center"/>
    </xf>
    <xf numFmtId="0" fontId="6" fillId="12" borderId="31" xfId="0" applyFont="1" applyFill="1" applyBorder="1" applyAlignment="1">
      <alignment horizontal="center" vertical="center"/>
    </xf>
    <xf numFmtId="0" fontId="6" fillId="12" borderId="217" xfId="0" applyFont="1" applyFill="1" applyBorder="1" applyAlignment="1">
      <alignment horizontal="center" vertical="center"/>
    </xf>
    <xf numFmtId="0" fontId="2" fillId="12" borderId="60" xfId="0" applyFont="1" applyFill="1" applyBorder="1" applyAlignment="1">
      <alignment horizontal="center" vertical="center"/>
    </xf>
    <xf numFmtId="0" fontId="2" fillId="12" borderId="98" xfId="0" applyFont="1" applyFill="1" applyBorder="1" applyAlignment="1">
      <alignment horizontal="center" vertical="center"/>
    </xf>
    <xf numFmtId="0" fontId="8" fillId="12" borderId="218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0" fontId="8" fillId="12" borderId="208" xfId="0" applyFont="1" applyFill="1" applyBorder="1" applyAlignment="1">
      <alignment horizontal="center" vertical="center"/>
    </xf>
    <xf numFmtId="0" fontId="6" fillId="12" borderId="24" xfId="0" applyFont="1" applyFill="1" applyBorder="1" applyAlignment="1">
      <alignment horizontal="center" vertical="center"/>
    </xf>
    <xf numFmtId="0" fontId="6" fillId="12" borderId="59" xfId="0" applyFont="1" applyFill="1" applyBorder="1" applyAlignment="1">
      <alignment horizontal="center" vertical="center"/>
    </xf>
    <xf numFmtId="0" fontId="6" fillId="12" borderId="58" xfId="0" applyFont="1" applyFill="1" applyBorder="1" applyAlignment="1">
      <alignment horizontal="center" vertical="center"/>
    </xf>
    <xf numFmtId="0" fontId="6" fillId="12" borderId="219" xfId="0" applyFont="1" applyFill="1" applyBorder="1" applyAlignment="1">
      <alignment horizontal="center" vertical="center"/>
    </xf>
    <xf numFmtId="0" fontId="2" fillId="12" borderId="214" xfId="0" applyFont="1" applyFill="1" applyBorder="1" applyAlignment="1">
      <alignment horizontal="center" vertical="center"/>
    </xf>
    <xf numFmtId="0" fontId="2" fillId="12" borderId="220" xfId="0" applyFont="1" applyFill="1" applyBorder="1" applyAlignment="1">
      <alignment horizontal="center" vertical="center"/>
    </xf>
    <xf numFmtId="0" fontId="8" fillId="12" borderId="221" xfId="0" applyFont="1" applyFill="1" applyBorder="1" applyAlignment="1">
      <alignment horizontal="center" vertical="center"/>
    </xf>
    <xf numFmtId="0" fontId="6" fillId="12" borderId="61" xfId="0" applyFont="1" applyFill="1" applyBorder="1" applyAlignment="1">
      <alignment horizontal="center" vertical="center"/>
    </xf>
    <xf numFmtId="0" fontId="6" fillId="12" borderId="222" xfId="0" applyFont="1" applyFill="1" applyBorder="1" applyAlignment="1">
      <alignment horizontal="center" vertical="center"/>
    </xf>
    <xf numFmtId="0" fontId="2" fillId="12" borderId="59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98" xfId="0" applyFont="1" applyBorder="1" applyAlignment="1">
      <alignment vertical="center"/>
    </xf>
    <xf numFmtId="0" fontId="8" fillId="12" borderId="221" xfId="0" applyFont="1" applyFill="1" applyBorder="1" applyAlignment="1">
      <alignment horizontal="center" vertical="center" wrapText="1"/>
    </xf>
    <xf numFmtId="0" fontId="6" fillId="12" borderId="224" xfId="0" applyFont="1" applyFill="1" applyBorder="1" applyAlignment="1">
      <alignment horizontal="center" vertical="center"/>
    </xf>
    <xf numFmtId="0" fontId="2" fillId="12" borderId="53" xfId="0" applyFont="1" applyFill="1" applyBorder="1" applyAlignment="1">
      <alignment horizontal="center" vertical="center"/>
    </xf>
    <xf numFmtId="0" fontId="6" fillId="12" borderId="53" xfId="0" applyFont="1" applyFill="1" applyBorder="1" applyAlignment="1">
      <alignment horizontal="center" vertical="center"/>
    </xf>
    <xf numFmtId="0" fontId="6" fillId="12" borderId="47" xfId="0" applyFont="1" applyFill="1" applyBorder="1" applyAlignment="1">
      <alignment horizontal="center" vertical="center"/>
    </xf>
    <xf numFmtId="0" fontId="6" fillId="12" borderId="225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8" fillId="12" borderId="201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8" fillId="0" borderId="200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2" fillId="12" borderId="13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226" xfId="0" applyFont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/>
    </xf>
    <xf numFmtId="0" fontId="6" fillId="12" borderId="227" xfId="0" applyFont="1" applyFill="1" applyBorder="1" applyAlignment="1">
      <alignment horizontal="center" vertical="center"/>
    </xf>
    <xf numFmtId="0" fontId="2" fillId="12" borderId="88" xfId="0" applyFont="1" applyFill="1" applyBorder="1" applyAlignment="1">
      <alignment horizontal="center" vertical="center"/>
    </xf>
    <xf numFmtId="0" fontId="6" fillId="12" borderId="88" xfId="0" applyFont="1" applyFill="1" applyBorder="1" applyAlignment="1">
      <alignment horizontal="center" vertical="center"/>
    </xf>
    <xf numFmtId="0" fontId="6" fillId="12" borderId="84" xfId="0" applyFont="1" applyFill="1" applyBorder="1" applyAlignment="1">
      <alignment horizontal="center" vertical="center"/>
    </xf>
    <xf numFmtId="0" fontId="6" fillId="12" borderId="228" xfId="0" applyFont="1" applyFill="1" applyBorder="1" applyAlignment="1">
      <alignment horizontal="center" vertical="center"/>
    </xf>
    <xf numFmtId="0" fontId="6" fillId="12" borderId="18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39" fillId="12" borderId="4" xfId="0" applyFont="1" applyFill="1" applyBorder="1" applyAlignment="1">
      <alignment horizontal="center" vertical="center"/>
    </xf>
    <xf numFmtId="0" fontId="6" fillId="12" borderId="229" xfId="0" applyFont="1" applyFill="1" applyBorder="1" applyAlignment="1">
      <alignment horizontal="center" vertical="center"/>
    </xf>
    <xf numFmtId="0" fontId="8" fillId="12" borderId="74" xfId="0" applyFont="1" applyFill="1" applyBorder="1" applyAlignment="1">
      <alignment horizontal="center" vertical="center"/>
    </xf>
    <xf numFmtId="0" fontId="39" fillId="12" borderId="75" xfId="0" applyFont="1" applyFill="1" applyBorder="1" applyAlignment="1">
      <alignment horizontal="center" vertical="center"/>
    </xf>
    <xf numFmtId="0" fontId="6" fillId="12" borderId="230" xfId="0" applyFont="1" applyFill="1" applyBorder="1" applyAlignment="1">
      <alignment horizontal="center" vertical="center"/>
    </xf>
    <xf numFmtId="0" fontId="2" fillId="0" borderId="207" xfId="0" applyFont="1" applyBorder="1" applyAlignment="1">
      <alignment horizontal="center" vertical="center"/>
    </xf>
    <xf numFmtId="0" fontId="1" fillId="0" borderId="218" xfId="0" applyFont="1" applyBorder="1"/>
    <xf numFmtId="0" fontId="6" fillId="12" borderId="102" xfId="0" applyFont="1" applyFill="1" applyBorder="1" applyAlignment="1">
      <alignment horizontal="center" vertical="center"/>
    </xf>
    <xf numFmtId="0" fontId="2" fillId="0" borderId="231" xfId="0" applyFont="1" applyBorder="1" applyAlignment="1">
      <alignment horizontal="center" vertical="center"/>
    </xf>
    <xf numFmtId="0" fontId="1" fillId="0" borderId="232" xfId="0" applyFont="1" applyBorder="1"/>
    <xf numFmtId="0" fontId="2" fillId="12" borderId="5" xfId="0" applyFont="1" applyFill="1" applyBorder="1" applyAlignment="1">
      <alignment horizontal="center" vertical="center"/>
    </xf>
    <xf numFmtId="0" fontId="6" fillId="12" borderId="69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2" fillId="12" borderId="231" xfId="0" applyFont="1" applyFill="1" applyBorder="1" applyAlignment="1">
      <alignment horizontal="center" vertical="center"/>
    </xf>
    <xf numFmtId="0" fontId="6" fillId="12" borderId="11" xfId="0" applyFont="1" applyFill="1" applyBorder="1" applyAlignment="1">
      <alignment horizontal="center" vertical="center"/>
    </xf>
    <xf numFmtId="0" fontId="2" fillId="12" borderId="223" xfId="0" applyFont="1" applyFill="1" applyBorder="1" applyAlignment="1">
      <alignment horizontal="center" vertical="center"/>
    </xf>
    <xf numFmtId="0" fontId="6" fillId="12" borderId="109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8" fillId="0" borderId="60" xfId="0" applyFont="1" applyBorder="1" applyAlignment="1">
      <alignment horizontal="center" vertical="center"/>
    </xf>
    <xf numFmtId="0" fontId="5" fillId="12" borderId="219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12" borderId="232" xfId="0" applyFont="1" applyFill="1" applyBorder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8" fillId="0" borderId="75" xfId="0" applyFont="1" applyBorder="1" applyAlignment="1">
      <alignment horizontal="center" vertical="center"/>
    </xf>
    <xf numFmtId="0" fontId="8" fillId="12" borderId="234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3" borderId="60" xfId="0" applyFont="1" applyFill="1" applyBorder="1" applyAlignment="1">
      <alignment horizontal="center" vertical="center"/>
    </xf>
    <xf numFmtId="0" fontId="8" fillId="13" borderId="236" xfId="0" applyFont="1" applyFill="1" applyBorder="1" applyAlignment="1">
      <alignment horizontal="center" vertical="center"/>
    </xf>
    <xf numFmtId="0" fontId="6" fillId="13" borderId="51" xfId="0" applyFont="1" applyFill="1" applyBorder="1" applyAlignment="1">
      <alignment horizontal="center" vertical="center"/>
    </xf>
    <xf numFmtId="0" fontId="6" fillId="13" borderId="224" xfId="0" applyFont="1" applyFill="1" applyBorder="1" applyAlignment="1">
      <alignment horizontal="center" vertical="center"/>
    </xf>
    <xf numFmtId="0" fontId="2" fillId="13" borderId="53" xfId="0" applyFont="1" applyFill="1" applyBorder="1" applyAlignment="1">
      <alignment horizontal="center" vertical="center"/>
    </xf>
    <xf numFmtId="0" fontId="6" fillId="13" borderId="53" xfId="0" applyFont="1" applyFill="1" applyBorder="1" applyAlignment="1">
      <alignment horizontal="center" vertical="center"/>
    </xf>
    <xf numFmtId="0" fontId="6" fillId="13" borderId="47" xfId="0" applyFont="1" applyFill="1" applyBorder="1" applyAlignment="1">
      <alignment horizontal="center" vertical="center"/>
    </xf>
    <xf numFmtId="0" fontId="6" fillId="13" borderId="225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8" fillId="13" borderId="232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2" fillId="13" borderId="11" xfId="0" applyFont="1" applyFill="1" applyBorder="1" applyAlignment="1">
      <alignment horizontal="center" vertical="center"/>
    </xf>
    <xf numFmtId="0" fontId="8" fillId="13" borderId="237" xfId="0" applyFont="1" applyFill="1" applyBorder="1" applyAlignment="1">
      <alignment horizontal="center" vertical="center" wrapText="1"/>
    </xf>
    <xf numFmtId="0" fontId="8" fillId="13" borderId="239" xfId="0" applyFont="1" applyFill="1" applyBorder="1" applyAlignment="1">
      <alignment horizontal="center" vertical="center" wrapText="1"/>
    </xf>
    <xf numFmtId="0" fontId="6" fillId="13" borderId="140" xfId="0" applyFont="1" applyFill="1" applyBorder="1" applyAlignment="1">
      <alignment horizontal="center" vertical="center"/>
    </xf>
    <xf numFmtId="0" fontId="6" fillId="13" borderId="230" xfId="0" applyFont="1" applyFill="1" applyBorder="1" applyAlignment="1">
      <alignment horizontal="center" vertical="center"/>
    </xf>
    <xf numFmtId="0" fontId="2" fillId="13" borderId="74" xfId="0" applyFont="1" applyFill="1" applyBorder="1" applyAlignment="1">
      <alignment horizontal="center" vertical="center"/>
    </xf>
    <xf numFmtId="0" fontId="6" fillId="13" borderId="74" xfId="0" applyFont="1" applyFill="1" applyBorder="1" applyAlignment="1">
      <alignment horizontal="center" vertical="center"/>
    </xf>
    <xf numFmtId="0" fontId="6" fillId="13" borderId="37" xfId="0" applyFont="1" applyFill="1" applyBorder="1" applyAlignment="1">
      <alignment horizontal="center" vertical="center"/>
    </xf>
    <xf numFmtId="0" fontId="6" fillId="13" borderId="240" xfId="0" applyFont="1" applyFill="1" applyBorder="1" applyAlignment="1">
      <alignment horizontal="center" vertical="center"/>
    </xf>
    <xf numFmtId="0" fontId="2" fillId="13" borderId="98" xfId="0" applyFont="1" applyFill="1" applyBorder="1" applyAlignment="1">
      <alignment horizontal="center" vertical="center"/>
    </xf>
    <xf numFmtId="0" fontId="159" fillId="4" borderId="0" xfId="0" applyFont="1" applyFill="1" applyAlignment="1">
      <alignment horizontal="center" vertical="center" textRotation="90"/>
    </xf>
    <xf numFmtId="0" fontId="162" fillId="15" borderId="233" xfId="0" applyFont="1" applyFill="1" applyBorder="1" applyAlignment="1">
      <alignment horizontal="center" vertical="center" textRotation="90"/>
    </xf>
    <xf numFmtId="0" fontId="8" fillId="13" borderId="198" xfId="0" applyFont="1" applyFill="1" applyBorder="1" applyAlignment="1">
      <alignment horizontal="center" vertical="center" wrapText="1"/>
    </xf>
    <xf numFmtId="0" fontId="6" fillId="13" borderId="59" xfId="0" applyFont="1" applyFill="1" applyBorder="1" applyAlignment="1">
      <alignment horizontal="center" vertical="center"/>
    </xf>
    <xf numFmtId="0" fontId="6" fillId="13" borderId="58" xfId="0" applyFont="1" applyFill="1" applyBorder="1" applyAlignment="1">
      <alignment horizontal="center" vertical="center"/>
    </xf>
    <xf numFmtId="0" fontId="6" fillId="13" borderId="219" xfId="0" applyFont="1" applyFill="1" applyBorder="1" applyAlignment="1">
      <alignment horizontal="center" vertical="center"/>
    </xf>
    <xf numFmtId="0" fontId="2" fillId="13" borderId="101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0" fontId="6" fillId="13" borderId="241" xfId="0" applyFont="1" applyFill="1" applyBorder="1" applyAlignment="1">
      <alignment horizontal="center" vertical="center"/>
    </xf>
    <xf numFmtId="0" fontId="12" fillId="13" borderId="214" xfId="0" applyFont="1" applyFill="1" applyBorder="1" applyAlignment="1">
      <alignment horizontal="center" vertical="center"/>
    </xf>
    <xf numFmtId="0" fontId="2" fillId="13" borderId="85" xfId="0" applyFont="1" applyFill="1" applyBorder="1" applyAlignment="1">
      <alignment horizontal="center" vertical="center"/>
    </xf>
    <xf numFmtId="0" fontId="2" fillId="13" borderId="120" xfId="0" applyFont="1" applyFill="1" applyBorder="1" applyAlignment="1">
      <alignment horizontal="center" vertical="center"/>
    </xf>
    <xf numFmtId="0" fontId="12" fillId="13" borderId="242" xfId="0" applyFont="1" applyFill="1" applyBorder="1" applyAlignment="1">
      <alignment horizontal="center" vertical="center"/>
    </xf>
    <xf numFmtId="0" fontId="8" fillId="13" borderId="226" xfId="0" applyFont="1" applyFill="1" applyBorder="1" applyAlignment="1">
      <alignment horizontal="center" vertical="center" wrapText="1"/>
    </xf>
    <xf numFmtId="0" fontId="6" fillId="13" borderId="86" xfId="0" applyFont="1" applyFill="1" applyBorder="1" applyAlignment="1">
      <alignment horizontal="center" vertical="center"/>
    </xf>
    <xf numFmtId="0" fontId="6" fillId="13" borderId="227" xfId="0" applyFont="1" applyFill="1" applyBorder="1" applyAlignment="1">
      <alignment horizontal="center" vertical="center"/>
    </xf>
    <xf numFmtId="0" fontId="6" fillId="13" borderId="88" xfId="0" applyFont="1" applyFill="1" applyBorder="1" applyAlignment="1">
      <alignment horizontal="center" vertical="center"/>
    </xf>
    <xf numFmtId="0" fontId="6" fillId="13" borderId="228" xfId="0" applyFont="1" applyFill="1" applyBorder="1" applyAlignment="1">
      <alignment horizontal="center" vertical="center"/>
    </xf>
    <xf numFmtId="0" fontId="2" fillId="13" borderId="24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166" fontId="2" fillId="13" borderId="243" xfId="0" applyNumberFormat="1" applyFont="1" applyFill="1" applyBorder="1" applyAlignment="1">
      <alignment horizontal="center" vertical="center"/>
    </xf>
    <xf numFmtId="0" fontId="164" fillId="21" borderId="244" xfId="0" applyFont="1" applyFill="1" applyBorder="1" applyAlignment="1">
      <alignment horizontal="center" vertical="center"/>
    </xf>
    <xf numFmtId="0" fontId="7" fillId="13" borderId="46" xfId="0" applyFont="1" applyFill="1" applyBorder="1" applyAlignment="1">
      <alignment horizontal="center" vertical="center"/>
    </xf>
    <xf numFmtId="0" fontId="6" fillId="13" borderId="245" xfId="0" applyFont="1" applyFill="1" applyBorder="1" applyAlignment="1">
      <alignment horizontal="center" vertical="center"/>
    </xf>
    <xf numFmtId="0" fontId="2" fillId="13" borderId="42" xfId="0" applyFont="1" applyFill="1" applyBorder="1" applyAlignment="1">
      <alignment horizontal="center" vertical="center"/>
    </xf>
    <xf numFmtId="0" fontId="6" fillId="13" borderId="42" xfId="0" applyFont="1" applyFill="1" applyBorder="1" applyAlignment="1">
      <alignment horizontal="center" vertical="center"/>
    </xf>
    <xf numFmtId="0" fontId="6" fillId="13" borderId="40" xfId="0" applyFont="1" applyFill="1" applyBorder="1" applyAlignment="1">
      <alignment horizontal="center" vertical="center"/>
    </xf>
    <xf numFmtId="0" fontId="6" fillId="13" borderId="24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201" xfId="0" applyFont="1" applyBorder="1" applyAlignment="1">
      <alignment horizontal="center" vertical="center" wrapText="1"/>
    </xf>
    <xf numFmtId="0" fontId="7" fillId="0" borderId="200" xfId="0" applyFont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/>
    </xf>
    <xf numFmtId="0" fontId="8" fillId="0" borderId="23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165" fillId="0" borderId="236" xfId="0" applyFont="1" applyBorder="1" applyAlignment="1">
      <alignment horizontal="center" vertical="center" wrapText="1"/>
    </xf>
    <xf numFmtId="0" fontId="6" fillId="12" borderId="98" xfId="0" applyFont="1" applyFill="1" applyBorder="1" applyAlignment="1">
      <alignment horizontal="center" vertical="center"/>
    </xf>
    <xf numFmtId="0" fontId="166" fillId="0" borderId="232" xfId="0" applyFont="1" applyBorder="1" applyAlignment="1">
      <alignment horizontal="center" vertical="center" wrapText="1"/>
    </xf>
    <xf numFmtId="0" fontId="6" fillId="12" borderId="22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67" fillId="0" borderId="234" xfId="0" applyFont="1" applyBorder="1" applyAlignment="1">
      <alignment horizontal="center" vertical="center" wrapText="1"/>
    </xf>
    <xf numFmtId="0" fontId="6" fillId="12" borderId="38" xfId="0" applyFont="1" applyFill="1" applyBorder="1" applyAlignment="1">
      <alignment horizontal="center" vertical="center"/>
    </xf>
    <xf numFmtId="0" fontId="8" fillId="0" borderId="201" xfId="0" applyFont="1" applyBorder="1" applyAlignment="1">
      <alignment horizontal="center" vertical="center" wrapText="1"/>
    </xf>
    <xf numFmtId="0" fontId="6" fillId="12" borderId="61" xfId="0" applyFont="1" applyFill="1" applyBorder="1" applyAlignment="1">
      <alignment horizontal="center" vertical="center" textRotation="90"/>
    </xf>
    <xf numFmtId="0" fontId="2" fillId="12" borderId="0" xfId="0" applyFont="1" applyFill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12" borderId="85" xfId="0" applyFont="1" applyFill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" fillId="0" borderId="236" xfId="0" applyFont="1" applyBorder="1"/>
    <xf numFmtId="0" fontId="1" fillId="0" borderId="60" xfId="0" applyFont="1" applyBorder="1"/>
    <xf numFmtId="0" fontId="2" fillId="12" borderId="218" xfId="0" applyFont="1" applyFill="1" applyBorder="1" applyAlignment="1">
      <alignment horizontal="center" vertical="center"/>
    </xf>
    <xf numFmtId="0" fontId="169" fillId="12" borderId="5" xfId="0" applyFont="1" applyFill="1" applyBorder="1" applyAlignment="1">
      <alignment horizontal="center" vertical="center"/>
    </xf>
    <xf numFmtId="0" fontId="170" fillId="12" borderId="4" xfId="0" applyFont="1" applyFill="1" applyBorder="1" applyAlignment="1">
      <alignment horizontal="center" vertical="center"/>
    </xf>
    <xf numFmtId="0" fontId="171" fillId="12" borderId="3" xfId="0" applyFont="1" applyFill="1" applyBorder="1" applyAlignment="1">
      <alignment horizontal="center" vertical="center"/>
    </xf>
    <xf numFmtId="0" fontId="172" fillId="12" borderId="11" xfId="0" applyFont="1" applyFill="1" applyBorder="1" applyAlignment="1">
      <alignment horizontal="center" vertical="center"/>
    </xf>
    <xf numFmtId="0" fontId="34" fillId="12" borderId="38" xfId="0" applyFont="1" applyFill="1" applyBorder="1" applyAlignment="1">
      <alignment horizontal="center" vertical="center"/>
    </xf>
    <xf numFmtId="0" fontId="2" fillId="12" borderId="249" xfId="0" applyFont="1" applyFill="1" applyBorder="1" applyAlignment="1">
      <alignment horizontal="center" vertical="center"/>
    </xf>
    <xf numFmtId="0" fontId="2" fillId="13" borderId="48" xfId="0" applyFont="1" applyFill="1" applyBorder="1" applyAlignment="1">
      <alignment horizontal="center" vertical="center"/>
    </xf>
    <xf numFmtId="0" fontId="12" fillId="31" borderId="220" xfId="0" applyFont="1" applyFill="1" applyBorder="1" applyAlignment="1">
      <alignment vertical="center"/>
    </xf>
    <xf numFmtId="0" fontId="2" fillId="13" borderId="218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6" fillId="31" borderId="207" xfId="0" applyFont="1" applyFill="1" applyBorder="1" applyAlignment="1">
      <alignment vertical="center"/>
    </xf>
    <xf numFmtId="0" fontId="2" fillId="13" borderId="250" xfId="0" applyFont="1" applyFill="1" applyBorder="1" applyAlignment="1">
      <alignment horizontal="center" vertical="center"/>
    </xf>
    <xf numFmtId="0" fontId="12" fillId="31" borderId="207" xfId="0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horizontal="center" vertical="center"/>
    </xf>
    <xf numFmtId="0" fontId="2" fillId="13" borderId="251" xfId="0" applyFont="1" applyFill="1" applyBorder="1" applyAlignment="1">
      <alignment horizontal="center" vertical="center"/>
    </xf>
    <xf numFmtId="0" fontId="2" fillId="13" borderId="32" xfId="0" applyFont="1" applyFill="1" applyBorder="1" applyAlignment="1">
      <alignment horizontal="center" vertical="center"/>
    </xf>
    <xf numFmtId="0" fontId="2" fillId="13" borderId="75" xfId="0" applyFont="1" applyFill="1" applyBorder="1" applyAlignment="1">
      <alignment horizontal="center" vertical="center"/>
    </xf>
    <xf numFmtId="0" fontId="12" fillId="31" borderId="215" xfId="0" applyFont="1" applyFill="1" applyBorder="1" applyAlignment="1">
      <alignment horizontal="center" vertical="center"/>
    </xf>
    <xf numFmtId="0" fontId="2" fillId="13" borderId="234" xfId="0" applyFont="1" applyFill="1" applyBorder="1" applyAlignment="1">
      <alignment horizontal="center" vertical="center"/>
    </xf>
    <xf numFmtId="0" fontId="2" fillId="13" borderId="126" xfId="0" applyFont="1" applyFill="1" applyBorder="1" applyAlignment="1">
      <alignment horizontal="center" vertical="center"/>
    </xf>
    <xf numFmtId="0" fontId="2" fillId="13" borderId="235" xfId="0" applyFont="1" applyFill="1" applyBorder="1" applyAlignment="1">
      <alignment horizontal="center" vertical="center"/>
    </xf>
    <xf numFmtId="0" fontId="2" fillId="13" borderId="223" xfId="0" applyFont="1" applyFill="1" applyBorder="1" applyAlignment="1">
      <alignment horizontal="center" vertical="center"/>
    </xf>
    <xf numFmtId="0" fontId="2" fillId="13" borderId="252" xfId="0" applyFont="1" applyFill="1" applyBorder="1" applyAlignment="1">
      <alignment horizontal="center" vertical="center"/>
    </xf>
    <xf numFmtId="0" fontId="2" fillId="13" borderId="136" xfId="0" applyFont="1" applyFill="1" applyBorder="1" applyAlignment="1">
      <alignment horizontal="center" vertical="center"/>
    </xf>
    <xf numFmtId="0" fontId="2" fillId="13" borderId="88" xfId="0" applyFont="1" applyFill="1" applyBorder="1" applyAlignment="1">
      <alignment horizontal="center" vertical="center"/>
    </xf>
    <xf numFmtId="0" fontId="2" fillId="13" borderId="227" xfId="0" applyFont="1" applyFill="1" applyBorder="1" applyAlignment="1">
      <alignment horizontal="center" vertical="center"/>
    </xf>
    <xf numFmtId="0" fontId="8" fillId="13" borderId="200" xfId="0" applyFont="1" applyFill="1" applyBorder="1" applyAlignment="1">
      <alignment horizontal="center" vertical="center" wrapText="1"/>
    </xf>
    <xf numFmtId="0" fontId="2" fillId="13" borderId="135" xfId="0" applyFont="1" applyFill="1" applyBorder="1" applyAlignment="1">
      <alignment horizontal="center" vertical="center"/>
    </xf>
    <xf numFmtId="0" fontId="174" fillId="12" borderId="24" xfId="0" applyFont="1" applyFill="1" applyBorder="1" applyAlignment="1">
      <alignment horizontal="center" vertical="center" wrapText="1"/>
    </xf>
    <xf numFmtId="0" fontId="175" fillId="12" borderId="208" xfId="0" applyFont="1" applyFill="1" applyBorder="1" applyAlignment="1">
      <alignment horizontal="center" vertical="center" wrapText="1"/>
    </xf>
    <xf numFmtId="0" fontId="8" fillId="12" borderId="253" xfId="0" applyFont="1" applyFill="1" applyBorder="1" applyAlignment="1">
      <alignment horizontal="center" vertical="center" wrapText="1"/>
    </xf>
    <xf numFmtId="0" fontId="174" fillId="12" borderId="4" xfId="0" applyFont="1" applyFill="1" applyBorder="1" applyAlignment="1">
      <alignment horizontal="center" vertical="center" wrapText="1"/>
    </xf>
    <xf numFmtId="0" fontId="8" fillId="0" borderId="216" xfId="0" applyFont="1" applyBorder="1" applyAlignment="1">
      <alignment horizontal="center" vertical="center" wrapText="1"/>
    </xf>
    <xf numFmtId="0" fontId="37" fillId="12" borderId="19" xfId="0" applyFont="1" applyFill="1" applyBorder="1" applyAlignment="1">
      <alignment horizontal="center" vertical="center"/>
    </xf>
    <xf numFmtId="0" fontId="37" fillId="12" borderId="6" xfId="0" applyFont="1" applyFill="1" applyBorder="1" applyAlignment="1">
      <alignment horizontal="center" vertical="center"/>
    </xf>
    <xf numFmtId="0" fontId="8" fillId="0" borderId="239" xfId="0" applyFont="1" applyBorder="1" applyAlignment="1">
      <alignment horizontal="center" vertical="center" wrapText="1"/>
    </xf>
    <xf numFmtId="0" fontId="176" fillId="12" borderId="253" xfId="0" applyFont="1" applyFill="1" applyBorder="1" applyAlignment="1">
      <alignment horizontal="center" vertical="center"/>
    </xf>
    <xf numFmtId="0" fontId="39" fillId="12" borderId="6" xfId="0" applyFont="1" applyFill="1" applyBorder="1" applyAlignment="1">
      <alignment horizontal="center" vertical="center"/>
    </xf>
    <xf numFmtId="0" fontId="2" fillId="12" borderId="32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177" fillId="12" borderId="226" xfId="0" applyFont="1" applyFill="1" applyBorder="1" applyAlignment="1">
      <alignment horizontal="center" vertical="center"/>
    </xf>
    <xf numFmtId="0" fontId="39" fillId="12" borderId="1" xfId="0" applyFont="1" applyFill="1" applyBorder="1" applyAlignment="1">
      <alignment horizontal="center" vertical="center"/>
    </xf>
    <xf numFmtId="0" fontId="2" fillId="12" borderId="74" xfId="0" applyFont="1" applyFill="1" applyBorder="1" applyAlignment="1">
      <alignment horizontal="center" vertical="center"/>
    </xf>
    <xf numFmtId="0" fontId="6" fillId="12" borderId="74" xfId="0" applyFont="1" applyFill="1" applyBorder="1" applyAlignment="1">
      <alignment horizontal="center" vertical="center"/>
    </xf>
    <xf numFmtId="0" fontId="6" fillId="12" borderId="37" xfId="0" applyFont="1" applyFill="1" applyBorder="1" applyAlignment="1">
      <alignment horizontal="center" vertical="center"/>
    </xf>
    <xf numFmtId="0" fontId="6" fillId="12" borderId="240" xfId="0" applyFont="1" applyFill="1" applyBorder="1" applyAlignment="1">
      <alignment horizontal="center" vertical="center"/>
    </xf>
    <xf numFmtId="0" fontId="17" fillId="12" borderId="220" xfId="0" applyFont="1" applyFill="1" applyBorder="1" applyAlignment="1">
      <alignment horizontal="center" vertical="center" wrapText="1"/>
    </xf>
    <xf numFmtId="0" fontId="17" fillId="12" borderId="231" xfId="0" applyFont="1" applyFill="1" applyBorder="1" applyAlignment="1">
      <alignment horizontal="center" vertical="center" wrapText="1"/>
    </xf>
    <xf numFmtId="0" fontId="12" fillId="0" borderId="231" xfId="0" applyFont="1" applyBorder="1" applyAlignment="1">
      <alignment horizontal="center" vertical="center"/>
    </xf>
    <xf numFmtId="0" fontId="2" fillId="12" borderId="242" xfId="0" applyFont="1" applyFill="1" applyBorder="1" applyAlignment="1">
      <alignment horizontal="center" vertical="center"/>
    </xf>
    <xf numFmtId="0" fontId="2" fillId="12" borderId="228" xfId="0" applyFont="1" applyFill="1" applyBorder="1" applyAlignment="1">
      <alignment horizontal="center" vertical="center"/>
    </xf>
    <xf numFmtId="0" fontId="2" fillId="31" borderId="22" xfId="0" applyFont="1" applyFill="1" applyBorder="1" applyAlignment="1">
      <alignment horizontal="center" vertical="center"/>
    </xf>
    <xf numFmtId="0" fontId="8" fillId="13" borderId="221" xfId="0" applyFont="1" applyFill="1" applyBorder="1" applyAlignment="1">
      <alignment horizontal="center" vertical="center" wrapText="1"/>
    </xf>
    <xf numFmtId="0" fontId="37" fillId="13" borderId="19" xfId="0" applyFont="1" applyFill="1" applyBorder="1" applyAlignment="1">
      <alignment horizontal="center" vertical="center"/>
    </xf>
    <xf numFmtId="0" fontId="8" fillId="13" borderId="59" xfId="0" applyFont="1" applyFill="1" applyBorder="1" applyAlignment="1">
      <alignment horizontal="center" vertical="center"/>
    </xf>
    <xf numFmtId="0" fontId="7" fillId="13" borderId="59" xfId="0" applyFont="1" applyFill="1" applyBorder="1" applyAlignment="1">
      <alignment horizontal="center" vertical="center"/>
    </xf>
    <xf numFmtId="0" fontId="2" fillId="13" borderId="206" xfId="0" applyFont="1" applyFill="1" applyBorder="1" applyAlignment="1">
      <alignment horizontal="center" vertical="center"/>
    </xf>
    <xf numFmtId="0" fontId="8" fillId="13" borderId="253" xfId="0" applyFont="1" applyFill="1" applyBorder="1" applyAlignment="1">
      <alignment horizontal="center" vertical="center" wrapText="1"/>
    </xf>
    <xf numFmtId="0" fontId="37" fillId="13" borderId="6" xfId="0" applyFont="1" applyFill="1" applyBorder="1" applyAlignment="1">
      <alignment horizontal="center" vertical="center"/>
    </xf>
    <xf numFmtId="0" fontId="2" fillId="13" borderId="209" xfId="0" applyFont="1" applyFill="1" applyBorder="1" applyAlignment="1">
      <alignment horizontal="center" vertical="center"/>
    </xf>
    <xf numFmtId="0" fontId="2" fillId="31" borderId="38" xfId="0" applyFont="1" applyFill="1" applyBorder="1" applyAlignment="1">
      <alignment horizontal="center" vertical="center"/>
    </xf>
    <xf numFmtId="0" fontId="2" fillId="13" borderId="28" xfId="0" applyFont="1" applyFill="1" applyBorder="1" applyAlignment="1">
      <alignment horizontal="center" vertical="center"/>
    </xf>
    <xf numFmtId="0" fontId="37" fillId="13" borderId="140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8" fillId="13" borderId="92" xfId="0" applyFont="1" applyFill="1" applyBorder="1" applyAlignment="1">
      <alignment horizontal="center" vertical="center"/>
    </xf>
    <xf numFmtId="0" fontId="7" fillId="13" borderId="92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horizontal="center" vertical="center"/>
    </xf>
    <xf numFmtId="0" fontId="6" fillId="13" borderId="29" xfId="0" applyFont="1" applyFill="1" applyBorder="1" applyAlignment="1">
      <alignment horizontal="center" vertical="center"/>
    </xf>
    <xf numFmtId="0" fontId="6" fillId="13" borderId="31" xfId="0" applyFont="1" applyFill="1" applyBorder="1" applyAlignment="1">
      <alignment horizontal="center" vertical="center"/>
    </xf>
    <xf numFmtId="0" fontId="6" fillId="13" borderId="217" xfId="0" applyFont="1" applyFill="1" applyBorder="1" applyAlignment="1">
      <alignment horizontal="center" vertical="center"/>
    </xf>
    <xf numFmtId="0" fontId="2" fillId="13" borderId="221" xfId="0" applyFont="1" applyFill="1" applyBorder="1" applyAlignment="1">
      <alignment horizontal="center" vertical="center"/>
    </xf>
    <xf numFmtId="0" fontId="181" fillId="13" borderId="103" xfId="0" applyFont="1" applyFill="1" applyBorder="1" applyAlignment="1">
      <alignment horizontal="center" vertical="center" wrapText="1"/>
    </xf>
    <xf numFmtId="0" fontId="7" fillId="13" borderId="61" xfId="0" applyFont="1" applyFill="1" applyBorder="1" applyAlignment="1">
      <alignment horizontal="center" vertical="center"/>
    </xf>
    <xf numFmtId="0" fontId="6" fillId="13" borderId="61" xfId="0" applyFont="1" applyFill="1" applyBorder="1" applyAlignment="1">
      <alignment horizontal="center" vertical="center"/>
    </xf>
    <xf numFmtId="0" fontId="2" fillId="13" borderId="200" xfId="0" applyFont="1" applyFill="1" applyBorder="1" applyAlignment="1">
      <alignment horizontal="center" vertical="center"/>
    </xf>
    <xf numFmtId="0" fontId="182" fillId="13" borderId="12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2" fillId="13" borderId="237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2" borderId="22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8" xfId="0" applyFont="1" applyBorder="1"/>
    <xf numFmtId="0" fontId="2" fillId="0" borderId="5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" fillId="0" borderId="225" xfId="0" applyFont="1" applyBorder="1" applyAlignment="1">
      <alignment horizontal="center" vertical="center"/>
    </xf>
    <xf numFmtId="0" fontId="2" fillId="12" borderId="253" xfId="0" applyFont="1" applyFill="1" applyBorder="1" applyAlignment="1">
      <alignment horizontal="center" vertical="center"/>
    </xf>
    <xf numFmtId="0" fontId="6" fillId="0" borderId="19" xfId="0" applyFont="1" applyBorder="1"/>
    <xf numFmtId="0" fontId="6" fillId="0" borderId="17" xfId="0" applyFont="1" applyBorder="1"/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0" xfId="0" applyFont="1" applyBorder="1" applyAlignment="1">
      <alignment horizontal="center" vertical="center"/>
    </xf>
    <xf numFmtId="0" fontId="2" fillId="0" borderId="226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2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7" fillId="12" borderId="207" xfId="0" applyFont="1" applyFill="1" applyBorder="1" applyAlignment="1">
      <alignment horizontal="center" vertical="center" wrapText="1"/>
    </xf>
    <xf numFmtId="0" fontId="184" fillId="12" borderId="201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12" borderId="209" xfId="0" applyFont="1" applyFill="1" applyBorder="1" applyAlignment="1">
      <alignment horizontal="center" vertical="center"/>
    </xf>
    <xf numFmtId="0" fontId="6" fillId="0" borderId="101" xfId="0" applyFont="1" applyBorder="1" applyAlignment="1">
      <alignment vertical="center"/>
    </xf>
    <xf numFmtId="0" fontId="6" fillId="0" borderId="229" xfId="0" applyFont="1" applyBorder="1" applyAlignment="1">
      <alignment horizontal="center" vertical="center"/>
    </xf>
    <xf numFmtId="0" fontId="2" fillId="0" borderId="23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17" fillId="12" borderId="252" xfId="0" applyFont="1" applyFill="1" applyBorder="1" applyAlignment="1">
      <alignment horizontal="center" vertical="center" wrapText="1"/>
    </xf>
    <xf numFmtId="0" fontId="2" fillId="0" borderId="234" xfId="0" applyFont="1" applyBorder="1" applyAlignment="1">
      <alignment horizontal="center" vertical="center"/>
    </xf>
    <xf numFmtId="0" fontId="6" fillId="12" borderId="140" xfId="0" applyFont="1" applyFill="1" applyBorder="1" applyAlignment="1">
      <alignment horizontal="center" vertical="center"/>
    </xf>
    <xf numFmtId="0" fontId="2" fillId="12" borderId="18" xfId="0" applyFont="1" applyFill="1" applyBorder="1" applyAlignment="1">
      <alignment horizontal="center" vertical="center"/>
    </xf>
    <xf numFmtId="0" fontId="185" fillId="12" borderId="221" xfId="0" applyFont="1" applyFill="1" applyBorder="1" applyAlignment="1">
      <alignment horizontal="center" vertical="center" wrapText="1"/>
    </xf>
    <xf numFmtId="0" fontId="5" fillId="0" borderId="222" xfId="0" applyFont="1" applyBorder="1" applyAlignment="1">
      <alignment horizontal="center" vertical="center" wrapText="1"/>
    </xf>
    <xf numFmtId="0" fontId="186" fillId="12" borderId="253" xfId="0" applyFont="1" applyFill="1" applyBorder="1" applyAlignment="1">
      <alignment horizontal="center" vertical="center" wrapText="1"/>
    </xf>
    <xf numFmtId="0" fontId="5" fillId="0" borderId="229" xfId="0" applyFont="1" applyBorder="1" applyAlignment="1">
      <alignment horizontal="center" vertical="center" wrapText="1"/>
    </xf>
    <xf numFmtId="0" fontId="2" fillId="0" borderId="251" xfId="0" applyFont="1" applyBorder="1" applyAlignment="1">
      <alignment horizontal="center" vertical="center"/>
    </xf>
    <xf numFmtId="0" fontId="187" fillId="12" borderId="236" xfId="0" applyFont="1" applyFill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224" xfId="0" applyFont="1" applyBorder="1" applyAlignment="1">
      <alignment horizontal="center" vertical="center"/>
    </xf>
    <xf numFmtId="0" fontId="5" fillId="12" borderId="91" xfId="0" applyFont="1" applyFill="1" applyBorder="1" applyAlignment="1">
      <alignment horizontal="center"/>
    </xf>
    <xf numFmtId="0" fontId="50" fillId="12" borderId="92" xfId="0" applyFont="1" applyFill="1" applyBorder="1"/>
    <xf numFmtId="0" fontId="51" fillId="12" borderId="24" xfId="0" applyFont="1" applyFill="1" applyBorder="1" applyAlignment="1">
      <alignment horizontal="center"/>
    </xf>
    <xf numFmtId="0" fontId="52" fillId="12" borderId="102" xfId="0" applyFont="1" applyFill="1" applyBorder="1" applyAlignment="1">
      <alignment horizontal="center"/>
    </xf>
    <xf numFmtId="0" fontId="188" fillId="12" borderId="23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239" xfId="0" applyFont="1" applyBorder="1" applyAlignment="1">
      <alignment horizontal="center" vertical="center" wrapText="1"/>
    </xf>
    <xf numFmtId="0" fontId="7" fillId="0" borderId="140" xfId="0" applyFont="1" applyBorder="1" applyAlignment="1">
      <alignment horizontal="center" vertical="center"/>
    </xf>
    <xf numFmtId="0" fontId="7" fillId="0" borderId="230" xfId="0" applyFont="1" applyBorder="1" applyAlignment="1">
      <alignment horizontal="center" vertical="center"/>
    </xf>
    <xf numFmtId="0" fontId="6" fillId="12" borderId="75" xfId="0" applyFont="1" applyFill="1" applyBorder="1" applyAlignment="1">
      <alignment horizontal="center" vertical="center"/>
    </xf>
    <xf numFmtId="0" fontId="6" fillId="12" borderId="76" xfId="0" applyFont="1" applyFill="1" applyBorder="1" applyAlignment="1">
      <alignment horizontal="center" vertical="center"/>
    </xf>
    <xf numFmtId="0" fontId="2" fillId="0" borderId="126" xfId="0" applyFont="1" applyBorder="1" applyAlignment="1">
      <alignment horizontal="center" vertical="center"/>
    </xf>
    <xf numFmtId="0" fontId="6" fillId="12" borderId="51" xfId="0" applyFont="1" applyFill="1" applyBorder="1" applyAlignment="1">
      <alignment horizontal="center" vertical="center"/>
    </xf>
    <xf numFmtId="0" fontId="5" fillId="12" borderId="97" xfId="0" applyFont="1" applyFill="1" applyBorder="1" applyAlignment="1">
      <alignment horizontal="center"/>
    </xf>
    <xf numFmtId="0" fontId="53" fillId="12" borderId="92" xfId="0" applyFont="1" applyFill="1" applyBorder="1"/>
    <xf numFmtId="0" fontId="2" fillId="0" borderId="2" xfId="0" applyFont="1" applyBorder="1" applyAlignment="1">
      <alignment horizontal="center" vertical="center"/>
    </xf>
    <xf numFmtId="0" fontId="50" fillId="12" borderId="3" xfId="0" applyFont="1" applyFill="1" applyBorder="1"/>
    <xf numFmtId="0" fontId="51" fillId="12" borderId="11" xfId="0" applyFont="1" applyFill="1" applyBorder="1" applyAlignment="1">
      <alignment horizontal="center"/>
    </xf>
    <xf numFmtId="0" fontId="52" fillId="12" borderId="109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7" fillId="0" borderId="227" xfId="0" applyFont="1" applyBorder="1" applyAlignment="1">
      <alignment horizontal="center" vertical="center"/>
    </xf>
    <xf numFmtId="0" fontId="190" fillId="12" borderId="253" xfId="0" applyFont="1" applyFill="1" applyBorder="1" applyAlignment="1">
      <alignment horizontal="center" vertical="center" wrapText="1"/>
    </xf>
    <xf numFmtId="0" fontId="39" fillId="12" borderId="19" xfId="0" applyFont="1" applyFill="1" applyBorder="1" applyAlignment="1">
      <alignment horizontal="center" vertical="center"/>
    </xf>
    <xf numFmtId="0" fontId="6" fillId="12" borderId="205" xfId="0" applyFont="1" applyFill="1" applyBorder="1" applyAlignment="1">
      <alignment horizontal="center" vertical="center"/>
    </xf>
    <xf numFmtId="0" fontId="8" fillId="12" borderId="153" xfId="0" applyFont="1" applyFill="1" applyBorder="1" applyAlignment="1">
      <alignment horizontal="center" vertical="center"/>
    </xf>
    <xf numFmtId="0" fontId="7" fillId="12" borderId="153" xfId="0" applyFont="1" applyFill="1" applyBorder="1" applyAlignment="1">
      <alignment horizontal="center" vertical="center"/>
    </xf>
    <xf numFmtId="0" fontId="7" fillId="12" borderId="159" xfId="0" applyFont="1" applyFill="1" applyBorder="1" applyAlignment="1">
      <alignment horizontal="center" vertical="center"/>
    </xf>
    <xf numFmtId="0" fontId="6" fillId="12" borderId="153" xfId="0" applyFont="1" applyFill="1" applyBorder="1" applyAlignment="1">
      <alignment horizontal="center" vertical="center"/>
    </xf>
    <xf numFmtId="0" fontId="15" fillId="12" borderId="209" xfId="0" applyFont="1" applyFill="1" applyBorder="1" applyAlignment="1">
      <alignment horizontal="left"/>
    </xf>
    <xf numFmtId="0" fontId="8" fillId="12" borderId="92" xfId="0" applyFont="1" applyFill="1" applyBorder="1" applyAlignment="1">
      <alignment horizontal="center" vertical="center"/>
    </xf>
    <xf numFmtId="0" fontId="7" fillId="12" borderId="92" xfId="0" applyFont="1" applyFill="1" applyBorder="1" applyAlignment="1">
      <alignment horizontal="center" vertical="center"/>
    </xf>
    <xf numFmtId="0" fontId="7" fillId="12" borderId="21" xfId="0" applyFont="1" applyFill="1" applyBorder="1" applyAlignment="1">
      <alignment horizontal="center" vertical="center"/>
    </xf>
    <xf numFmtId="0" fontId="6" fillId="12" borderId="241" xfId="0" applyFont="1" applyFill="1" applyBorder="1" applyAlignment="1">
      <alignment horizontal="center" vertical="center"/>
    </xf>
    <xf numFmtId="0" fontId="8" fillId="12" borderId="29" xfId="0" applyFont="1" applyFill="1" applyBorder="1" applyAlignment="1">
      <alignment horizontal="center" vertical="center"/>
    </xf>
    <xf numFmtId="0" fontId="7" fillId="12" borderId="29" xfId="0" applyFont="1" applyFill="1" applyBorder="1" applyAlignment="1">
      <alignment horizontal="center" vertical="center"/>
    </xf>
    <xf numFmtId="0" fontId="7" fillId="12" borderId="31" xfId="0" applyFont="1" applyFill="1" applyBorder="1" applyAlignment="1">
      <alignment horizontal="center" vertical="center"/>
    </xf>
    <xf numFmtId="0" fontId="2" fillId="31" borderId="98" xfId="0" applyFont="1" applyFill="1" applyBorder="1" applyAlignment="1">
      <alignment horizontal="center" vertical="center"/>
    </xf>
    <xf numFmtId="0" fontId="2" fillId="31" borderId="207" xfId="0" applyFont="1" applyFill="1" applyBorder="1" applyAlignment="1">
      <alignment horizontal="center" vertical="center"/>
    </xf>
    <xf numFmtId="0" fontId="5" fillId="13" borderId="91" xfId="0" applyFont="1" applyFill="1" applyBorder="1" applyAlignment="1">
      <alignment horizontal="center"/>
    </xf>
    <xf numFmtId="0" fontId="69" fillId="13" borderId="24" xfId="0" applyFont="1" applyFill="1" applyBorder="1"/>
    <xf numFmtId="0" fontId="1" fillId="13" borderId="24" xfId="0" applyFont="1" applyFill="1" applyBorder="1"/>
    <xf numFmtId="0" fontId="51" fillId="13" borderId="24" xfId="0" applyFont="1" applyFill="1" applyBorder="1" applyAlignment="1">
      <alignment horizontal="center"/>
    </xf>
    <xf numFmtId="0" fontId="52" fillId="13" borderId="102" xfId="0" applyFont="1" applyFill="1" applyBorder="1" applyAlignment="1">
      <alignment horizontal="center"/>
    </xf>
    <xf numFmtId="0" fontId="2" fillId="31" borderId="0" xfId="0" applyFont="1" applyFill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6" fillId="13" borderId="69" xfId="0" applyFont="1" applyFill="1" applyBorder="1" applyAlignment="1">
      <alignment horizontal="center" vertical="center"/>
    </xf>
    <xf numFmtId="0" fontId="2" fillId="31" borderId="2" xfId="0" applyFont="1" applyFill="1" applyBorder="1" applyAlignment="1">
      <alignment horizontal="center" vertical="center"/>
    </xf>
    <xf numFmtId="0" fontId="6" fillId="31" borderId="201" xfId="0" applyFont="1" applyFill="1" applyBorder="1" applyAlignment="1">
      <alignment horizontal="center" vertical="center" wrapText="1"/>
    </xf>
    <xf numFmtId="0" fontId="2" fillId="31" borderId="32" xfId="0" applyFont="1" applyFill="1" applyBorder="1" applyAlignment="1">
      <alignment horizontal="center" vertical="center"/>
    </xf>
    <xf numFmtId="0" fontId="8" fillId="31" borderId="200" xfId="0" applyFont="1" applyFill="1" applyBorder="1" applyAlignment="1">
      <alignment horizontal="center" vertical="center" wrapText="1"/>
    </xf>
    <xf numFmtId="0" fontId="6" fillId="13" borderId="39" xfId="0" applyFont="1" applyFill="1" applyBorder="1" applyAlignment="1">
      <alignment horizontal="center" vertical="center"/>
    </xf>
    <xf numFmtId="0" fontId="2" fillId="13" borderId="29" xfId="0" applyFont="1" applyFill="1" applyBorder="1" applyAlignment="1">
      <alignment horizontal="center" vertical="center"/>
    </xf>
    <xf numFmtId="0" fontId="2" fillId="13" borderId="215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 vertical="center"/>
    </xf>
    <xf numFmtId="0" fontId="2" fillId="31" borderId="214" xfId="0" applyFont="1" applyFill="1" applyBorder="1" applyAlignment="1">
      <alignment horizontal="center" vertical="center"/>
    </xf>
    <xf numFmtId="0" fontId="192" fillId="13" borderId="198" xfId="0" applyFont="1" applyFill="1" applyBorder="1" applyAlignment="1">
      <alignment horizontal="center" vertical="center" wrapText="1"/>
    </xf>
    <xf numFmtId="0" fontId="5" fillId="13" borderId="17" xfId="0" applyFont="1" applyFill="1" applyBorder="1" applyAlignment="1">
      <alignment horizontal="center" vertical="center" wrapText="1"/>
    </xf>
    <xf numFmtId="0" fontId="193" fillId="13" borderId="18" xfId="0" applyFont="1" applyFill="1" applyBorder="1" applyAlignment="1">
      <alignment horizontal="center" vertical="center"/>
    </xf>
    <xf numFmtId="0" fontId="2" fillId="31" borderId="220" xfId="0" applyFont="1" applyFill="1" applyBorder="1" applyAlignment="1">
      <alignment horizontal="center" vertical="center"/>
    </xf>
    <xf numFmtId="0" fontId="2" fillId="13" borderId="59" xfId="0" applyFont="1" applyFill="1" applyBorder="1" applyAlignment="1">
      <alignment horizontal="center" vertical="center"/>
    </xf>
    <xf numFmtId="0" fontId="195" fillId="13" borderId="219" xfId="0" applyFont="1" applyFill="1" applyBorder="1" applyAlignment="1">
      <alignment horizontal="center" vertical="center"/>
    </xf>
    <xf numFmtId="0" fontId="2" fillId="31" borderId="223" xfId="0" applyFont="1" applyFill="1" applyBorder="1" applyAlignment="1">
      <alignment horizontal="center" vertical="center"/>
    </xf>
    <xf numFmtId="0" fontId="197" fillId="13" borderId="12" xfId="0" applyFont="1" applyFill="1" applyBorder="1" applyAlignment="1">
      <alignment horizontal="center" vertical="center"/>
    </xf>
    <xf numFmtId="0" fontId="198" fillId="13" borderId="240" xfId="0" applyFont="1" applyFill="1" applyBorder="1" applyAlignment="1">
      <alignment horizontal="center" vertical="center"/>
    </xf>
    <xf numFmtId="0" fontId="2" fillId="31" borderId="101" xfId="0" applyFont="1" applyFill="1" applyBorder="1" applyAlignment="1">
      <alignment vertical="center"/>
    </xf>
    <xf numFmtId="0" fontId="8" fillId="13" borderId="60" xfId="0" applyFont="1" applyFill="1" applyBorder="1" applyAlignment="1">
      <alignment horizontal="center" vertical="center"/>
    </xf>
    <xf numFmtId="0" fontId="6" fillId="13" borderId="222" xfId="0" applyFont="1" applyFill="1" applyBorder="1" applyAlignment="1">
      <alignment horizontal="center" vertical="center"/>
    </xf>
    <xf numFmtId="0" fontId="5" fillId="13" borderId="14" xfId="0" applyFont="1" applyFill="1" applyBorder="1" applyAlignment="1">
      <alignment horizontal="center" vertical="center"/>
    </xf>
    <xf numFmtId="0" fontId="6" fillId="31" borderId="22" xfId="0" applyFont="1" applyFill="1" applyBorder="1" applyAlignment="1">
      <alignment vertical="center"/>
    </xf>
    <xf numFmtId="0" fontId="8" fillId="13" borderId="4" xfId="0" applyFont="1" applyFill="1" applyBorder="1" applyAlignment="1">
      <alignment horizontal="center" vertical="center"/>
    </xf>
    <xf numFmtId="0" fontId="8" fillId="13" borderId="201" xfId="0" applyFont="1" applyFill="1" applyBorder="1" applyAlignment="1">
      <alignment horizontal="center" vertical="center" wrapText="1"/>
    </xf>
    <xf numFmtId="0" fontId="6" fillId="31" borderId="38" xfId="0" applyFont="1" applyFill="1" applyBorder="1" applyAlignment="1">
      <alignment vertical="center"/>
    </xf>
    <xf numFmtId="0" fontId="8" fillId="13" borderId="75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222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9" xfId="0" applyFont="1" applyBorder="1" applyAlignment="1">
      <alignment horizontal="center" vertical="center"/>
    </xf>
    <xf numFmtId="0" fontId="6" fillId="0" borderId="208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6" fillId="0" borderId="139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2" fillId="13" borderId="38" xfId="0" applyFont="1" applyFill="1" applyBorder="1" applyAlignment="1">
      <alignment horizontal="center" vertical="center"/>
    </xf>
    <xf numFmtId="0" fontId="8" fillId="12" borderId="216" xfId="0" applyFont="1" applyFill="1" applyBorder="1" applyAlignment="1">
      <alignment horizontal="center" vertical="center" wrapText="1"/>
    </xf>
    <xf numFmtId="0" fontId="7" fillId="12" borderId="39" xfId="0" applyFont="1" applyFill="1" applyBorder="1" applyAlignment="1">
      <alignment horizontal="center" vertical="center"/>
    </xf>
    <xf numFmtId="0" fontId="20" fillId="12" borderId="23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/>
    </xf>
    <xf numFmtId="0" fontId="69" fillId="12" borderId="29" xfId="0" applyFont="1" applyFill="1" applyBorder="1"/>
    <xf numFmtId="0" fontId="51" fillId="12" borderId="29" xfId="0" applyFont="1" applyFill="1" applyBorder="1" applyAlignment="1">
      <alignment horizontal="center"/>
    </xf>
    <xf numFmtId="0" fontId="52" fillId="12" borderId="31" xfId="0" applyFont="1" applyFill="1" applyBorder="1" applyAlignment="1">
      <alignment horizontal="center"/>
    </xf>
    <xf numFmtId="0" fontId="8" fillId="12" borderId="63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 vertical="center"/>
    </xf>
    <xf numFmtId="0" fontId="20" fillId="12" borderId="208" xfId="0" applyFont="1" applyFill="1" applyBorder="1" applyAlignment="1">
      <alignment horizontal="center" vertical="center" wrapText="1"/>
    </xf>
    <xf numFmtId="0" fontId="5" fillId="12" borderId="92" xfId="0" applyFont="1" applyFill="1" applyBorder="1" applyAlignment="1">
      <alignment horizontal="center"/>
    </xf>
    <xf numFmtId="0" fontId="69" fillId="12" borderId="24" xfId="0" applyFont="1" applyFill="1" applyBorder="1"/>
    <xf numFmtId="0" fontId="7" fillId="12" borderId="6" xfId="0" applyFont="1" applyFill="1" applyBorder="1" applyAlignment="1">
      <alignment horizontal="center" vertical="center"/>
    </xf>
    <xf numFmtId="0" fontId="20" fillId="12" borderId="229" xfId="0" applyFont="1" applyFill="1" applyBorder="1" applyAlignment="1">
      <alignment horizontal="center" vertical="center" wrapText="1"/>
    </xf>
    <xf numFmtId="0" fontId="199" fillId="12" borderId="101" xfId="0" applyFont="1" applyFill="1" applyBorder="1"/>
    <xf numFmtId="0" fontId="6" fillId="12" borderId="6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8" fillId="12" borderId="237" xfId="0" applyFont="1" applyFill="1" applyBorder="1" applyAlignment="1">
      <alignment horizontal="center" vertical="center" wrapText="1"/>
    </xf>
    <xf numFmtId="0" fontId="2" fillId="13" borderId="256" xfId="0" applyFont="1" applyFill="1" applyBorder="1" applyAlignment="1">
      <alignment horizontal="center" vertical="center"/>
    </xf>
    <xf numFmtId="0" fontId="1" fillId="0" borderId="151" xfId="0" applyFont="1" applyBorder="1"/>
    <xf numFmtId="0" fontId="2" fillId="0" borderId="256" xfId="0" applyFont="1" applyBorder="1" applyAlignment="1">
      <alignment horizontal="center" vertical="center"/>
    </xf>
    <xf numFmtId="0" fontId="10" fillId="4" borderId="151" xfId="0" applyFont="1" applyFill="1" applyBorder="1" applyAlignment="1">
      <alignment horizontal="center" wrapText="1"/>
    </xf>
    <xf numFmtId="0" fontId="7" fillId="12" borderId="257" xfId="0" applyFont="1" applyFill="1" applyBorder="1" applyAlignment="1">
      <alignment horizontal="center" vertical="center"/>
    </xf>
    <xf numFmtId="0" fontId="20" fillId="12" borderId="258" xfId="0" applyFont="1" applyFill="1" applyBorder="1" applyAlignment="1">
      <alignment horizontal="center" vertical="center" wrapText="1"/>
    </xf>
    <xf numFmtId="0" fontId="5" fillId="12" borderId="151" xfId="0" applyFont="1" applyFill="1" applyBorder="1" applyAlignment="1">
      <alignment horizontal="center"/>
    </xf>
    <xf numFmtId="0" fontId="69" fillId="12" borderId="151" xfId="0" applyFont="1" applyFill="1" applyBorder="1"/>
    <xf numFmtId="0" fontId="51" fillId="12" borderId="151" xfId="0" applyFont="1" applyFill="1" applyBorder="1" applyAlignment="1">
      <alignment horizontal="center"/>
    </xf>
    <xf numFmtId="0" fontId="52" fillId="12" borderId="149" xfId="0" applyFont="1" applyFill="1" applyBorder="1" applyAlignment="1">
      <alignment horizontal="center"/>
    </xf>
    <xf numFmtId="0" fontId="6" fillId="12" borderId="151" xfId="0" applyFont="1" applyFill="1" applyBorder="1" applyAlignment="1">
      <alignment horizontal="center" vertical="center"/>
    </xf>
    <xf numFmtId="0" fontId="6" fillId="12" borderId="259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75" xfId="0" applyFont="1" applyFill="1" applyBorder="1" applyAlignment="1">
      <alignment horizontal="center" vertical="center"/>
    </xf>
    <xf numFmtId="0" fontId="17" fillId="12" borderId="260" xfId="0" applyFont="1" applyFill="1" applyBorder="1" applyAlignment="1">
      <alignment horizontal="center" vertical="center" wrapText="1"/>
    </xf>
    <xf numFmtId="0" fontId="200" fillId="12" borderId="261" xfId="0" applyFont="1" applyFill="1" applyBorder="1" applyAlignment="1">
      <alignment horizontal="center" vertical="center" wrapText="1"/>
    </xf>
    <xf numFmtId="0" fontId="39" fillId="12" borderId="183" xfId="0" applyFont="1" applyFill="1" applyBorder="1" applyAlignment="1">
      <alignment horizontal="center" vertical="center"/>
    </xf>
    <xf numFmtId="0" fontId="6" fillId="12" borderId="262" xfId="0" applyFont="1" applyFill="1" applyBorder="1" applyAlignment="1">
      <alignment horizontal="center" vertical="center"/>
    </xf>
    <xf numFmtId="0" fontId="2" fillId="12" borderId="187" xfId="0" applyFont="1" applyFill="1" applyBorder="1" applyAlignment="1">
      <alignment horizontal="center" vertical="center"/>
    </xf>
    <xf numFmtId="0" fontId="6" fillId="12" borderId="187" xfId="0" applyFont="1" applyFill="1" applyBorder="1" applyAlignment="1">
      <alignment horizontal="center" vertical="center"/>
    </xf>
    <xf numFmtId="0" fontId="6" fillId="12" borderId="185" xfId="0" applyFont="1" applyFill="1" applyBorder="1" applyAlignment="1">
      <alignment horizontal="center" vertical="center"/>
    </xf>
    <xf numFmtId="0" fontId="6" fillId="12" borderId="263" xfId="0" applyFont="1" applyFill="1" applyBorder="1" applyAlignment="1">
      <alignment horizontal="center" vertical="center"/>
    </xf>
    <xf numFmtId="0" fontId="201" fillId="12" borderId="201" xfId="0" applyFont="1" applyFill="1" applyBorder="1" applyAlignment="1">
      <alignment horizontal="center" vertical="center" wrapText="1"/>
    </xf>
    <xf numFmtId="0" fontId="202" fillId="0" borderId="253" xfId="0" applyFont="1" applyBorder="1" applyAlignment="1">
      <alignment horizontal="center" vertical="center" wrapText="1"/>
    </xf>
    <xf numFmtId="0" fontId="203" fillId="0" borderId="2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12" borderId="200" xfId="0" applyFont="1" applyFill="1" applyBorder="1" applyAlignment="1">
      <alignment horizontal="center" vertical="center" wrapText="1"/>
    </xf>
    <xf numFmtId="0" fontId="204" fillId="13" borderId="260" xfId="0" applyFont="1" applyFill="1" applyBorder="1" applyAlignment="1">
      <alignment horizontal="center" vertical="center"/>
    </xf>
    <xf numFmtId="0" fontId="8" fillId="12" borderId="198" xfId="0" applyFont="1" applyFill="1" applyBorder="1" applyAlignment="1">
      <alignment horizontal="center" vertical="center" wrapText="1"/>
    </xf>
    <xf numFmtId="0" fontId="2" fillId="12" borderId="155" xfId="0" applyFont="1" applyFill="1" applyBorder="1" applyAlignment="1">
      <alignment horizontal="center" vertical="center"/>
    </xf>
    <xf numFmtId="0" fontId="2" fillId="12" borderId="154" xfId="0" applyFont="1" applyFill="1" applyBorder="1" applyAlignment="1">
      <alignment horizontal="center" vertical="center"/>
    </xf>
    <xf numFmtId="0" fontId="2" fillId="12" borderId="153" xfId="0" applyFont="1" applyFill="1" applyBorder="1" applyAlignment="1">
      <alignment horizontal="center" vertical="center"/>
    </xf>
    <xf numFmtId="0" fontId="6" fillId="12" borderId="159" xfId="0" applyFont="1" applyFill="1" applyBorder="1" applyAlignment="1">
      <alignment horizontal="center" vertical="center"/>
    </xf>
    <xf numFmtId="0" fontId="2" fillId="12" borderId="206" xfId="0" applyFont="1" applyFill="1" applyBorder="1" applyAlignment="1">
      <alignment horizontal="center" vertical="center"/>
    </xf>
    <xf numFmtId="0" fontId="2" fillId="12" borderId="217" xfId="0" applyFont="1" applyFill="1" applyBorder="1" applyAlignment="1">
      <alignment horizontal="center" vertical="center"/>
    </xf>
    <xf numFmtId="0" fontId="15" fillId="12" borderId="18" xfId="0" applyFont="1" applyFill="1" applyBorder="1"/>
    <xf numFmtId="0" fontId="205" fillId="12" borderId="221" xfId="0" applyFont="1" applyFill="1" applyBorder="1" applyAlignment="1">
      <alignment horizontal="center" vertical="center" wrapText="1"/>
    </xf>
    <xf numFmtId="0" fontId="206" fillId="12" borderId="201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8" fillId="12" borderId="237" xfId="0" applyFont="1" applyFill="1" applyBorder="1" applyAlignment="1">
      <alignment horizontal="center" vertical="center"/>
    </xf>
    <xf numFmtId="0" fontId="8" fillId="12" borderId="239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center" vertical="center"/>
    </xf>
    <xf numFmtId="0" fontId="2" fillId="12" borderId="126" xfId="0" applyFont="1" applyFill="1" applyBorder="1" applyAlignment="1">
      <alignment horizontal="center" vertical="center"/>
    </xf>
    <xf numFmtId="0" fontId="8" fillId="12" borderId="198" xfId="0" applyFont="1" applyFill="1" applyBorder="1" applyAlignment="1">
      <alignment horizontal="center" vertical="center"/>
    </xf>
    <xf numFmtId="0" fontId="8" fillId="12" borderId="226" xfId="0" applyFont="1" applyFill="1" applyBorder="1" applyAlignment="1">
      <alignment horizontal="center" vertical="center"/>
    </xf>
    <xf numFmtId="0" fontId="6" fillId="12" borderId="86" xfId="0" applyFont="1" applyFill="1" applyBorder="1" applyAlignment="1">
      <alignment horizontal="center" vertical="center"/>
    </xf>
    <xf numFmtId="165" fontId="2" fillId="0" borderId="20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213" xfId="0" applyFont="1" applyBorder="1" applyAlignment="1">
      <alignment horizontal="center" vertical="center"/>
    </xf>
    <xf numFmtId="0" fontId="208" fillId="12" borderId="22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5" fontId="2" fillId="13" borderId="207" xfId="0" applyNumberFormat="1" applyFont="1" applyFill="1" applyBorder="1" applyAlignment="1">
      <alignment horizontal="center" vertical="center"/>
    </xf>
    <xf numFmtId="0" fontId="2" fillId="31" borderId="231" xfId="0" applyFont="1" applyFill="1" applyBorder="1" applyAlignment="1">
      <alignment horizontal="center" vertical="center"/>
    </xf>
    <xf numFmtId="0" fontId="8" fillId="13" borderId="253" xfId="0" applyFont="1" applyFill="1" applyBorder="1" applyAlignment="1">
      <alignment horizontal="center" vertical="center"/>
    </xf>
    <xf numFmtId="0" fontId="6" fillId="13" borderId="229" xfId="0" applyFont="1" applyFill="1" applyBorder="1" applyAlignment="1">
      <alignment horizontal="center" vertical="center"/>
    </xf>
    <xf numFmtId="0" fontId="6" fillId="13" borderId="67" xfId="0" applyFont="1" applyFill="1" applyBorder="1" applyAlignment="1">
      <alignment horizontal="center" vertical="center"/>
    </xf>
    <xf numFmtId="0" fontId="87" fillId="13" borderId="214" xfId="0" applyFont="1" applyFill="1" applyBorder="1" applyAlignment="1">
      <alignment horizontal="center" vertical="center"/>
    </xf>
    <xf numFmtId="0" fontId="2" fillId="13" borderId="21" xfId="0" applyFont="1" applyFill="1" applyBorder="1" applyAlignment="1">
      <alignment horizontal="center" vertical="center"/>
    </xf>
    <xf numFmtId="0" fontId="87" fillId="13" borderId="210" xfId="0" applyFont="1" applyFill="1" applyBorder="1" applyAlignment="1">
      <alignment horizontal="center" vertical="center"/>
    </xf>
    <xf numFmtId="0" fontId="7" fillId="13" borderId="26" xfId="0" applyFont="1" applyFill="1" applyBorder="1" applyAlignment="1">
      <alignment horizontal="center" vertical="center"/>
    </xf>
    <xf numFmtId="0" fontId="7" fillId="13" borderId="135" xfId="0" applyFont="1" applyFill="1" applyBorder="1" applyAlignment="1">
      <alignment horizontal="center" vertical="center"/>
    </xf>
    <xf numFmtId="0" fontId="12" fillId="31" borderId="210" xfId="0" applyFont="1" applyFill="1" applyBorder="1" applyAlignment="1">
      <alignment horizontal="center" vertical="center"/>
    </xf>
    <xf numFmtId="0" fontId="7" fillId="13" borderId="202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3" borderId="30" xfId="0" applyFont="1" applyFill="1" applyBorder="1" applyAlignment="1">
      <alignment horizontal="center" vertical="center"/>
    </xf>
    <xf numFmtId="0" fontId="7" fillId="13" borderId="139" xfId="0" applyFont="1" applyFill="1" applyBorder="1" applyAlignment="1">
      <alignment horizontal="center" vertical="center"/>
    </xf>
    <xf numFmtId="0" fontId="7" fillId="13" borderId="79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  <xf numFmtId="165" fontId="2" fillId="13" borderId="206" xfId="0" applyNumberFormat="1" applyFont="1" applyFill="1" applyBorder="1" applyAlignment="1">
      <alignment horizontal="center" vertical="center"/>
    </xf>
    <xf numFmtId="0" fontId="7" fillId="13" borderId="155" xfId="0" applyFont="1" applyFill="1" applyBorder="1" applyAlignment="1">
      <alignment horizontal="center" vertical="center"/>
    </xf>
    <xf numFmtId="0" fontId="7" fillId="13" borderId="154" xfId="0" applyFont="1" applyFill="1" applyBorder="1" applyAlignment="1">
      <alignment horizontal="center" vertical="center"/>
    </xf>
    <xf numFmtId="0" fontId="12" fillId="31" borderId="203" xfId="0" applyFont="1" applyFill="1" applyBorder="1" applyAlignment="1">
      <alignment horizontal="center" vertical="center"/>
    </xf>
    <xf numFmtId="0" fontId="7" fillId="13" borderId="166" xfId="0" applyFont="1" applyFill="1" applyBorder="1" applyAlignment="1">
      <alignment horizontal="center" vertical="center"/>
    </xf>
    <xf numFmtId="0" fontId="7" fillId="13" borderId="205" xfId="0" applyFont="1" applyFill="1" applyBorder="1" applyAlignment="1">
      <alignment horizontal="center" vertical="center"/>
    </xf>
    <xf numFmtId="0" fontId="7" fillId="13" borderId="153" xfId="0" applyFont="1" applyFill="1" applyBorder="1" applyAlignment="1">
      <alignment horizontal="center" vertical="center"/>
    </xf>
    <xf numFmtId="0" fontId="7" fillId="13" borderId="159" xfId="0" applyFont="1" applyFill="1" applyBorder="1" applyAlignment="1">
      <alignment horizontal="center" vertical="center"/>
    </xf>
    <xf numFmtId="0" fontId="7" fillId="13" borderId="206" xfId="0" applyFont="1" applyFill="1" applyBorder="1" applyAlignment="1">
      <alignment horizontal="center" vertical="center"/>
    </xf>
    <xf numFmtId="0" fontId="87" fillId="13" borderId="18" xfId="0" applyFont="1" applyFill="1" applyBorder="1" applyAlignment="1">
      <alignment horizontal="center" vertical="center"/>
    </xf>
    <xf numFmtId="0" fontId="2" fillId="13" borderId="231" xfId="0" applyFont="1" applyFill="1" applyBorder="1" applyAlignment="1">
      <alignment horizontal="center" vertical="center"/>
    </xf>
    <xf numFmtId="0" fontId="87" fillId="13" borderId="241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7" fillId="13" borderId="214" xfId="0" applyFont="1" applyFill="1" applyBorder="1" applyAlignment="1">
      <alignment horizontal="center" vertical="center"/>
    </xf>
    <xf numFmtId="0" fontId="7" fillId="13" borderId="200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0" fontId="7" fillId="13" borderId="14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horizontal="center" vertical="center"/>
    </xf>
    <xf numFmtId="0" fontId="87" fillId="13" borderId="228" xfId="0" applyFont="1" applyFill="1" applyBorder="1" applyAlignment="1">
      <alignment horizontal="center" vertical="center"/>
    </xf>
    <xf numFmtId="0" fontId="7" fillId="13" borderId="85" xfId="0" applyFont="1" applyFill="1" applyBorder="1" applyAlignment="1">
      <alignment horizontal="center" vertical="center"/>
    </xf>
    <xf numFmtId="0" fontId="7" fillId="13" borderId="120" xfId="0" applyFont="1" applyFill="1" applyBorder="1" applyAlignment="1">
      <alignment horizontal="center" vertical="center"/>
    </xf>
    <xf numFmtId="0" fontId="7" fillId="13" borderId="242" xfId="0" applyFont="1" applyFill="1" applyBorder="1" applyAlignment="1">
      <alignment horizontal="center" vertical="center"/>
    </xf>
    <xf numFmtId="0" fontId="7" fillId="13" borderId="226" xfId="0" applyFont="1" applyFill="1" applyBorder="1" applyAlignment="1">
      <alignment horizontal="center" vertical="center"/>
    </xf>
    <xf numFmtId="0" fontId="7" fillId="13" borderId="86" xfId="0" applyFont="1" applyFill="1" applyBorder="1" applyAlignment="1">
      <alignment horizontal="center" vertical="center"/>
    </xf>
    <xf numFmtId="0" fontId="7" fillId="13" borderId="227" xfId="0" applyFont="1" applyFill="1" applyBorder="1" applyAlignment="1">
      <alignment horizontal="center" vertical="center"/>
    </xf>
    <xf numFmtId="0" fontId="7" fillId="13" borderId="88" xfId="0" applyFont="1" applyFill="1" applyBorder="1" applyAlignment="1">
      <alignment horizontal="center" vertical="center"/>
    </xf>
    <xf numFmtId="0" fontId="7" fillId="13" borderId="84" xfId="0" applyFont="1" applyFill="1" applyBorder="1" applyAlignment="1">
      <alignment horizontal="center" vertical="center"/>
    </xf>
    <xf numFmtId="0" fontId="7" fillId="13" borderId="228" xfId="0" applyFont="1" applyFill="1" applyBorder="1" applyAlignment="1">
      <alignment horizontal="center" vertical="center"/>
    </xf>
    <xf numFmtId="165" fontId="2" fillId="12" borderId="204" xfId="0" applyNumberFormat="1" applyFont="1" applyFill="1" applyBorder="1" applyAlignment="1">
      <alignment horizontal="center" vertical="center"/>
    </xf>
    <xf numFmtId="0" fontId="2" fillId="13" borderId="157" xfId="0" applyFont="1" applyFill="1" applyBorder="1" applyAlignment="1">
      <alignment horizontal="center" vertical="center"/>
    </xf>
    <xf numFmtId="0" fontId="2" fillId="13" borderId="159" xfId="0" applyFont="1" applyFill="1" applyBorder="1" applyAlignment="1">
      <alignment horizontal="center" vertical="center"/>
    </xf>
    <xf numFmtId="0" fontId="2" fillId="13" borderId="152" xfId="0" applyFont="1" applyFill="1" applyBorder="1" applyAlignment="1">
      <alignment horizontal="center" vertical="center"/>
    </xf>
    <xf numFmtId="0" fontId="7" fillId="13" borderId="93" xfId="0" applyFont="1" applyFill="1" applyBorder="1" applyAlignment="1">
      <alignment horizontal="center" vertical="center"/>
    </xf>
    <xf numFmtId="0" fontId="6" fillId="13" borderId="102" xfId="0" applyFont="1" applyFill="1" applyBorder="1" applyAlignment="1">
      <alignment horizontal="center" vertical="center"/>
    </xf>
    <xf numFmtId="165" fontId="2" fillId="12" borderId="201" xfId="0" applyNumberFormat="1" applyFont="1" applyFill="1" applyBorder="1" applyAlignment="1">
      <alignment horizontal="center" vertical="center"/>
    </xf>
    <xf numFmtId="0" fontId="6" fillId="13" borderId="91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12" borderId="201" xfId="0" applyFont="1" applyFill="1" applyBorder="1" applyAlignment="1">
      <alignment horizontal="center" vertical="center"/>
    </xf>
    <xf numFmtId="0" fontId="8" fillId="13" borderId="93" xfId="0" applyFont="1" applyFill="1" applyBorder="1" applyAlignment="1">
      <alignment horizontal="center" vertical="center"/>
    </xf>
    <xf numFmtId="0" fontId="2" fillId="12" borderId="202" xfId="0" applyFont="1" applyFill="1" applyBorder="1" applyAlignment="1">
      <alignment horizontal="center" vertical="center"/>
    </xf>
    <xf numFmtId="0" fontId="6" fillId="13" borderId="137" xfId="0" applyFont="1" applyFill="1" applyBorder="1" applyAlignment="1">
      <alignment horizontal="center" vertical="center"/>
    </xf>
    <xf numFmtId="0" fontId="2" fillId="13" borderId="79" xfId="0" applyFont="1" applyFill="1" applyBorder="1" applyAlignment="1">
      <alignment horizontal="center" vertical="center"/>
    </xf>
    <xf numFmtId="0" fontId="2" fillId="13" borderId="78" xfId="0" applyFont="1" applyFill="1" applyBorder="1" applyAlignment="1">
      <alignment horizontal="center" vertical="center"/>
    </xf>
    <xf numFmtId="0" fontId="7" fillId="13" borderId="80" xfId="0" applyFont="1" applyFill="1" applyBorder="1" applyAlignment="1">
      <alignment horizontal="center" vertical="center"/>
    </xf>
    <xf numFmtId="0" fontId="6" fillId="13" borderId="25" xfId="0" applyFont="1" applyFill="1" applyBorder="1" applyAlignment="1">
      <alignment horizontal="center" vertical="center"/>
    </xf>
    <xf numFmtId="0" fontId="6" fillId="13" borderId="196" xfId="0" applyFont="1" applyFill="1" applyBorder="1" applyAlignment="1">
      <alignment horizontal="center" vertical="center"/>
    </xf>
    <xf numFmtId="0" fontId="2" fillId="12" borderId="157" xfId="0" applyFont="1" applyFill="1" applyBorder="1" applyAlignment="1">
      <alignment horizontal="center" vertical="center"/>
    </xf>
    <xf numFmtId="0" fontId="2" fillId="12" borderId="159" xfId="0" applyFont="1" applyFill="1" applyBorder="1" applyAlignment="1">
      <alignment horizontal="center" vertical="center"/>
    </xf>
    <xf numFmtId="0" fontId="2" fillId="12" borderId="152" xfId="0" applyFont="1" applyFill="1" applyBorder="1" applyAlignment="1">
      <alignment horizontal="center" vertical="center"/>
    </xf>
    <xf numFmtId="0" fontId="8" fillId="12" borderId="156" xfId="0" applyFont="1" applyFill="1" applyBorder="1" applyAlignment="1">
      <alignment horizontal="center" vertical="center"/>
    </xf>
    <xf numFmtId="0" fontId="6" fillId="12" borderId="206" xfId="0" applyFont="1" applyFill="1" applyBorder="1" applyAlignment="1">
      <alignment horizontal="center" vertical="center"/>
    </xf>
    <xf numFmtId="0" fontId="2" fillId="12" borderId="91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center" vertical="center"/>
    </xf>
    <xf numFmtId="0" fontId="8" fillId="12" borderId="93" xfId="0" applyFont="1" applyFill="1" applyBorder="1" applyAlignment="1">
      <alignment horizontal="center" vertical="center"/>
    </xf>
    <xf numFmtId="0" fontId="2" fillId="12" borderId="107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0" fontId="2" fillId="12" borderId="99" xfId="0" applyFont="1" applyFill="1" applyBorder="1" applyAlignment="1">
      <alignment horizontal="center" vertical="center"/>
    </xf>
    <xf numFmtId="0" fontId="8" fillId="12" borderId="70" xfId="0" applyFont="1" applyFill="1" applyBorder="1" applyAlignment="1">
      <alignment horizontal="center" vertical="center"/>
    </xf>
    <xf numFmtId="0" fontId="6" fillId="12" borderId="106" xfId="0" applyFont="1" applyFill="1" applyBorder="1" applyAlignment="1">
      <alignment horizontal="center" vertical="center"/>
    </xf>
    <xf numFmtId="0" fontId="2" fillId="12" borderId="62" xfId="0" applyFont="1" applyFill="1" applyBorder="1" applyAlignment="1">
      <alignment horizontal="center" vertical="center"/>
    </xf>
    <xf numFmtId="0" fontId="2" fillId="12" borderId="58" xfId="0" applyFont="1" applyFill="1" applyBorder="1" applyAlignment="1">
      <alignment horizontal="center" vertical="center"/>
    </xf>
    <xf numFmtId="0" fontId="2" fillId="12" borderId="55" xfId="0" applyFont="1" applyFill="1" applyBorder="1" applyAlignment="1">
      <alignment horizontal="center" vertical="center"/>
    </xf>
    <xf numFmtId="0" fontId="8" fillId="12" borderId="103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6" fillId="12" borderId="10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12" borderId="108" xfId="0" applyFont="1" applyFill="1" applyBorder="1" applyAlignment="1">
      <alignment horizontal="center" vertical="center"/>
    </xf>
    <xf numFmtId="0" fontId="8" fillId="12" borderId="12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8" fillId="12" borderId="119" xfId="0" applyFont="1" applyFill="1" applyBorder="1" applyAlignment="1">
      <alignment horizontal="center" vertical="center"/>
    </xf>
    <xf numFmtId="0" fontId="6" fillId="12" borderId="136" xfId="0" applyFont="1" applyFill="1" applyBorder="1" applyAlignment="1">
      <alignment horizontal="center" vertical="center"/>
    </xf>
    <xf numFmtId="0" fontId="68" fillId="12" borderId="175" xfId="0" applyFont="1" applyFill="1" applyBorder="1" applyAlignment="1">
      <alignment horizontal="center" vertical="center"/>
    </xf>
    <xf numFmtId="0" fontId="68" fillId="12" borderId="143" xfId="0" applyFont="1" applyFill="1" applyBorder="1" applyAlignment="1">
      <alignment horizontal="center" vertical="center"/>
    </xf>
    <xf numFmtId="0" fontId="68" fillId="12" borderId="7" xfId="0" applyFont="1" applyFill="1" applyBorder="1" applyAlignment="1">
      <alignment horizontal="center" vertical="center"/>
    </xf>
    <xf numFmtId="0" fontId="68" fillId="12" borderId="16" xfId="0" applyFont="1" applyFill="1" applyBorder="1" applyAlignment="1">
      <alignment horizontal="center" vertical="center"/>
    </xf>
    <xf numFmtId="0" fontId="68" fillId="12" borderId="19" xfId="0" applyFont="1" applyFill="1" applyBorder="1" applyAlignment="1">
      <alignment horizontal="center" vertical="center"/>
    </xf>
    <xf numFmtId="0" fontId="68" fillId="12" borderId="21" xfId="0" applyFont="1" applyFill="1" applyBorder="1" applyAlignment="1">
      <alignment horizontal="center" vertical="center"/>
    </xf>
    <xf numFmtId="0" fontId="2" fillId="12" borderId="97" xfId="0" applyFont="1" applyFill="1" applyBorder="1" applyAlignment="1">
      <alignment horizontal="center" vertical="center"/>
    </xf>
    <xf numFmtId="0" fontId="159" fillId="4" borderId="63" xfId="0" applyFont="1" applyFill="1" applyBorder="1" applyAlignment="1">
      <alignment horizontal="center" vertical="center" textRotation="90"/>
    </xf>
    <xf numFmtId="0" fontId="2" fillId="12" borderId="16" xfId="0" applyFont="1" applyFill="1" applyBorder="1" applyAlignment="1">
      <alignment horizontal="center" vertical="center"/>
    </xf>
    <xf numFmtId="0" fontId="8" fillId="12" borderId="96" xfId="0" applyFont="1" applyFill="1" applyBorder="1" applyAlignment="1">
      <alignment horizontal="center" vertical="center"/>
    </xf>
    <xf numFmtId="0" fontId="6" fillId="23" borderId="61" xfId="0" applyFont="1" applyFill="1" applyBorder="1" applyAlignment="1">
      <alignment horizontal="center" vertical="center"/>
    </xf>
    <xf numFmtId="0" fontId="6" fillId="23" borderId="19" xfId="0" applyFont="1" applyFill="1" applyBorder="1" applyAlignment="1">
      <alignment horizontal="center" vertical="center"/>
    </xf>
    <xf numFmtId="0" fontId="2" fillId="13" borderId="62" xfId="0" applyFont="1" applyFill="1" applyBorder="1" applyAlignment="1">
      <alignment horizontal="center" vertical="center"/>
    </xf>
    <xf numFmtId="0" fontId="2" fillId="13" borderId="15" xfId="0" applyFont="1" applyFill="1" applyBorder="1" applyAlignment="1">
      <alignment horizontal="center" vertical="center"/>
    </xf>
    <xf numFmtId="0" fontId="8" fillId="13" borderId="63" xfId="0" applyFont="1" applyFill="1" applyBorder="1" applyAlignment="1">
      <alignment horizontal="center" vertical="center"/>
    </xf>
    <xf numFmtId="0" fontId="6" fillId="13" borderId="108" xfId="0" applyFont="1" applyFill="1" applyBorder="1" applyAlignment="1">
      <alignment horizontal="center" vertical="center"/>
    </xf>
    <xf numFmtId="0" fontId="2" fillId="13" borderId="97" xfId="0" applyFont="1" applyFill="1" applyBorder="1" applyAlignment="1">
      <alignment horizontal="center" vertical="center"/>
    </xf>
    <xf numFmtId="0" fontId="2" fillId="13" borderId="71" xfId="0" applyFont="1" applyFill="1" applyBorder="1" applyAlignment="1">
      <alignment horizontal="center" vertical="center"/>
    </xf>
    <xf numFmtId="0" fontId="8" fillId="13" borderId="122" xfId="0" applyFont="1" applyFill="1" applyBorder="1" applyAlignment="1">
      <alignment horizontal="center" vertical="center"/>
    </xf>
    <xf numFmtId="0" fontId="6" fillId="13" borderId="109" xfId="0" applyFont="1" applyFill="1" applyBorder="1" applyAlignment="1">
      <alignment horizontal="center" vertical="center"/>
    </xf>
    <xf numFmtId="0" fontId="2" fillId="13" borderId="77" xfId="0" applyFont="1" applyFill="1" applyBorder="1" applyAlignment="1">
      <alignment horizontal="center" vertical="center"/>
    </xf>
    <xf numFmtId="0" fontId="2" fillId="13" borderId="110" xfId="0" applyFont="1" applyFill="1" applyBorder="1" applyAlignment="1">
      <alignment horizontal="center" vertical="center"/>
    </xf>
    <xf numFmtId="0" fontId="8" fillId="13" borderId="96" xfId="0" applyFont="1" applyFill="1" applyBorder="1" applyAlignment="1">
      <alignment horizontal="center" vertical="center"/>
    </xf>
    <xf numFmtId="0" fontId="6" fillId="13" borderId="76" xfId="0" applyFont="1" applyFill="1" applyBorder="1" applyAlignment="1">
      <alignment horizontal="center" vertical="center"/>
    </xf>
    <xf numFmtId="0" fontId="162" fillId="15" borderId="171" xfId="0" applyFont="1" applyFill="1" applyBorder="1" applyAlignment="1">
      <alignment horizontal="center" vertical="center" textRotation="90"/>
    </xf>
    <xf numFmtId="0" fontId="12" fillId="13" borderId="71" xfId="0" applyFont="1" applyFill="1" applyBorder="1" applyAlignment="1">
      <alignment horizontal="center" vertical="center"/>
    </xf>
    <xf numFmtId="0" fontId="2" fillId="13" borderId="91" xfId="0" applyFont="1" applyFill="1" applyBorder="1" applyAlignment="1">
      <alignment horizontal="center" vertical="center"/>
    </xf>
    <xf numFmtId="0" fontId="12" fillId="31" borderId="20" xfId="0" applyFont="1" applyFill="1" applyBorder="1" applyAlignment="1">
      <alignment horizontal="center" vertical="center"/>
    </xf>
    <xf numFmtId="0" fontId="12" fillId="31" borderId="99" xfId="0" applyFont="1" applyFill="1" applyBorder="1" applyAlignment="1">
      <alignment horizontal="center" vertical="center"/>
    </xf>
    <xf numFmtId="166" fontId="2" fillId="12" borderId="160" xfId="0" applyNumberFormat="1" applyFont="1" applyFill="1" applyBorder="1" applyAlignment="1">
      <alignment horizontal="center" vertical="center"/>
    </xf>
    <xf numFmtId="0" fontId="2" fillId="12" borderId="41" xfId="0" applyFont="1" applyFill="1" applyBorder="1" applyAlignment="1">
      <alignment horizontal="center" vertical="center"/>
    </xf>
    <xf numFmtId="0" fontId="2" fillId="12" borderId="40" xfId="0" applyFont="1" applyFill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213" fillId="21" borderId="160" xfId="0" applyFont="1" applyFill="1" applyBorder="1" applyAlignment="1">
      <alignment horizontal="center" vertical="center"/>
    </xf>
    <xf numFmtId="0" fontId="6" fillId="12" borderId="46" xfId="0" applyFont="1" applyFill="1" applyBorder="1" applyAlignment="1">
      <alignment horizontal="center" vertical="center"/>
    </xf>
    <xf numFmtId="0" fontId="6" fillId="12" borderId="161" xfId="0" applyFont="1" applyFill="1" applyBorder="1" applyAlignment="1">
      <alignment horizontal="center" vertical="center"/>
    </xf>
    <xf numFmtId="0" fontId="2" fillId="12" borderId="42" xfId="0" applyFont="1" applyFill="1" applyBorder="1" applyAlignment="1">
      <alignment horizontal="center" vertical="center"/>
    </xf>
    <xf numFmtId="0" fontId="6" fillId="12" borderId="42" xfId="0" applyFont="1" applyFill="1" applyBorder="1" applyAlignment="1">
      <alignment horizontal="center" vertical="center"/>
    </xf>
    <xf numFmtId="0" fontId="6" fillId="12" borderId="40" xfId="0" applyFont="1" applyFill="1" applyBorder="1" applyAlignment="1">
      <alignment horizontal="center" vertical="center"/>
    </xf>
    <xf numFmtId="0" fontId="214" fillId="30" borderId="48" xfId="0" applyFont="1" applyFill="1" applyBorder="1" applyAlignment="1">
      <alignment horizontal="center" vertical="center" wrapText="1"/>
    </xf>
    <xf numFmtId="0" fontId="2" fillId="12" borderId="77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10" xfId="0" applyFont="1" applyFill="1" applyBorder="1" applyAlignment="1">
      <alignment horizontal="center" vertical="center"/>
    </xf>
    <xf numFmtId="0" fontId="2" fillId="12" borderId="37" xfId="0" applyFont="1" applyFill="1" applyBorder="1" applyAlignment="1">
      <alignment horizontal="center" vertical="center"/>
    </xf>
    <xf numFmtId="0" fontId="6" fillId="12" borderId="158" xfId="0" applyFont="1" applyFill="1" applyBorder="1" applyAlignment="1">
      <alignment horizontal="center" vertical="center"/>
    </xf>
    <xf numFmtId="0" fontId="215" fillId="12" borderId="103" xfId="0" applyFont="1" applyFill="1" applyBorder="1" applyAlignment="1">
      <alignment horizontal="center" vertical="center"/>
    </xf>
    <xf numFmtId="0" fontId="216" fillId="12" borderId="93" xfId="0" applyFont="1" applyFill="1" applyBorder="1" applyAlignment="1">
      <alignment horizontal="center" vertical="center"/>
    </xf>
    <xf numFmtId="0" fontId="34" fillId="12" borderId="28" xfId="0" applyFont="1" applyFill="1" applyBorder="1" applyAlignment="1">
      <alignment horizontal="center" vertical="center"/>
    </xf>
    <xf numFmtId="0" fontId="34" fillId="12" borderId="31" xfId="0" applyFont="1" applyFill="1" applyBorder="1" applyAlignment="1">
      <alignment horizontal="center" vertical="center"/>
    </xf>
    <xf numFmtId="0" fontId="2" fillId="31" borderId="97" xfId="0" applyFont="1" applyFill="1" applyBorder="1" applyAlignment="1">
      <alignment horizontal="center" vertical="center"/>
    </xf>
    <xf numFmtId="0" fontId="8" fillId="30" borderId="63" xfId="0" applyFont="1" applyFill="1" applyBorder="1" applyAlignment="1">
      <alignment horizontal="center" vertical="center"/>
    </xf>
    <xf numFmtId="0" fontId="6" fillId="13" borderId="123" xfId="0" applyFont="1" applyFill="1" applyBorder="1" applyAlignment="1">
      <alignment horizontal="center" vertical="center"/>
    </xf>
    <xf numFmtId="0" fontId="2" fillId="31" borderId="77" xfId="0" applyFont="1" applyFill="1" applyBorder="1" applyAlignment="1">
      <alignment horizontal="center" vertical="center"/>
    </xf>
    <xf numFmtId="0" fontId="8" fillId="32" borderId="121" xfId="0" applyFont="1" applyFill="1" applyBorder="1" applyAlignment="1">
      <alignment horizontal="center" vertical="center"/>
    </xf>
    <xf numFmtId="0" fontId="12" fillId="31" borderId="93" xfId="0" applyFont="1" applyFill="1" applyBorder="1" applyAlignment="1">
      <alignment horizontal="center" vertical="center"/>
    </xf>
    <xf numFmtId="0" fontId="34" fillId="13" borderId="109" xfId="0" applyFont="1" applyFill="1" applyBorder="1" applyAlignment="1">
      <alignment horizontal="center" vertical="center"/>
    </xf>
    <xf numFmtId="0" fontId="12" fillId="31" borderId="70" xfId="0" applyFont="1" applyFill="1" applyBorder="1" applyAlignment="1">
      <alignment horizontal="center" vertical="center"/>
    </xf>
    <xf numFmtId="0" fontId="2" fillId="31" borderId="52" xfId="0" applyFont="1" applyFill="1" applyBorder="1" applyAlignment="1">
      <alignment horizontal="center" vertical="center"/>
    </xf>
    <xf numFmtId="0" fontId="2" fillId="13" borderId="47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37" xfId="0" applyFont="1" applyFill="1" applyBorder="1" applyAlignment="1">
      <alignment horizontal="center" vertical="center"/>
    </xf>
    <xf numFmtId="0" fontId="2" fillId="13" borderId="81" xfId="0" applyFont="1" applyFill="1" applyBorder="1" applyAlignment="1">
      <alignment horizontal="center" vertical="center"/>
    </xf>
    <xf numFmtId="0" fontId="6" fillId="13" borderId="84" xfId="0" applyFont="1" applyFill="1" applyBorder="1" applyAlignment="1">
      <alignment horizontal="center" vertical="center"/>
    </xf>
    <xf numFmtId="0" fontId="8" fillId="13" borderId="54" xfId="0" applyFont="1" applyFill="1" applyBorder="1" applyAlignment="1">
      <alignment horizontal="center" vertical="center"/>
    </xf>
    <xf numFmtId="0" fontId="2" fillId="13" borderId="107" xfId="0" applyFont="1" applyFill="1" applyBorder="1" applyAlignment="1">
      <alignment horizontal="center" vertical="center"/>
    </xf>
    <xf numFmtId="0" fontId="2" fillId="13" borderId="99" xfId="0" applyFont="1" applyFill="1" applyBorder="1" applyAlignment="1">
      <alignment horizontal="center" vertical="center"/>
    </xf>
    <xf numFmtId="0" fontId="8" fillId="12" borderId="54" xfId="0" applyFont="1" applyFill="1" applyBorder="1" applyAlignment="1">
      <alignment horizontal="center" vertical="center"/>
    </xf>
    <xf numFmtId="0" fontId="8" fillId="12" borderId="121" xfId="0" applyFont="1" applyFill="1" applyBorder="1" applyAlignment="1">
      <alignment horizontal="center" vertical="center"/>
    </xf>
    <xf numFmtId="0" fontId="6" fillId="12" borderId="123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left" vertical="center"/>
    </xf>
    <xf numFmtId="0" fontId="12" fillId="0" borderId="71" xfId="0" applyFont="1" applyBorder="1" applyAlignment="1">
      <alignment horizontal="center" vertical="center"/>
    </xf>
    <xf numFmtId="0" fontId="2" fillId="12" borderId="81" xfId="0" applyFont="1" applyFill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6" fillId="0" borderId="153" xfId="0" applyFont="1" applyBorder="1" applyAlignment="1">
      <alignment horizontal="left" vertical="center"/>
    </xf>
    <xf numFmtId="0" fontId="6" fillId="0" borderId="153" xfId="0" applyFont="1" applyBorder="1" applyAlignment="1">
      <alignment horizontal="center" vertical="center"/>
    </xf>
    <xf numFmtId="0" fontId="6" fillId="0" borderId="159" xfId="0" applyFont="1" applyBorder="1" applyAlignment="1">
      <alignment horizontal="center" vertical="center"/>
    </xf>
    <xf numFmtId="0" fontId="2" fillId="0" borderId="206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20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6" fillId="0" borderId="108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31" borderId="55" xfId="0" applyFont="1" applyFill="1" applyBorder="1" applyAlignment="1">
      <alignment horizontal="center" vertical="center"/>
    </xf>
    <xf numFmtId="0" fontId="2" fillId="13" borderId="34" xfId="0" applyFont="1" applyFill="1" applyBorder="1" applyAlignment="1">
      <alignment horizontal="center" vertical="center"/>
    </xf>
    <xf numFmtId="0" fontId="2" fillId="13" borderId="240" xfId="0" applyFont="1" applyFill="1" applyBorder="1" applyAlignment="1">
      <alignment horizontal="center" vertical="center"/>
    </xf>
    <xf numFmtId="0" fontId="2" fillId="34" borderId="62" xfId="0" applyFont="1" applyFill="1" applyBorder="1" applyAlignment="1">
      <alignment horizontal="center" vertical="center"/>
    </xf>
    <xf numFmtId="0" fontId="2" fillId="34" borderId="98" xfId="0" applyFont="1" applyFill="1" applyBorder="1" applyAlignment="1">
      <alignment horizontal="center" vertical="center"/>
    </xf>
    <xf numFmtId="0" fontId="1" fillId="34" borderId="22" xfId="0" applyFont="1" applyFill="1" applyBorder="1"/>
    <xf numFmtId="0" fontId="6" fillId="34" borderId="19" xfId="0" applyFont="1" applyFill="1" applyBorder="1" applyAlignment="1">
      <alignment horizontal="center" vertical="center"/>
    </xf>
    <xf numFmtId="0" fontId="6" fillId="34" borderId="100" xfId="0" applyFont="1" applyFill="1" applyBorder="1"/>
    <xf numFmtId="0" fontId="2" fillId="34" borderId="14" xfId="0" applyFont="1" applyFill="1" applyBorder="1" applyAlignment="1">
      <alignment horizontal="center" vertical="center"/>
    </xf>
    <xf numFmtId="0" fontId="6" fillId="34" borderId="14" xfId="0" applyFont="1" applyFill="1" applyBorder="1" applyAlignment="1">
      <alignment horizontal="center" vertical="center"/>
    </xf>
    <xf numFmtId="0" fontId="6" fillId="34" borderId="16" xfId="0" applyFont="1" applyFill="1" applyBorder="1" applyAlignment="1">
      <alignment horizontal="center" vertical="center"/>
    </xf>
    <xf numFmtId="0" fontId="2" fillId="34" borderId="18" xfId="0" applyFont="1" applyFill="1" applyBorder="1" applyAlignment="1">
      <alignment horizontal="center" vertical="center"/>
    </xf>
    <xf numFmtId="0" fontId="2" fillId="34" borderId="91" xfId="0" applyFont="1" applyFill="1" applyBorder="1" applyAlignment="1">
      <alignment horizontal="center" vertical="center"/>
    </xf>
    <xf numFmtId="0" fontId="2" fillId="34" borderId="22" xfId="0" applyFont="1" applyFill="1" applyBorder="1" applyAlignment="1">
      <alignment horizontal="center" vertical="center"/>
    </xf>
    <xf numFmtId="0" fontId="1" fillId="34" borderId="101" xfId="0" applyFont="1" applyFill="1" applyBorder="1"/>
    <xf numFmtId="0" fontId="6" fillId="34" borderId="19" xfId="0" applyFont="1" applyFill="1" applyBorder="1"/>
    <xf numFmtId="0" fontId="6" fillId="34" borderId="102" xfId="0" applyFont="1" applyFill="1" applyBorder="1"/>
    <xf numFmtId="0" fontId="2" fillId="34" borderId="3" xfId="0" applyFont="1" applyFill="1" applyBorder="1" applyAlignment="1">
      <alignment horizontal="center" vertical="center"/>
    </xf>
    <xf numFmtId="0" fontId="6" fillId="34" borderId="3" xfId="0" applyFont="1" applyFill="1" applyBorder="1" applyAlignment="1">
      <alignment horizontal="center" vertical="center"/>
    </xf>
    <xf numFmtId="0" fontId="6" fillId="34" borderId="9" xfId="0" applyFont="1" applyFill="1" applyBorder="1" applyAlignment="1">
      <alignment horizontal="center" vertical="center"/>
    </xf>
    <xf numFmtId="0" fontId="2" fillId="34" borderId="12" xfId="0" applyFont="1" applyFill="1" applyBorder="1" applyAlignment="1">
      <alignment horizontal="center" vertical="center"/>
    </xf>
    <xf numFmtId="0" fontId="2" fillId="34" borderId="71" xfId="0" applyFont="1" applyFill="1" applyBorder="1" applyAlignment="1">
      <alignment horizontal="center" vertical="center"/>
    </xf>
    <xf numFmtId="0" fontId="6" fillId="34" borderId="121" xfId="0" applyFont="1" applyFill="1" applyBorder="1"/>
    <xf numFmtId="0" fontId="2" fillId="34" borderId="107" xfId="0" applyFont="1" applyFill="1" applyBorder="1" applyAlignment="1">
      <alignment horizontal="center" vertical="center"/>
    </xf>
    <xf numFmtId="0" fontId="2" fillId="34" borderId="38" xfId="0" applyFont="1" applyFill="1" applyBorder="1" applyAlignment="1">
      <alignment horizontal="center" vertical="center"/>
    </xf>
    <xf numFmtId="0" fontId="2" fillId="34" borderId="81" xfId="0" applyFont="1" applyFill="1" applyBorder="1" applyAlignment="1">
      <alignment horizontal="center" vertical="center"/>
    </xf>
    <xf numFmtId="0" fontId="6" fillId="34" borderId="80" xfId="0" applyFont="1" applyFill="1" applyBorder="1"/>
    <xf numFmtId="0" fontId="6" fillId="34" borderId="25" xfId="0" applyFont="1" applyFill="1" applyBorder="1"/>
    <xf numFmtId="0" fontId="6" fillId="34" borderId="196" xfId="0" applyFont="1" applyFill="1" applyBorder="1"/>
    <xf numFmtId="0" fontId="2" fillId="34" borderId="88" xfId="0" applyFont="1" applyFill="1" applyBorder="1" applyAlignment="1">
      <alignment horizontal="center" vertical="center"/>
    </xf>
    <xf numFmtId="0" fontId="6" fillId="34" borderId="88" xfId="0" applyFont="1" applyFill="1" applyBorder="1" applyAlignment="1">
      <alignment horizontal="center" vertical="center"/>
    </xf>
    <xf numFmtId="0" fontId="6" fillId="34" borderId="84" xfId="0" applyFont="1" applyFill="1" applyBorder="1" applyAlignment="1">
      <alignment horizontal="center" vertical="center"/>
    </xf>
    <xf numFmtId="0" fontId="6" fillId="34" borderId="228" xfId="0" applyFont="1" applyFill="1" applyBorder="1" applyAlignment="1">
      <alignment horizontal="center" vertical="center"/>
    </xf>
    <xf numFmtId="0" fontId="221" fillId="12" borderId="155" xfId="0" applyFont="1" applyFill="1" applyBorder="1" applyAlignment="1">
      <alignment horizontal="center" vertical="center"/>
    </xf>
    <xf numFmtId="0" fontId="222" fillId="12" borderId="101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00" xfId="0" applyFont="1" applyBorder="1"/>
    <xf numFmtId="0" fontId="6" fillId="0" borderId="102" xfId="0" applyFont="1" applyBorder="1"/>
    <xf numFmtId="0" fontId="6" fillId="0" borderId="196" xfId="0" applyFont="1" applyBorder="1"/>
    <xf numFmtId="0" fontId="6" fillId="0" borderId="123" xfId="0" applyFont="1" applyBorder="1" applyAlignment="1">
      <alignment horizontal="center" vertical="center"/>
    </xf>
    <xf numFmtId="0" fontId="225" fillId="12" borderId="22" xfId="0" applyFont="1" applyFill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/>
    </xf>
    <xf numFmtId="0" fontId="8" fillId="0" borderId="122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13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19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17" xfId="0" applyFont="1" applyBorder="1" applyAlignment="1">
      <alignment horizontal="center" vertical="center"/>
    </xf>
    <xf numFmtId="0" fontId="227" fillId="13" borderId="58" xfId="0" applyFont="1" applyFill="1" applyBorder="1" applyAlignment="1">
      <alignment horizontal="center" vertical="center"/>
    </xf>
    <xf numFmtId="0" fontId="2" fillId="31" borderId="15" xfId="0" applyFont="1" applyFill="1" applyBorder="1" applyAlignment="1">
      <alignment horizontal="center" vertical="center"/>
    </xf>
    <xf numFmtId="0" fontId="228" fillId="13" borderId="16" xfId="0" applyFont="1" applyFill="1" applyBorder="1" applyAlignment="1">
      <alignment horizontal="center" vertical="center"/>
    </xf>
    <xf numFmtId="0" fontId="2" fillId="31" borderId="71" xfId="0" applyFont="1" applyFill="1" applyBorder="1" applyAlignment="1">
      <alignment horizontal="center" vertical="center"/>
    </xf>
    <xf numFmtId="0" fontId="229" fillId="13" borderId="9" xfId="0" applyFont="1" applyFill="1" applyBorder="1" applyAlignment="1">
      <alignment horizontal="center" vertical="center"/>
    </xf>
    <xf numFmtId="0" fontId="230" fillId="13" borderId="37" xfId="0" applyFont="1" applyFill="1" applyBorder="1" applyAlignment="1">
      <alignment horizontal="center" vertical="center"/>
    </xf>
    <xf numFmtId="0" fontId="6" fillId="13" borderId="100" xfId="0" applyFont="1" applyFill="1" applyBorder="1" applyAlignment="1">
      <alignment horizontal="center" vertical="center"/>
    </xf>
    <xf numFmtId="0" fontId="2" fillId="34" borderId="157" xfId="0" applyFont="1" applyFill="1" applyBorder="1" applyAlignment="1">
      <alignment horizontal="center" vertical="center"/>
    </xf>
    <xf numFmtId="0" fontId="2" fillId="34" borderId="155" xfId="0" applyFont="1" applyFill="1" applyBorder="1" applyAlignment="1">
      <alignment horizontal="center" vertical="center"/>
    </xf>
    <xf numFmtId="0" fontId="2" fillId="34" borderId="152" xfId="0" applyFont="1" applyFill="1" applyBorder="1" applyAlignment="1">
      <alignment horizontal="center" vertical="center"/>
    </xf>
    <xf numFmtId="0" fontId="8" fillId="34" borderId="103" xfId="0" applyFont="1" applyFill="1" applyBorder="1" applyAlignment="1">
      <alignment horizontal="center" vertical="center"/>
    </xf>
    <xf numFmtId="0" fontId="6" fillId="34" borderId="61" xfId="0" applyFont="1" applyFill="1" applyBorder="1" applyAlignment="1">
      <alignment horizontal="center" vertical="center"/>
    </xf>
    <xf numFmtId="0" fontId="6" fillId="34" borderId="100" xfId="0" applyFont="1" applyFill="1" applyBorder="1" applyAlignment="1">
      <alignment horizontal="center" vertical="center"/>
    </xf>
    <xf numFmtId="0" fontId="2" fillId="34" borderId="153" xfId="0" applyFont="1" applyFill="1" applyBorder="1" applyAlignment="1">
      <alignment horizontal="center" vertical="center"/>
    </xf>
    <xf numFmtId="0" fontId="6" fillId="34" borderId="153" xfId="0" applyFont="1" applyFill="1" applyBorder="1" applyAlignment="1">
      <alignment horizontal="center" vertical="center"/>
    </xf>
    <xf numFmtId="0" fontId="6" fillId="34" borderId="159" xfId="0" applyFont="1" applyFill="1" applyBorder="1" applyAlignment="1">
      <alignment horizontal="center" vertical="center"/>
    </xf>
    <xf numFmtId="0" fontId="6" fillId="34" borderId="206" xfId="0" applyFont="1" applyFill="1" applyBorder="1" applyAlignment="1">
      <alignment horizontal="center" vertical="center"/>
    </xf>
    <xf numFmtId="0" fontId="2" fillId="34" borderId="20" xfId="0" applyFont="1" applyFill="1" applyBorder="1" applyAlignment="1">
      <alignment horizontal="center" vertical="center"/>
    </xf>
    <xf numFmtId="0" fontId="8" fillId="34" borderId="93" xfId="0" applyFont="1" applyFill="1" applyBorder="1" applyAlignment="1">
      <alignment horizontal="center" vertical="center"/>
    </xf>
    <xf numFmtId="0" fontId="6" fillId="34" borderId="102" xfId="0" applyFont="1" applyFill="1" applyBorder="1" applyAlignment="1">
      <alignment horizontal="center" vertical="center"/>
    </xf>
    <xf numFmtId="0" fontId="2" fillId="34" borderId="92" xfId="0" applyFont="1" applyFill="1" applyBorder="1" applyAlignment="1">
      <alignment horizontal="center" vertical="center"/>
    </xf>
    <xf numFmtId="0" fontId="6" fillId="34" borderId="92" xfId="0" applyFont="1" applyFill="1" applyBorder="1" applyAlignment="1">
      <alignment horizontal="center" vertical="center"/>
    </xf>
    <xf numFmtId="0" fontId="6" fillId="34" borderId="21" xfId="0" applyFont="1" applyFill="1" applyBorder="1" applyAlignment="1">
      <alignment horizontal="center" vertical="center"/>
    </xf>
    <xf numFmtId="0" fontId="6" fillId="34" borderId="209" xfId="0" applyFont="1" applyFill="1" applyBorder="1" applyAlignment="1">
      <alignment horizontal="center" vertical="center"/>
    </xf>
    <xf numFmtId="0" fontId="2" fillId="34" borderId="97" xfId="0" applyFont="1" applyFill="1" applyBorder="1" applyAlignment="1">
      <alignment horizontal="center" vertical="center"/>
    </xf>
    <xf numFmtId="0" fontId="2" fillId="34" borderId="0" xfId="0" applyFont="1" applyFill="1" applyAlignment="1">
      <alignment horizontal="center" vertical="center"/>
    </xf>
    <xf numFmtId="0" fontId="2" fillId="34" borderId="15" xfId="0" applyFont="1" applyFill="1" applyBorder="1" applyAlignment="1">
      <alignment horizontal="center" vertical="center"/>
    </xf>
    <xf numFmtId="0" fontId="8" fillId="34" borderId="70" xfId="0" applyFont="1" applyFill="1" applyBorder="1" applyAlignment="1">
      <alignment horizontal="center" vertical="center"/>
    </xf>
    <xf numFmtId="0" fontId="6" fillId="34" borderId="39" xfId="0" applyFont="1" applyFill="1" applyBorder="1" applyAlignment="1">
      <alignment horizontal="center" vertical="center"/>
    </xf>
    <xf numFmtId="0" fontId="6" fillId="34" borderId="106" xfId="0" applyFont="1" applyFill="1" applyBorder="1" applyAlignment="1">
      <alignment horizontal="center" vertical="center"/>
    </xf>
    <xf numFmtId="0" fontId="6" fillId="34" borderId="18" xfId="0" applyFont="1" applyFill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12" borderId="160" xfId="0" applyFont="1" applyFill="1" applyBorder="1" applyAlignment="1">
      <alignment horizontal="center" vertical="center"/>
    </xf>
    <xf numFmtId="0" fontId="2" fillId="12" borderId="87" xfId="0" applyFont="1" applyFill="1" applyBorder="1" applyAlignment="1">
      <alignment horizontal="center" vertical="center"/>
    </xf>
    <xf numFmtId="0" fontId="6" fillId="12" borderId="166" xfId="0" applyFont="1" applyFill="1" applyBorder="1" applyAlignment="1">
      <alignment horizontal="center" vertical="center"/>
    </xf>
    <xf numFmtId="0" fontId="2" fillId="12" borderId="219" xfId="0" applyFont="1" applyFill="1" applyBorder="1" applyAlignment="1">
      <alignment horizontal="center" vertical="center"/>
    </xf>
    <xf numFmtId="0" fontId="232" fillId="35" borderId="98" xfId="0" applyFont="1" applyFill="1" applyBorder="1" applyAlignment="1">
      <alignment horizontal="center" vertical="center" wrapText="1"/>
    </xf>
    <xf numFmtId="0" fontId="233" fillId="12" borderId="22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3" borderId="143" xfId="0" applyFont="1" applyFill="1" applyBorder="1" applyAlignment="1">
      <alignment horizontal="center" vertical="center"/>
    </xf>
    <xf numFmtId="0" fontId="2" fillId="13" borderId="142" xfId="0" applyFont="1" applyFill="1" applyBorder="1" applyAlignment="1">
      <alignment horizontal="center" vertical="center"/>
    </xf>
    <xf numFmtId="0" fontId="2" fillId="31" borderId="138" xfId="0" applyFont="1" applyFill="1" applyBorder="1" applyAlignment="1">
      <alignment horizontal="center" vertical="center"/>
    </xf>
    <xf numFmtId="0" fontId="234" fillId="36" borderId="98" xfId="0" applyFont="1" applyFill="1" applyBorder="1" applyAlignment="1">
      <alignment horizontal="center" vertical="center" wrapText="1"/>
    </xf>
    <xf numFmtId="165" fontId="2" fillId="13" borderId="253" xfId="0" applyNumberFormat="1" applyFont="1" applyFill="1" applyBorder="1" applyAlignment="1">
      <alignment horizontal="center" vertical="center"/>
    </xf>
    <xf numFmtId="0" fontId="2" fillId="13" borderId="68" xfId="0" applyFont="1" applyFill="1" applyBorder="1" applyAlignment="1">
      <alignment horizontal="center" vertical="center"/>
    </xf>
    <xf numFmtId="0" fontId="2" fillId="13" borderId="67" xfId="0" applyFont="1" applyFill="1" applyBorder="1" applyAlignment="1">
      <alignment horizontal="center" vertical="center"/>
    </xf>
    <xf numFmtId="0" fontId="2" fillId="31" borderId="64" xfId="0" applyFont="1" applyFill="1" applyBorder="1" applyAlignment="1">
      <alignment horizontal="center" vertical="center"/>
    </xf>
    <xf numFmtId="0" fontId="8" fillId="13" borderId="101" xfId="0" applyFont="1" applyFill="1" applyBorder="1" applyAlignment="1">
      <alignment horizontal="center" vertical="center"/>
    </xf>
    <xf numFmtId="165" fontId="2" fillId="13" borderId="201" xfId="0" applyNumberFormat="1" applyFont="1" applyFill="1" applyBorder="1" applyAlignment="1">
      <alignment horizontal="center" vertical="center"/>
    </xf>
    <xf numFmtId="0" fontId="2" fillId="13" borderId="201" xfId="0" applyFont="1" applyFill="1" applyBorder="1" applyAlignment="1">
      <alignment horizontal="center" vertical="center"/>
    </xf>
    <xf numFmtId="0" fontId="87" fillId="13" borderId="200" xfId="0" applyFont="1" applyFill="1" applyBorder="1" applyAlignment="1">
      <alignment horizontal="center" vertical="center"/>
    </xf>
    <xf numFmtId="0" fontId="7" fillId="13" borderId="97" xfId="0" applyFont="1" applyFill="1" applyBorder="1" applyAlignment="1">
      <alignment horizontal="center" vertical="center"/>
    </xf>
    <xf numFmtId="0" fontId="12" fillId="31" borderId="15" xfId="0" applyFont="1" applyFill="1" applyBorder="1" applyAlignment="1">
      <alignment horizontal="center" vertical="center"/>
    </xf>
    <xf numFmtId="0" fontId="7" fillId="13" borderId="63" xfId="0" applyFont="1" applyFill="1" applyBorder="1" applyAlignment="1">
      <alignment horizontal="center" vertical="center"/>
    </xf>
    <xf numFmtId="0" fontId="7" fillId="13" borderId="108" xfId="0" applyFont="1" applyFill="1" applyBorder="1" applyAlignment="1">
      <alignment horizontal="center" vertical="center"/>
    </xf>
    <xf numFmtId="0" fontId="87" fillId="13" borderId="202" xfId="0" applyFont="1" applyFill="1" applyBorder="1" applyAlignment="1">
      <alignment horizontal="center" vertical="center"/>
    </xf>
    <xf numFmtId="0" fontId="7" fillId="13" borderId="137" xfId="0" applyFont="1" applyFill="1" applyBorder="1" applyAlignment="1">
      <alignment horizontal="center" vertical="center"/>
    </xf>
    <xf numFmtId="0" fontId="7" fillId="13" borderId="196" xfId="0" applyFont="1" applyFill="1" applyBorder="1" applyAlignment="1">
      <alignment horizontal="center" vertical="center"/>
    </xf>
    <xf numFmtId="0" fontId="2" fillId="13" borderId="64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0" fontId="87" fillId="13" borderId="226" xfId="0" applyFont="1" applyFill="1" applyBorder="1" applyAlignment="1">
      <alignment horizontal="center" vertical="center"/>
    </xf>
    <xf numFmtId="0" fontId="7" fillId="13" borderId="87" xfId="0" applyFont="1" applyFill="1" applyBorder="1" applyAlignment="1">
      <alignment horizontal="center" vertical="center"/>
    </xf>
    <xf numFmtId="0" fontId="7" fillId="13" borderId="81" xfId="0" applyFont="1" applyFill="1" applyBorder="1" applyAlignment="1">
      <alignment horizontal="center" vertical="center"/>
    </xf>
    <xf numFmtId="0" fontId="7" fillId="13" borderId="136" xfId="0" applyFont="1" applyFill="1" applyBorder="1" applyAlignment="1">
      <alignment horizontal="center" vertical="center"/>
    </xf>
    <xf numFmtId="0" fontId="88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3" xfId="0" applyFont="1" applyBorder="1"/>
    <xf numFmtId="0" fontId="6" fillId="0" borderId="63" xfId="0" applyFont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/>
    </xf>
    <xf numFmtId="165" fontId="2" fillId="12" borderId="157" xfId="0" applyNumberFormat="1" applyFont="1" applyFill="1" applyBorder="1" applyAlignment="1">
      <alignment horizontal="center" vertical="center"/>
    </xf>
    <xf numFmtId="165" fontId="2" fillId="12" borderId="91" xfId="0" applyNumberFormat="1" applyFont="1" applyFill="1" applyBorder="1" applyAlignment="1">
      <alignment horizontal="center" vertical="center"/>
    </xf>
    <xf numFmtId="0" fontId="8" fillId="13" borderId="22" xfId="0" applyFont="1" applyFill="1" applyBorder="1" applyAlignment="1">
      <alignment horizontal="center" vertical="center"/>
    </xf>
    <xf numFmtId="0" fontId="2" fillId="12" borderId="137" xfId="0" applyFont="1" applyFill="1" applyBorder="1" applyAlignment="1">
      <alignment horizontal="center" vertical="center"/>
    </xf>
    <xf numFmtId="0" fontId="8" fillId="12" borderId="155" xfId="0" applyFont="1" applyFill="1" applyBorder="1" applyAlignment="1">
      <alignment horizontal="center" vertical="center"/>
    </xf>
    <xf numFmtId="0" fontId="6" fillId="12" borderId="155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2" borderId="38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8" fillId="12" borderId="98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2" fillId="12" borderId="84" xfId="0" applyFont="1" applyFill="1" applyBorder="1" applyAlignment="1">
      <alignment horizontal="center" vertical="center"/>
    </xf>
    <xf numFmtId="0" fontId="8" fillId="12" borderId="85" xfId="0" applyFont="1" applyFill="1" applyBorder="1" applyAlignment="1">
      <alignment horizontal="center" vertical="center"/>
    </xf>
    <xf numFmtId="0" fontId="6" fillId="12" borderId="85" xfId="0" applyFont="1" applyFill="1" applyBorder="1" applyAlignment="1">
      <alignment horizontal="center" vertical="center"/>
    </xf>
    <xf numFmtId="0" fontId="6" fillId="16" borderId="175" xfId="0" applyFont="1" applyFill="1" applyBorder="1" applyAlignment="1">
      <alignment horizontal="center" vertical="center"/>
    </xf>
    <xf numFmtId="168" fontId="6" fillId="16" borderId="19" xfId="0" applyNumberFormat="1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168" fontId="6" fillId="17" borderId="7" xfId="0" applyNumberFormat="1" applyFont="1" applyFill="1" applyBorder="1" applyAlignment="1">
      <alignment horizontal="center" vertical="center"/>
    </xf>
    <xf numFmtId="0" fontId="12" fillId="13" borderId="55" xfId="0" applyFont="1" applyFill="1" applyBorder="1" applyAlignment="1">
      <alignment horizontal="center" vertical="center"/>
    </xf>
    <xf numFmtId="0" fontId="6" fillId="20" borderId="123" xfId="0" applyFont="1" applyFill="1" applyBorder="1" applyAlignment="1">
      <alignment horizontal="center"/>
    </xf>
    <xf numFmtId="0" fontId="12" fillId="13" borderId="15" xfId="0" applyFont="1" applyFill="1" applyBorder="1" applyAlignment="1">
      <alignment horizontal="center" vertical="center"/>
    </xf>
    <xf numFmtId="168" fontId="5" fillId="20" borderId="102" xfId="0" applyNumberFormat="1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12" fillId="13" borderId="34" xfId="0" applyFont="1" applyFill="1" applyBorder="1" applyAlignment="1">
      <alignment horizontal="center" vertical="center"/>
    </xf>
    <xf numFmtId="0" fontId="8" fillId="13" borderId="32" xfId="0" applyFont="1" applyFill="1" applyBorder="1" applyAlignment="1">
      <alignment horizontal="center" vertical="center"/>
    </xf>
    <xf numFmtId="0" fontId="6" fillId="13" borderId="32" xfId="0" applyFont="1" applyFill="1" applyBorder="1" applyAlignment="1">
      <alignment horizontal="center" vertical="center"/>
    </xf>
    <xf numFmtId="0" fontId="2" fillId="13" borderId="52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2" fillId="0" borderId="211" xfId="0" applyFont="1" applyBorder="1" applyAlignment="1">
      <alignment horizontal="center" vertical="center"/>
    </xf>
    <xf numFmtId="166" fontId="2" fillId="12" borderId="198" xfId="0" applyNumberFormat="1" applyFont="1" applyFill="1" applyBorder="1" applyAlignment="1">
      <alignment horizontal="center" vertical="center"/>
    </xf>
    <xf numFmtId="0" fontId="2" fillId="13" borderId="177" xfId="0" applyFont="1" applyFill="1" applyBorder="1" applyAlignment="1">
      <alignment horizontal="center" vertical="center"/>
    </xf>
    <xf numFmtId="0" fontId="2" fillId="13" borderId="212" xfId="0" applyFont="1" applyFill="1" applyBorder="1" applyAlignment="1">
      <alignment horizontal="center" vertical="center"/>
    </xf>
    <xf numFmtId="0" fontId="2" fillId="37" borderId="269" xfId="0" applyFont="1" applyFill="1" applyBorder="1" applyAlignment="1">
      <alignment horizontal="center" vertical="center"/>
    </xf>
    <xf numFmtId="0" fontId="235" fillId="38" borderId="160" xfId="0" applyFont="1" applyFill="1" applyBorder="1" applyAlignment="1">
      <alignment horizontal="center" vertical="center"/>
    </xf>
    <xf numFmtId="0" fontId="6" fillId="38" borderId="161" xfId="0" applyFont="1" applyFill="1" applyBorder="1" applyAlignment="1">
      <alignment horizontal="center" vertical="center"/>
    </xf>
    <xf numFmtId="164" fontId="2" fillId="12" borderId="177" xfId="0" applyNumberFormat="1" applyFont="1" applyFill="1" applyBorder="1" applyAlignment="1">
      <alignment horizontal="center" vertical="center"/>
    </xf>
    <xf numFmtId="0" fontId="2" fillId="13" borderId="178" xfId="0" applyFont="1" applyFill="1" applyBorder="1" applyAlignment="1">
      <alignment horizontal="center" vertical="center"/>
    </xf>
    <xf numFmtId="0" fontId="6" fillId="13" borderId="178" xfId="0" applyFont="1" applyFill="1" applyBorder="1" applyAlignment="1">
      <alignment horizontal="center" vertical="center"/>
    </xf>
    <xf numFmtId="0" fontId="6" fillId="13" borderId="179" xfId="0" applyFont="1" applyFill="1" applyBorder="1" applyAlignment="1">
      <alignment horizontal="center" vertical="center"/>
    </xf>
    <xf numFmtId="0" fontId="6" fillId="13" borderId="212" xfId="0" applyFont="1" applyFill="1" applyBorder="1" applyAlignment="1">
      <alignment horizontal="center" vertical="center"/>
    </xf>
    <xf numFmtId="0" fontId="8" fillId="13" borderId="155" xfId="0" applyFont="1" applyFill="1" applyBorder="1" applyAlignment="1">
      <alignment horizontal="center" vertical="center"/>
    </xf>
    <xf numFmtId="0" fontId="6" fillId="13" borderId="155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20" fillId="7" borderId="39" xfId="0" applyFont="1" applyFill="1" applyBorder="1" applyAlignment="1">
      <alignment horizontal="center" vertical="center"/>
    </xf>
    <xf numFmtId="0" fontId="6" fillId="12" borderId="55" xfId="0" applyFont="1" applyFill="1" applyBorder="1" applyAlignment="1">
      <alignment horizontal="center" vertical="center"/>
    </xf>
    <xf numFmtId="166" fontId="2" fillId="13" borderId="200" xfId="0" applyNumberFormat="1" applyFont="1" applyFill="1" applyBorder="1" applyAlignment="1">
      <alignment horizontal="center" vertical="center"/>
    </xf>
    <xf numFmtId="0" fontId="237" fillId="38" borderId="0" xfId="0" applyFont="1" applyFill="1" applyAlignment="1">
      <alignment horizontal="center" vertical="center"/>
    </xf>
    <xf numFmtId="0" fontId="6" fillId="38" borderId="7" xfId="0" applyFont="1" applyFill="1" applyBorder="1" applyAlignment="1">
      <alignment horizontal="center" vertical="center"/>
    </xf>
    <xf numFmtId="166" fontId="2" fillId="13" borderId="97" xfId="0" applyNumberFormat="1" applyFont="1" applyFill="1" applyBorder="1" applyAlignment="1">
      <alignment horizontal="center" vertical="center"/>
    </xf>
    <xf numFmtId="0" fontId="6" fillId="12" borderId="62" xfId="0" applyFont="1" applyFill="1" applyBorder="1" applyAlignment="1">
      <alignment horizontal="center" vertical="center"/>
    </xf>
    <xf numFmtId="0" fontId="6" fillId="16" borderId="51" xfId="0" applyFont="1" applyFill="1" applyBorder="1" applyAlignment="1">
      <alignment horizontal="center" vertical="center"/>
    </xf>
    <xf numFmtId="0" fontId="6" fillId="12" borderId="91" xfId="0" applyFont="1" applyFill="1" applyBorder="1" applyAlignment="1">
      <alignment horizontal="center" vertical="center"/>
    </xf>
    <xf numFmtId="168" fontId="20" fillId="16" borderId="19" xfId="0" applyNumberFormat="1" applyFont="1" applyFill="1" applyBorder="1" applyAlignment="1">
      <alignment horizontal="center" vertical="center"/>
    </xf>
    <xf numFmtId="0" fontId="6" fillId="12" borderId="107" xfId="0" applyFont="1" applyFill="1" applyBorder="1" applyAlignment="1">
      <alignment horizontal="center" vertical="center"/>
    </xf>
    <xf numFmtId="168" fontId="20" fillId="17" borderId="39" xfId="0" applyNumberFormat="1" applyFont="1" applyFill="1" applyBorder="1" applyAlignment="1">
      <alignment horizontal="center" vertical="center"/>
    </xf>
    <xf numFmtId="0" fontId="6" fillId="7" borderId="51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8" fillId="12" borderId="32" xfId="0" applyFont="1" applyFill="1" applyBorder="1" applyAlignment="1">
      <alignment horizontal="center" vertical="center"/>
    </xf>
    <xf numFmtId="0" fontId="2" fillId="12" borderId="71" xfId="0" applyFont="1" applyFill="1" applyBorder="1" applyAlignment="1">
      <alignment horizontal="center" vertical="center"/>
    </xf>
    <xf numFmtId="0" fontId="6" fillId="28" borderId="7" xfId="0" applyFont="1" applyFill="1" applyBorder="1" applyAlignment="1">
      <alignment horizontal="center" vertical="center"/>
    </xf>
    <xf numFmtId="168" fontId="6" fillId="28" borderId="25" xfId="0" applyNumberFormat="1" applyFont="1" applyFill="1" applyBorder="1" applyAlignment="1">
      <alignment horizontal="center" vertical="center"/>
    </xf>
    <xf numFmtId="0" fontId="6" fillId="16" borderId="7" xfId="0" applyFont="1" applyFill="1" applyBorder="1" applyAlignment="1">
      <alignment horizontal="center" vertical="center"/>
    </xf>
    <xf numFmtId="0" fontId="6" fillId="12" borderId="20" xfId="0" applyFont="1" applyFill="1" applyBorder="1" applyAlignment="1">
      <alignment horizontal="center" vertical="center"/>
    </xf>
    <xf numFmtId="168" fontId="20" fillId="17" borderId="7" xfId="0" applyNumberFormat="1" applyFont="1" applyFill="1" applyBorder="1" applyAlignment="1">
      <alignment horizontal="center" vertical="center"/>
    </xf>
    <xf numFmtId="0" fontId="6" fillId="30" borderId="61" xfId="0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8" fillId="13" borderId="85" xfId="0" applyFont="1" applyFill="1" applyBorder="1" applyAlignment="1">
      <alignment horizontal="center" vertical="center"/>
    </xf>
    <xf numFmtId="0" fontId="2" fillId="13" borderId="87" xfId="0" applyFont="1" applyFill="1" applyBorder="1" applyAlignment="1">
      <alignment horizontal="center" vertical="center"/>
    </xf>
    <xf numFmtId="0" fontId="6" fillId="13" borderId="85" xfId="0" applyFont="1" applyFill="1" applyBorder="1" applyAlignment="1">
      <alignment horizontal="center" vertical="center"/>
    </xf>
    <xf numFmtId="0" fontId="7" fillId="7" borderId="51" xfId="0" applyFont="1" applyFill="1" applyBorder="1" applyAlignment="1">
      <alignment horizontal="center" vertical="center"/>
    </xf>
    <xf numFmtId="168" fontId="7" fillId="7" borderId="19" xfId="0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28" borderId="51" xfId="0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68" fontId="6" fillId="17" borderId="39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/>
    </xf>
    <xf numFmtId="0" fontId="6" fillId="20" borderId="25" xfId="0" applyFont="1" applyFill="1" applyBorder="1" applyAlignment="1">
      <alignment horizontal="center" vertical="center"/>
    </xf>
    <xf numFmtId="0" fontId="8" fillId="31" borderId="20" xfId="0" applyFont="1" applyFill="1" applyBorder="1" applyAlignment="1">
      <alignment horizontal="center" vertical="center"/>
    </xf>
    <xf numFmtId="0" fontId="8" fillId="31" borderId="15" xfId="0" applyFont="1" applyFill="1" applyBorder="1" applyAlignment="1">
      <alignment horizontal="center" vertical="center"/>
    </xf>
    <xf numFmtId="0" fontId="8" fillId="13" borderId="98" xfId="0" applyFont="1" applyFill="1" applyBorder="1" applyAlignment="1">
      <alignment horizontal="center" vertical="center"/>
    </xf>
    <xf numFmtId="0" fontId="6" fillId="13" borderId="98" xfId="0" applyFont="1" applyFill="1" applyBorder="1" applyAlignment="1">
      <alignment horizontal="center" vertical="center"/>
    </xf>
    <xf numFmtId="0" fontId="2" fillId="31" borderId="20" xfId="0" applyFont="1" applyFill="1" applyBorder="1" applyAlignment="1">
      <alignment horizontal="center" vertical="center"/>
    </xf>
    <xf numFmtId="0" fontId="2" fillId="31" borderId="99" xfId="0" applyFont="1" applyFill="1" applyBorder="1" applyAlignment="1">
      <alignment horizontal="center" vertical="center"/>
    </xf>
    <xf numFmtId="0" fontId="6" fillId="13" borderId="3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6" fillId="28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41" borderId="61" xfId="0" applyFont="1" applyFill="1" applyBorder="1" applyAlignment="1">
      <alignment horizontal="center" vertical="center"/>
    </xf>
    <xf numFmtId="0" fontId="6" fillId="41" borderId="19" xfId="0" applyFont="1" applyFill="1" applyBorder="1" applyAlignment="1">
      <alignment horizontal="center" vertical="center"/>
    </xf>
    <xf numFmtId="0" fontId="6" fillId="41" borderId="39" xfId="0" applyFont="1" applyFill="1" applyBorder="1" applyAlignment="1">
      <alignment horizontal="center" vertical="center"/>
    </xf>
    <xf numFmtId="0" fontId="20" fillId="16" borderId="19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168" fontId="20" fillId="7" borderId="19" xfId="0" applyNumberFormat="1" applyFont="1" applyFill="1" applyBorder="1" applyAlignment="1">
      <alignment horizontal="center" vertical="center"/>
    </xf>
    <xf numFmtId="0" fontId="6" fillId="16" borderId="19" xfId="0" applyFont="1" applyFill="1" applyBorder="1" applyAlignment="1">
      <alignment horizontal="center" vertical="center"/>
    </xf>
    <xf numFmtId="168" fontId="6" fillId="28" borderId="19" xfId="0" applyNumberFormat="1" applyFont="1" applyFill="1" applyBorder="1" applyAlignment="1">
      <alignment horizontal="center" vertical="center"/>
    </xf>
    <xf numFmtId="0" fontId="6" fillId="12" borderId="32" xfId="0" applyFont="1" applyFill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6" fillId="21" borderId="51" xfId="0" applyFont="1" applyFill="1" applyBorder="1" applyAlignment="1">
      <alignment horizontal="center" vertical="center"/>
    </xf>
    <xf numFmtId="0" fontId="6" fillId="21" borderId="19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/>
    </xf>
    <xf numFmtId="0" fontId="2" fillId="12" borderId="47" xfId="0" applyFont="1" applyFill="1" applyBorder="1" applyAlignment="1">
      <alignment horizontal="center" vertical="center"/>
    </xf>
    <xf numFmtId="0" fontId="8" fillId="12" borderId="48" xfId="0" applyFont="1" applyFill="1" applyBorder="1" applyAlignment="1">
      <alignment horizontal="center" vertical="center"/>
    </xf>
    <xf numFmtId="0" fontId="6" fillId="12" borderId="48" xfId="0" applyFont="1" applyFill="1" applyBorder="1" applyAlignment="1">
      <alignment horizontal="center" vertical="center"/>
    </xf>
    <xf numFmtId="165" fontId="2" fillId="13" borderId="93" xfId="0" applyNumberFormat="1" applyFont="1" applyFill="1" applyBorder="1" applyAlignment="1">
      <alignment horizontal="center" vertical="center"/>
    </xf>
    <xf numFmtId="0" fontId="2" fillId="13" borderId="93" xfId="0" applyFont="1" applyFill="1" applyBorder="1" applyAlignment="1">
      <alignment horizontal="center" vertical="center"/>
    </xf>
    <xf numFmtId="0" fontId="7" fillId="13" borderId="78" xfId="0" applyFont="1" applyFill="1" applyBorder="1" applyAlignment="1">
      <alignment horizontal="center" vertical="center"/>
    </xf>
    <xf numFmtId="0" fontId="87" fillId="13" borderId="80" xfId="0" applyFont="1" applyFill="1" applyBorder="1" applyAlignment="1">
      <alignment horizontal="center" vertical="center"/>
    </xf>
    <xf numFmtId="165" fontId="2" fillId="13" borderId="204" xfId="0" applyNumberFormat="1" applyFont="1" applyFill="1" applyBorder="1" applyAlignment="1">
      <alignment horizontal="center" vertical="center"/>
    </xf>
    <xf numFmtId="0" fontId="2" fillId="13" borderId="138" xfId="0" applyFont="1" applyFill="1" applyBorder="1" applyAlignment="1">
      <alignment horizontal="center" vertical="center"/>
    </xf>
    <xf numFmtId="165" fontId="2" fillId="13" borderId="156" xfId="0" applyNumberFormat="1" applyFont="1" applyFill="1" applyBorder="1" applyAlignment="1">
      <alignment horizontal="center" vertical="center"/>
    </xf>
    <xf numFmtId="0" fontId="87" fillId="13" borderId="63" xfId="0" applyFont="1" applyFill="1" applyBorder="1" applyAlignment="1">
      <alignment horizontal="center" vertical="center"/>
    </xf>
    <xf numFmtId="0" fontId="7" fillId="13" borderId="110" xfId="0" applyFont="1" applyFill="1" applyBorder="1" applyAlignment="1">
      <alignment horizontal="center" vertical="center"/>
    </xf>
    <xf numFmtId="0" fontId="7" fillId="13" borderId="32" xfId="0" applyFont="1" applyFill="1" applyBorder="1" applyAlignment="1">
      <alignment horizontal="center" vertical="center"/>
    </xf>
    <xf numFmtId="0" fontId="7" fillId="13" borderId="37" xfId="0" applyFont="1" applyFill="1" applyBorder="1" applyAlignment="1">
      <alignment horizontal="center" vertical="center"/>
    </xf>
    <xf numFmtId="0" fontId="7" fillId="13" borderId="34" xfId="0" applyFont="1" applyFill="1" applyBorder="1" applyAlignment="1">
      <alignment horizontal="center" vertical="center"/>
    </xf>
    <xf numFmtId="0" fontId="87" fillId="13" borderId="96" xfId="0" applyFont="1" applyFill="1" applyBorder="1" applyAlignment="1">
      <alignment horizontal="center" vertical="center"/>
    </xf>
    <xf numFmtId="0" fontId="7" fillId="13" borderId="74" xfId="0" applyFont="1" applyFill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164" fontId="2" fillId="42" borderId="123" xfId="0" applyNumberFormat="1" applyFont="1" applyFill="1" applyBorder="1" applyAlignment="1">
      <alignment horizontal="center" vertical="center"/>
    </xf>
    <xf numFmtId="0" fontId="17" fillId="42" borderId="273" xfId="0" applyFont="1" applyFill="1" applyBorder="1" applyAlignment="1">
      <alignment horizontal="center" vertical="center"/>
    </xf>
    <xf numFmtId="0" fontId="17" fillId="42" borderId="274" xfId="0" applyFont="1" applyFill="1" applyBorder="1" applyAlignment="1">
      <alignment horizontal="center" vertical="center"/>
    </xf>
    <xf numFmtId="0" fontId="17" fillId="42" borderId="48" xfId="0" applyFont="1" applyFill="1" applyBorder="1" applyAlignment="1">
      <alignment horizontal="center" vertical="center"/>
    </xf>
    <xf numFmtId="0" fontId="162" fillId="42" borderId="265" xfId="0" applyFont="1" applyFill="1" applyBorder="1" applyAlignment="1">
      <alignment horizontal="left" vertical="center"/>
    </xf>
    <xf numFmtId="0" fontId="5" fillId="42" borderId="51" xfId="0" applyFont="1" applyFill="1" applyBorder="1" applyAlignment="1">
      <alignment horizontal="center" vertical="center"/>
    </xf>
    <xf numFmtId="0" fontId="5" fillId="42" borderId="126" xfId="0" applyFont="1" applyFill="1" applyBorder="1" applyAlignment="1">
      <alignment horizontal="center" vertical="center"/>
    </xf>
    <xf numFmtId="0" fontId="4" fillId="42" borderId="53" xfId="0" applyFont="1" applyFill="1" applyBorder="1" applyAlignment="1">
      <alignment horizontal="center" vertical="center"/>
    </xf>
    <xf numFmtId="0" fontId="69" fillId="42" borderId="53" xfId="0" applyFont="1" applyFill="1" applyBorder="1" applyAlignment="1">
      <alignment horizontal="left" vertical="center"/>
    </xf>
    <xf numFmtId="0" fontId="51" fillId="42" borderId="53" xfId="0" applyFont="1" applyFill="1" applyBorder="1" applyAlignment="1">
      <alignment horizontal="center" vertical="center"/>
    </xf>
    <xf numFmtId="0" fontId="52" fillId="42" borderId="47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top" wrapText="1"/>
    </xf>
    <xf numFmtId="164" fontId="2" fillId="42" borderId="108" xfId="0" applyNumberFormat="1" applyFont="1" applyFill="1" applyBorder="1" applyAlignment="1">
      <alignment horizontal="center" vertical="center"/>
    </xf>
    <xf numFmtId="0" fontId="17" fillId="42" borderId="275" xfId="0" applyFont="1" applyFill="1" applyBorder="1" applyAlignment="1">
      <alignment horizontal="center" vertical="center"/>
    </xf>
    <xf numFmtId="0" fontId="162" fillId="42" borderId="271" xfId="0" applyFont="1" applyFill="1" applyBorder="1" applyAlignment="1">
      <alignment horizontal="left" vertical="center"/>
    </xf>
    <xf numFmtId="0" fontId="4" fillId="42" borderId="0" xfId="0" applyFont="1" applyFill="1" applyAlignment="1">
      <alignment horizontal="center" vertical="center"/>
    </xf>
    <xf numFmtId="0" fontId="5" fillId="42" borderId="7" xfId="0" applyFont="1" applyFill="1" applyBorder="1" applyAlignment="1">
      <alignment horizontal="center" vertical="center"/>
    </xf>
    <xf numFmtId="0" fontId="5" fillId="42" borderId="13" xfId="0" applyFont="1" applyFill="1" applyBorder="1" applyAlignment="1">
      <alignment horizontal="center" vertical="center"/>
    </xf>
    <xf numFmtId="0" fontId="4" fillId="42" borderId="14" xfId="0" applyFont="1" applyFill="1" applyBorder="1" applyAlignment="1">
      <alignment horizontal="center" vertical="center"/>
    </xf>
    <xf numFmtId="0" fontId="69" fillId="42" borderId="14" xfId="0" applyFont="1" applyFill="1" applyBorder="1" applyAlignment="1">
      <alignment horizontal="left" vertical="center"/>
    </xf>
    <xf numFmtId="0" fontId="51" fillId="42" borderId="14" xfId="0" applyFont="1" applyFill="1" applyBorder="1" applyAlignment="1">
      <alignment horizontal="center" vertical="center"/>
    </xf>
    <xf numFmtId="0" fontId="52" fillId="42" borderId="16" xfId="0" applyFont="1" applyFill="1" applyBorder="1" applyAlignment="1">
      <alignment horizontal="center" vertical="center"/>
    </xf>
    <xf numFmtId="0" fontId="2" fillId="42" borderId="108" xfId="0" applyFont="1" applyFill="1" applyBorder="1" applyAlignment="1">
      <alignment horizontal="center" vertical="center"/>
    </xf>
    <xf numFmtId="164" fontId="2" fillId="42" borderId="102" xfId="0" applyNumberFormat="1" applyFont="1" applyFill="1" applyBorder="1" applyAlignment="1">
      <alignment horizontal="center" vertical="center"/>
    </xf>
    <xf numFmtId="0" fontId="17" fillId="42" borderId="276" xfId="0" applyFont="1" applyFill="1" applyBorder="1" applyAlignment="1">
      <alignment horizontal="center" vertical="center"/>
    </xf>
    <xf numFmtId="0" fontId="17" fillId="42" borderId="277" xfId="0" applyFont="1" applyFill="1" applyBorder="1" applyAlignment="1">
      <alignment horizontal="center" vertical="center"/>
    </xf>
    <xf numFmtId="0" fontId="17" fillId="42" borderId="278" xfId="0" applyFont="1" applyFill="1" applyBorder="1" applyAlignment="1">
      <alignment horizontal="center" vertical="center"/>
    </xf>
    <xf numFmtId="0" fontId="162" fillId="42" borderId="279" xfId="0" applyFont="1" applyFill="1" applyBorder="1" applyAlignment="1">
      <alignment horizontal="left" vertical="center"/>
    </xf>
    <xf numFmtId="0" fontId="5" fillId="42" borderId="19" xfId="0" applyFont="1" applyFill="1" applyBorder="1" applyAlignment="1">
      <alignment horizontal="center" vertical="center"/>
    </xf>
    <xf numFmtId="0" fontId="5" fillId="42" borderId="24" xfId="0" applyFont="1" applyFill="1" applyBorder="1" applyAlignment="1">
      <alignment horizontal="center" vertical="center"/>
    </xf>
    <xf numFmtId="0" fontId="4" fillId="42" borderId="92" xfId="0" applyFont="1" applyFill="1" applyBorder="1" applyAlignment="1">
      <alignment horizontal="center" vertical="center"/>
    </xf>
    <xf numFmtId="0" fontId="69" fillId="42" borderId="92" xfId="0" applyFont="1" applyFill="1" applyBorder="1" applyAlignment="1">
      <alignment horizontal="left" vertical="center"/>
    </xf>
    <xf numFmtId="0" fontId="51" fillId="42" borderId="92" xfId="0" applyFont="1" applyFill="1" applyBorder="1" applyAlignment="1">
      <alignment horizontal="center" vertical="center"/>
    </xf>
    <xf numFmtId="0" fontId="52" fillId="42" borderId="21" xfId="0" applyFont="1" applyFill="1" applyBorder="1" applyAlignment="1">
      <alignment horizontal="center" vertical="center"/>
    </xf>
    <xf numFmtId="0" fontId="6" fillId="42" borderId="22" xfId="0" applyFont="1" applyFill="1" applyBorder="1" applyAlignment="1">
      <alignment horizontal="center" vertical="top" wrapText="1"/>
    </xf>
    <xf numFmtId="0" fontId="244" fillId="42" borderId="92" xfId="0" applyFont="1" applyFill="1" applyBorder="1" applyAlignment="1">
      <alignment horizontal="center" vertical="center"/>
    </xf>
    <xf numFmtId="0" fontId="2" fillId="42" borderId="24" xfId="0" applyFont="1" applyFill="1" applyBorder="1" applyAlignment="1">
      <alignment horizontal="center" vertical="center"/>
    </xf>
    <xf numFmtId="0" fontId="6" fillId="42" borderId="19" xfId="0" applyFont="1" applyFill="1" applyBorder="1" applyAlignment="1">
      <alignment vertical="center"/>
    </xf>
    <xf numFmtId="0" fontId="245" fillId="42" borderId="19" xfId="0" applyFont="1" applyFill="1" applyBorder="1" applyAlignment="1">
      <alignment vertical="center"/>
    </xf>
    <xf numFmtId="0" fontId="6" fillId="42" borderId="24" xfId="0" applyFont="1" applyFill="1" applyBorder="1" applyAlignment="1">
      <alignment vertical="center"/>
    </xf>
    <xf numFmtId="0" fontId="17" fillId="42" borderId="92" xfId="0" applyFont="1" applyFill="1" applyBorder="1" applyAlignment="1">
      <alignment horizontal="center" vertical="center"/>
    </xf>
    <xf numFmtId="0" fontId="17" fillId="42" borderId="24" xfId="0" applyFont="1" applyFill="1" applyBorder="1" applyAlignment="1">
      <alignment horizontal="center" vertical="center"/>
    </xf>
    <xf numFmtId="0" fontId="17" fillId="42" borderId="22" xfId="0" applyFont="1" applyFill="1" applyBorder="1" applyAlignment="1">
      <alignment horizontal="center" vertical="center"/>
    </xf>
    <xf numFmtId="0" fontId="162" fillId="42" borderId="272" xfId="0" applyFont="1" applyFill="1" applyBorder="1" applyAlignment="1">
      <alignment horizontal="left" vertical="center"/>
    </xf>
    <xf numFmtId="0" fontId="246" fillId="42" borderId="19" xfId="0" applyFont="1" applyFill="1" applyBorder="1" applyAlignment="1">
      <alignment vertical="center"/>
    </xf>
    <xf numFmtId="0" fontId="17" fillId="12" borderId="14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vertical="center"/>
    </xf>
    <xf numFmtId="0" fontId="162" fillId="12" borderId="171" xfId="0" applyFont="1" applyFill="1" applyBorder="1" applyAlignment="1">
      <alignment horizontal="left" vertical="center"/>
    </xf>
    <xf numFmtId="0" fontId="244" fillId="12" borderId="14" xfId="0" applyFont="1" applyFill="1" applyBorder="1" applyAlignment="1">
      <alignment horizontal="center" vertical="center"/>
    </xf>
    <xf numFmtId="0" fontId="247" fillId="12" borderId="7" xfId="0" applyFont="1" applyFill="1" applyBorder="1" applyAlignment="1">
      <alignment horizontal="left" vertical="center"/>
    </xf>
    <xf numFmtId="0" fontId="245" fillId="12" borderId="13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69" fillId="12" borderId="14" xfId="0" applyFont="1" applyFill="1" applyBorder="1" applyAlignment="1">
      <alignment horizontal="left" vertical="center"/>
    </xf>
    <xf numFmtId="0" fontId="51" fillId="12" borderId="14" xfId="0" applyFont="1" applyFill="1" applyBorder="1" applyAlignment="1">
      <alignment horizontal="center" vertical="center"/>
    </xf>
    <xf numFmtId="0" fontId="52" fillId="12" borderId="16" xfId="0" applyFont="1" applyFill="1" applyBorder="1" applyAlignment="1">
      <alignment horizontal="center" vertical="center"/>
    </xf>
    <xf numFmtId="0" fontId="247" fillId="12" borderId="7" xfId="0" applyFont="1" applyFill="1" applyBorder="1" applyAlignment="1">
      <alignment vertical="center"/>
    </xf>
    <xf numFmtId="0" fontId="6" fillId="12" borderId="13" xfId="0" applyFont="1" applyFill="1" applyBorder="1" applyAlignment="1">
      <alignment vertical="center"/>
    </xf>
    <xf numFmtId="0" fontId="17" fillId="12" borderId="29" xfId="0" applyFont="1" applyFill="1" applyBorder="1" applyAlignment="1">
      <alignment horizontal="center" vertical="center"/>
    </xf>
    <xf numFmtId="0" fontId="17" fillId="12" borderId="28" xfId="0" applyFont="1" applyFill="1" applyBorder="1" applyAlignment="1">
      <alignment horizontal="center" vertical="center"/>
    </xf>
    <xf numFmtId="0" fontId="17" fillId="12" borderId="38" xfId="0" applyFont="1" applyFill="1" applyBorder="1" applyAlignment="1">
      <alignment horizontal="center" vertical="center"/>
    </xf>
    <xf numFmtId="0" fontId="162" fillId="12" borderId="172" xfId="0" applyFont="1" applyFill="1" applyBorder="1" applyAlignment="1">
      <alignment horizontal="left" vertical="center"/>
    </xf>
    <xf numFmtId="0" fontId="244" fillId="12" borderId="29" xfId="0" applyFont="1" applyFill="1" applyBorder="1" applyAlignment="1">
      <alignment horizontal="center" vertical="center"/>
    </xf>
    <xf numFmtId="0" fontId="245" fillId="12" borderId="39" xfId="0" applyFont="1" applyFill="1" applyBorder="1" applyAlignment="1">
      <alignment vertical="center"/>
    </xf>
    <xf numFmtId="0" fontId="6" fillId="12" borderId="28" xfId="0" applyFont="1" applyFill="1" applyBorder="1" applyAlignment="1">
      <alignment vertical="center"/>
    </xf>
    <xf numFmtId="0" fontId="4" fillId="12" borderId="29" xfId="0" applyFont="1" applyFill="1" applyBorder="1" applyAlignment="1">
      <alignment horizontal="center" vertical="center"/>
    </xf>
    <xf numFmtId="0" fontId="69" fillId="12" borderId="29" xfId="0" applyFont="1" applyFill="1" applyBorder="1" applyAlignment="1">
      <alignment horizontal="left" vertical="center"/>
    </xf>
    <xf numFmtId="0" fontId="51" fillId="12" borderId="29" xfId="0" applyFont="1" applyFill="1" applyBorder="1" applyAlignment="1">
      <alignment horizontal="center" vertical="center"/>
    </xf>
    <xf numFmtId="0" fontId="52" fillId="12" borderId="31" xfId="0" applyFont="1" applyFill="1" applyBorder="1" applyAlignment="1">
      <alignment horizontal="center" vertical="center"/>
    </xf>
    <xf numFmtId="0" fontId="2" fillId="42" borderId="14" xfId="0" applyFont="1" applyFill="1" applyBorder="1" applyAlignment="1">
      <alignment horizontal="center" vertical="center"/>
    </xf>
    <xf numFmtId="0" fontId="17" fillId="42" borderId="0" xfId="0" applyFont="1" applyFill="1" applyAlignment="1">
      <alignment horizontal="center" vertical="center"/>
    </xf>
    <xf numFmtId="0" fontId="162" fillId="42" borderId="171" xfId="0" applyFont="1" applyFill="1" applyBorder="1" applyAlignment="1">
      <alignment horizontal="left" vertical="center"/>
    </xf>
    <xf numFmtId="0" fontId="244" fillId="42" borderId="0" xfId="0" applyFont="1" applyFill="1" applyAlignment="1">
      <alignment horizontal="center" vertical="center"/>
    </xf>
    <xf numFmtId="0" fontId="2" fillId="42" borderId="13" xfId="0" applyFont="1" applyFill="1" applyBorder="1" applyAlignment="1">
      <alignment vertical="center"/>
    </xf>
    <xf numFmtId="0" fontId="6" fillId="42" borderId="7" xfId="0" applyFont="1" applyFill="1" applyBorder="1" applyAlignment="1">
      <alignment vertical="center"/>
    </xf>
    <xf numFmtId="0" fontId="6" fillId="42" borderId="13" xfId="0" applyFont="1" applyFill="1" applyBorder="1" applyAlignment="1">
      <alignment vertical="center"/>
    </xf>
    <xf numFmtId="0" fontId="244" fillId="42" borderId="22" xfId="0" applyFont="1" applyFill="1" applyBorder="1" applyAlignment="1">
      <alignment horizontal="center" vertical="center"/>
    </xf>
    <xf numFmtId="0" fontId="244" fillId="12" borderId="0" xfId="0" applyFont="1" applyFill="1" applyAlignment="1">
      <alignment horizontal="center" vertical="center"/>
    </xf>
    <xf numFmtId="0" fontId="2" fillId="12" borderId="13" xfId="0" applyFont="1" applyFill="1" applyBorder="1" applyAlignment="1">
      <alignment vertical="center"/>
    </xf>
    <xf numFmtId="0" fontId="20" fillId="12" borderId="0" xfId="0" applyFont="1" applyFill="1" applyAlignment="1">
      <alignment horizontal="center" vertical="center" wrapText="1"/>
    </xf>
    <xf numFmtId="0" fontId="5" fillId="12" borderId="7" xfId="0" applyFont="1" applyFill="1" applyBorder="1" applyAlignment="1">
      <alignment vertical="center"/>
    </xf>
    <xf numFmtId="0" fontId="6" fillId="12" borderId="7" xfId="0" applyFont="1" applyFill="1" applyBorder="1" applyAlignment="1">
      <alignment vertical="center"/>
    </xf>
    <xf numFmtId="0" fontId="34" fillId="12" borderId="13" xfId="0" applyFont="1" applyFill="1" applyBorder="1" applyAlignment="1">
      <alignment vertical="center"/>
    </xf>
    <xf numFmtId="0" fontId="17" fillId="12" borderId="278" xfId="0" applyFont="1" applyFill="1" applyBorder="1" applyAlignment="1">
      <alignment horizontal="center" vertical="center"/>
    </xf>
    <xf numFmtId="0" fontId="162" fillId="12" borderId="279" xfId="0" applyFont="1" applyFill="1" applyBorder="1" applyAlignment="1">
      <alignment horizontal="left" vertical="center"/>
    </xf>
    <xf numFmtId="0" fontId="244" fillId="12" borderId="22" xfId="0" applyFont="1" applyFill="1" applyBorder="1" applyAlignment="1">
      <alignment horizontal="center" vertical="center"/>
    </xf>
    <xf numFmtId="0" fontId="6" fillId="12" borderId="24" xfId="0" applyFont="1" applyFill="1" applyBorder="1" applyAlignment="1">
      <alignment vertical="center"/>
    </xf>
    <xf numFmtId="0" fontId="6" fillId="12" borderId="22" xfId="0" applyFont="1" applyFill="1" applyBorder="1" applyAlignment="1">
      <alignment vertical="center"/>
    </xf>
    <xf numFmtId="0" fontId="6" fillId="12" borderId="19" xfId="0" applyFont="1" applyFill="1" applyBorder="1" applyAlignment="1">
      <alignment vertical="center"/>
    </xf>
    <xf numFmtId="0" fontId="4" fillId="12" borderId="92" xfId="0" applyFont="1" applyFill="1" applyBorder="1" applyAlignment="1">
      <alignment horizontal="center" vertical="center"/>
    </xf>
    <xf numFmtId="0" fontId="69" fillId="12" borderId="92" xfId="0" applyFont="1" applyFill="1" applyBorder="1" applyAlignment="1">
      <alignment horizontal="left" vertical="center"/>
    </xf>
    <xf numFmtId="0" fontId="51" fillId="12" borderId="92" xfId="0" applyFont="1" applyFill="1" applyBorder="1" applyAlignment="1">
      <alignment horizontal="center" vertical="center"/>
    </xf>
    <xf numFmtId="0" fontId="52" fillId="12" borderId="21" xfId="0" applyFont="1" applyFill="1" applyBorder="1" applyAlignment="1">
      <alignment horizontal="center" vertical="center"/>
    </xf>
    <xf numFmtId="0" fontId="17" fillId="12" borderId="275" xfId="0" applyFont="1" applyFill="1" applyBorder="1" applyAlignment="1">
      <alignment horizontal="center" vertical="center"/>
    </xf>
    <xf numFmtId="0" fontId="162" fillId="12" borderId="271" xfId="0" applyFont="1" applyFill="1" applyBorder="1" applyAlignment="1">
      <alignment horizontal="left" vertical="center"/>
    </xf>
    <xf numFmtId="0" fontId="6" fillId="12" borderId="0" xfId="0" applyFont="1" applyFill="1" applyAlignment="1">
      <alignment vertical="center"/>
    </xf>
    <xf numFmtId="0" fontId="2" fillId="12" borderId="0" xfId="0" applyFont="1" applyFill="1" applyAlignment="1">
      <alignment vertical="center"/>
    </xf>
    <xf numFmtId="0" fontId="244" fillId="12" borderId="92" xfId="0" applyFont="1" applyFill="1" applyBorder="1" applyAlignment="1">
      <alignment horizontal="center" vertical="center"/>
    </xf>
    <xf numFmtId="0" fontId="51" fillId="0" borderId="92" xfId="0" applyFont="1" applyBorder="1" applyAlignment="1">
      <alignment horizontal="center" vertical="center"/>
    </xf>
    <xf numFmtId="0" fontId="2" fillId="12" borderId="14" xfId="0" applyFont="1" applyFill="1" applyBorder="1" applyAlignment="1">
      <alignment vertical="center"/>
    </xf>
    <xf numFmtId="0" fontId="6" fillId="12" borderId="14" xfId="0" applyFont="1" applyFill="1" applyBorder="1" applyAlignment="1">
      <alignment vertical="center"/>
    </xf>
    <xf numFmtId="0" fontId="17" fillId="12" borderId="280" xfId="0" applyFont="1" applyFill="1" applyBorder="1" applyAlignment="1">
      <alignment horizontal="center" vertical="center"/>
    </xf>
    <xf numFmtId="0" fontId="162" fillId="12" borderId="281" xfId="0" applyFont="1" applyFill="1" applyBorder="1" applyAlignment="1">
      <alignment horizontal="left" vertical="center"/>
    </xf>
    <xf numFmtId="0" fontId="6" fillId="12" borderId="29" xfId="0" applyFont="1" applyFill="1" applyBorder="1" applyAlignment="1">
      <alignment vertical="center"/>
    </xf>
    <xf numFmtId="0" fontId="6" fillId="12" borderId="38" xfId="0" applyFont="1" applyFill="1" applyBorder="1" applyAlignment="1">
      <alignment vertical="center"/>
    </xf>
    <xf numFmtId="0" fontId="6" fillId="12" borderId="39" xfId="0" applyFont="1" applyFill="1" applyBorder="1" applyAlignment="1">
      <alignment vertical="center"/>
    </xf>
    <xf numFmtId="0" fontId="248" fillId="15" borderId="0" xfId="0" applyFont="1" applyFill="1" applyAlignment="1">
      <alignment horizontal="center" vertical="center"/>
    </xf>
    <xf numFmtId="0" fontId="6" fillId="15" borderId="19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249" fillId="26" borderId="2" xfId="0" applyFont="1" applyFill="1" applyBorder="1" applyAlignment="1">
      <alignment horizontal="center" vertical="center"/>
    </xf>
    <xf numFmtId="0" fontId="6" fillId="26" borderId="19" xfId="0" applyFont="1" applyFill="1" applyBorder="1" applyAlignment="1">
      <alignment horizontal="center" vertical="center"/>
    </xf>
    <xf numFmtId="0" fontId="250" fillId="45" borderId="101" xfId="0" applyFont="1" applyFill="1" applyBorder="1" applyAlignment="1">
      <alignment horizontal="center" vertical="center"/>
    </xf>
    <xf numFmtId="0" fontId="6" fillId="45" borderId="19" xfId="0" applyFont="1" applyFill="1" applyBorder="1" applyAlignment="1">
      <alignment horizontal="center" vertical="center"/>
    </xf>
    <xf numFmtId="168" fontId="34" fillId="45" borderId="19" xfId="0" applyNumberFormat="1" applyFont="1" applyFill="1" applyBorder="1" applyAlignment="1">
      <alignment horizontal="center" vertical="center"/>
    </xf>
    <xf numFmtId="0" fontId="6" fillId="45" borderId="24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251" fillId="0" borderId="24" xfId="0" applyFont="1" applyBorder="1" applyAlignment="1">
      <alignment vertical="center"/>
    </xf>
    <xf numFmtId="0" fontId="4" fillId="12" borderId="24" xfId="0" applyFont="1" applyFill="1" applyBorder="1" applyAlignment="1">
      <alignment horizontal="center" vertical="center"/>
    </xf>
    <xf numFmtId="0" fontId="252" fillId="12" borderId="14" xfId="0" applyFont="1" applyFill="1" applyBorder="1" applyAlignment="1">
      <alignment horizontal="left" vertical="center"/>
    </xf>
    <xf numFmtId="0" fontId="253" fillId="42" borderId="1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253" fillId="42" borderId="13" xfId="0" applyFont="1" applyFill="1" applyBorder="1" applyAlignment="1">
      <alignment horizontal="center" vertical="center"/>
    </xf>
    <xf numFmtId="0" fontId="253" fillId="42" borderId="0" xfId="0" applyFont="1" applyFill="1" applyAlignment="1">
      <alignment horizontal="center" vertical="center"/>
    </xf>
    <xf numFmtId="0" fontId="20" fillId="42" borderId="7" xfId="0" applyFont="1" applyFill="1" applyBorder="1" applyAlignment="1">
      <alignment horizontal="center" vertical="center"/>
    </xf>
    <xf numFmtId="0" fontId="20" fillId="42" borderId="13" xfId="0" applyFont="1" applyFill="1" applyBorder="1" applyAlignment="1">
      <alignment horizontal="center" vertical="center"/>
    </xf>
    <xf numFmtId="0" fontId="253" fillId="42" borderId="24" xfId="0" applyFont="1" applyFill="1" applyBorder="1" applyAlignment="1">
      <alignment horizontal="center" vertical="center"/>
    </xf>
    <xf numFmtId="0" fontId="253" fillId="42" borderId="22" xfId="0" applyFont="1" applyFill="1" applyBorder="1" applyAlignment="1">
      <alignment horizontal="center" vertical="center"/>
    </xf>
    <xf numFmtId="0" fontId="20" fillId="42" borderId="19" xfId="0" applyFont="1" applyFill="1" applyBorder="1" applyAlignment="1">
      <alignment horizontal="center" vertical="center"/>
    </xf>
    <xf numFmtId="0" fontId="20" fillId="42" borderId="24" xfId="0" applyFont="1" applyFill="1" applyBorder="1" applyAlignment="1">
      <alignment horizontal="center" vertical="center"/>
    </xf>
    <xf numFmtId="0" fontId="2" fillId="42" borderId="0" xfId="0" applyFont="1" applyFill="1" applyAlignment="1">
      <alignment horizontal="center" vertical="center"/>
    </xf>
    <xf numFmtId="0" fontId="6" fillId="42" borderId="7" xfId="0" applyFont="1" applyFill="1" applyBorder="1" applyAlignment="1">
      <alignment horizontal="center" vertical="center"/>
    </xf>
    <xf numFmtId="0" fontId="6" fillId="42" borderId="13" xfId="0" applyFont="1" applyFill="1" applyBorder="1" applyAlignment="1">
      <alignment horizontal="center" vertical="center"/>
    </xf>
    <xf numFmtId="0" fontId="253" fillId="42" borderId="92" xfId="0" applyFont="1" applyFill="1" applyBorder="1" applyAlignment="1">
      <alignment horizontal="center" vertical="center"/>
    </xf>
    <xf numFmtId="0" fontId="2" fillId="42" borderId="22" xfId="0" applyFont="1" applyFill="1" applyBorder="1" applyAlignment="1">
      <alignment horizontal="center" vertical="center"/>
    </xf>
    <xf numFmtId="0" fontId="6" fillId="42" borderId="19" xfId="0" applyFont="1" applyFill="1" applyBorder="1" applyAlignment="1">
      <alignment horizontal="center" vertical="center"/>
    </xf>
    <xf numFmtId="0" fontId="6" fillId="42" borderId="24" xfId="0" applyFont="1" applyFill="1" applyBorder="1" applyAlignment="1">
      <alignment horizontal="center" vertical="center"/>
    </xf>
    <xf numFmtId="0" fontId="253" fillId="46" borderId="108" xfId="0" applyFont="1" applyFill="1" applyBorder="1" applyAlignment="1">
      <alignment horizontal="center" vertical="center"/>
    </xf>
    <xf numFmtId="0" fontId="2" fillId="42" borderId="7" xfId="0" applyFont="1" applyFill="1" applyBorder="1" applyAlignment="1">
      <alignment horizontal="center" vertical="center"/>
    </xf>
    <xf numFmtId="0" fontId="253" fillId="42" borderId="0" xfId="0" applyFont="1" applyFill="1" applyAlignment="1">
      <alignment horizontal="center" vertical="center" wrapText="1"/>
    </xf>
    <xf numFmtId="169" fontId="20" fillId="42" borderId="7" xfId="0" applyNumberFormat="1" applyFont="1" applyFill="1" applyBorder="1" applyAlignment="1">
      <alignment horizontal="center" vertical="center"/>
    </xf>
    <xf numFmtId="0" fontId="253" fillId="46" borderId="106" xfId="0" applyFont="1" applyFill="1" applyBorder="1" applyAlignment="1">
      <alignment horizontal="center" vertical="center"/>
    </xf>
    <xf numFmtId="0" fontId="2" fillId="42" borderId="29" xfId="0" applyFont="1" applyFill="1" applyBorder="1" applyAlignment="1">
      <alignment horizontal="center" vertical="center"/>
    </xf>
    <xf numFmtId="0" fontId="2" fillId="42" borderId="39" xfId="0" applyFont="1" applyFill="1" applyBorder="1" applyAlignment="1">
      <alignment horizontal="center" vertical="center"/>
    </xf>
    <xf numFmtId="0" fontId="159" fillId="4" borderId="70" xfId="0" applyFont="1" applyFill="1" applyBorder="1" applyAlignment="1">
      <alignment horizontal="center" vertical="center" textRotation="90"/>
    </xf>
    <xf numFmtId="0" fontId="162" fillId="15" borderId="172" xfId="0" applyFont="1" applyFill="1" applyBorder="1" applyAlignment="1">
      <alignment horizontal="center" vertical="center" textRotation="90"/>
    </xf>
    <xf numFmtId="0" fontId="244" fillId="42" borderId="38" xfId="0" applyFont="1" applyFill="1" applyBorder="1" applyAlignment="1">
      <alignment horizontal="center" vertical="center"/>
    </xf>
    <xf numFmtId="0" fontId="253" fillId="42" borderId="28" xfId="0" applyFont="1" applyFill="1" applyBorder="1" applyAlignment="1">
      <alignment horizontal="center" vertical="center"/>
    </xf>
    <xf numFmtId="0" fontId="253" fillId="42" borderId="38" xfId="0" applyFont="1" applyFill="1" applyBorder="1" applyAlignment="1">
      <alignment horizontal="center" vertical="center" wrapText="1"/>
    </xf>
    <xf numFmtId="0" fontId="20" fillId="42" borderId="39" xfId="0" applyFont="1" applyFill="1" applyBorder="1" applyAlignment="1">
      <alignment horizontal="center" vertical="center"/>
    </xf>
    <xf numFmtId="0" fontId="20" fillId="42" borderId="28" xfId="0" applyFont="1" applyFill="1" applyBorder="1" applyAlignment="1">
      <alignment horizontal="center" vertical="center"/>
    </xf>
    <xf numFmtId="0" fontId="4" fillId="42" borderId="29" xfId="0" applyFont="1" applyFill="1" applyBorder="1" applyAlignment="1">
      <alignment horizontal="center" vertical="center"/>
    </xf>
    <xf numFmtId="0" fontId="69" fillId="42" borderId="29" xfId="0" applyFont="1" applyFill="1" applyBorder="1" applyAlignment="1">
      <alignment horizontal="left" vertical="center"/>
    </xf>
    <xf numFmtId="0" fontId="51" fillId="42" borderId="29" xfId="0" applyFont="1" applyFill="1" applyBorder="1" applyAlignment="1">
      <alignment horizontal="center" vertical="center"/>
    </xf>
    <xf numFmtId="0" fontId="52" fillId="42" borderId="31" xfId="0" applyFont="1" applyFill="1" applyBorder="1" applyAlignment="1">
      <alignment horizontal="center" vertical="center"/>
    </xf>
    <xf numFmtId="0" fontId="244" fillId="42" borderId="285" xfId="0" applyFont="1" applyFill="1" applyBorder="1" applyAlignment="1">
      <alignment horizontal="center" vertical="center"/>
    </xf>
    <xf numFmtId="0" fontId="253" fillId="42" borderId="286" xfId="0" applyFont="1" applyFill="1" applyBorder="1" applyAlignment="1">
      <alignment horizontal="center" vertical="center"/>
    </xf>
    <xf numFmtId="0" fontId="253" fillId="42" borderId="285" xfId="0" applyFont="1" applyFill="1" applyBorder="1" applyAlignment="1">
      <alignment horizontal="center" vertical="center"/>
    </xf>
    <xf numFmtId="0" fontId="20" fillId="42" borderId="284" xfId="0" applyFont="1" applyFill="1" applyBorder="1" applyAlignment="1">
      <alignment horizontal="center" vertical="center"/>
    </xf>
    <xf numFmtId="0" fontId="20" fillId="42" borderId="286" xfId="0" applyFont="1" applyFill="1" applyBorder="1" applyAlignment="1">
      <alignment horizontal="center" vertical="center"/>
    </xf>
    <xf numFmtId="0" fontId="4" fillId="42" borderId="283" xfId="0" applyFont="1" applyFill="1" applyBorder="1" applyAlignment="1">
      <alignment horizontal="center" vertical="center"/>
    </xf>
    <xf numFmtId="0" fontId="69" fillId="42" borderId="283" xfId="0" applyFont="1" applyFill="1" applyBorder="1" applyAlignment="1">
      <alignment horizontal="left" vertical="center"/>
    </xf>
    <xf numFmtId="0" fontId="51" fillId="42" borderId="283" xfId="0" applyFont="1" applyFill="1" applyBorder="1" applyAlignment="1">
      <alignment horizontal="center" vertical="center"/>
    </xf>
    <xf numFmtId="0" fontId="52" fillId="42" borderId="287" xfId="0" applyFont="1" applyFill="1" applyBorder="1" applyAlignment="1">
      <alignment horizontal="center" vertical="center"/>
    </xf>
    <xf numFmtId="0" fontId="2" fillId="42" borderId="0" xfId="0" applyFont="1" applyFill="1" applyAlignment="1">
      <alignment vertical="center"/>
    </xf>
    <xf numFmtId="0" fontId="7" fillId="12" borderId="0" xfId="0" applyFont="1" applyFill="1" applyAlignment="1">
      <alignment vertical="center"/>
    </xf>
    <xf numFmtId="0" fontId="244" fillId="12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vertical="center"/>
    </xf>
    <xf numFmtId="0" fontId="2" fillId="12" borderId="2" xfId="0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6" fillId="12" borderId="11" xfId="0" applyFont="1" applyFill="1" applyBorder="1" applyAlignment="1">
      <alignment vertical="center"/>
    </xf>
    <xf numFmtId="0" fontId="244" fillId="12" borderId="290" xfId="0" applyFont="1" applyFill="1" applyBorder="1" applyAlignment="1">
      <alignment horizontal="center" vertical="center"/>
    </xf>
    <xf numFmtId="0" fontId="6" fillId="12" borderId="290" xfId="0" applyFont="1" applyFill="1" applyBorder="1" applyAlignment="1">
      <alignment vertical="center"/>
    </xf>
    <xf numFmtId="0" fontId="6" fillId="12" borderId="291" xfId="0" applyFont="1" applyFill="1" applyBorder="1" applyAlignment="1">
      <alignment vertical="center"/>
    </xf>
    <xf numFmtId="0" fontId="6" fillId="12" borderId="284" xfId="0" applyFont="1" applyFill="1" applyBorder="1" applyAlignment="1">
      <alignment vertical="center"/>
    </xf>
    <xf numFmtId="0" fontId="6" fillId="12" borderId="286" xfId="0" applyFont="1" applyFill="1" applyBorder="1" applyAlignment="1">
      <alignment vertical="center"/>
    </xf>
    <xf numFmtId="0" fontId="4" fillId="12" borderId="283" xfId="0" applyFont="1" applyFill="1" applyBorder="1" applyAlignment="1">
      <alignment horizontal="center" vertical="center"/>
    </xf>
    <xf numFmtId="0" fontId="69" fillId="12" borderId="283" xfId="0" applyFont="1" applyFill="1" applyBorder="1" applyAlignment="1">
      <alignment horizontal="left" vertical="center"/>
    </xf>
    <xf numFmtId="0" fontId="51" fillId="12" borderId="283" xfId="0" applyFont="1" applyFill="1" applyBorder="1" applyAlignment="1">
      <alignment horizontal="center" vertical="center"/>
    </xf>
    <xf numFmtId="0" fontId="52" fillId="12" borderId="28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vertical="center"/>
    </xf>
    <xf numFmtId="0" fontId="255" fillId="15" borderId="2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34" fillId="15" borderId="6" xfId="0" applyFont="1" applyFill="1" applyBorder="1" applyAlignment="1">
      <alignment horizontal="center" vertical="center"/>
    </xf>
    <xf numFmtId="0" fontId="34" fillId="15" borderId="4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center" vertical="center"/>
    </xf>
    <xf numFmtId="0" fontId="69" fillId="12" borderId="3" xfId="0" applyFont="1" applyFill="1" applyBorder="1" applyAlignment="1">
      <alignment horizontal="left" vertical="center"/>
    </xf>
    <xf numFmtId="0" fontId="51" fillId="12" borderId="3" xfId="0" applyFont="1" applyFill="1" applyBorder="1" applyAlignment="1">
      <alignment horizontal="center" vertical="center"/>
    </xf>
    <xf numFmtId="0" fontId="52" fillId="12" borderId="9" xfId="0" applyFont="1" applyFill="1" applyBorder="1" applyAlignment="1">
      <alignment horizontal="center" vertical="center"/>
    </xf>
    <xf numFmtId="0" fontId="34" fillId="26" borderId="19" xfId="0" applyFont="1" applyFill="1" applyBorder="1" applyAlignment="1">
      <alignment horizontal="center" vertical="center"/>
    </xf>
    <xf numFmtId="0" fontId="34" fillId="26" borderId="24" xfId="0" applyFont="1" applyFill="1" applyBorder="1" applyAlignment="1">
      <alignment horizontal="left" vertical="center"/>
    </xf>
    <xf numFmtId="0" fontId="256" fillId="21" borderId="101" xfId="0" applyFont="1" applyFill="1" applyBorder="1" applyAlignment="1">
      <alignment horizontal="center" vertical="center"/>
    </xf>
    <xf numFmtId="0" fontId="20" fillId="21" borderId="19" xfId="0" applyFont="1" applyFill="1" applyBorder="1" applyAlignment="1">
      <alignment horizontal="center" vertical="center"/>
    </xf>
    <xf numFmtId="0" fontId="20" fillId="21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244" fillId="12" borderId="38" xfId="0" applyFont="1" applyFill="1" applyBorder="1" applyAlignment="1">
      <alignment horizontal="center" vertical="center"/>
    </xf>
    <xf numFmtId="0" fontId="257" fillId="21" borderId="22" xfId="0" applyFont="1" applyFill="1" applyBorder="1" applyAlignment="1">
      <alignment horizontal="center" vertical="center"/>
    </xf>
    <xf numFmtId="0" fontId="245" fillId="21" borderId="24" xfId="0" applyFont="1" applyFill="1" applyBorder="1" applyAlignment="1">
      <alignment horizontal="center" vertical="center" wrapText="1"/>
    </xf>
    <xf numFmtId="0" fontId="258" fillId="12" borderId="2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34" fillId="4" borderId="1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12" borderId="92" xfId="0" applyFont="1" applyFill="1" applyBorder="1" applyAlignment="1">
      <alignment vertical="center"/>
    </xf>
    <xf numFmtId="0" fontId="244" fillId="12" borderId="2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horizontal="center" vertical="center"/>
    </xf>
    <xf numFmtId="0" fontId="6" fillId="21" borderId="24" xfId="0" applyFont="1" applyFill="1" applyBorder="1" applyAlignment="1">
      <alignment horizontal="center" vertical="center"/>
    </xf>
    <xf numFmtId="0" fontId="262" fillId="45" borderId="22" xfId="0" applyFont="1" applyFill="1" applyBorder="1" applyAlignment="1">
      <alignment horizontal="center" vertical="center"/>
    </xf>
    <xf numFmtId="0" fontId="2" fillId="29" borderId="22" xfId="0" applyFont="1" applyFill="1" applyBorder="1" applyAlignment="1">
      <alignment vertical="center"/>
    </xf>
    <xf numFmtId="0" fontId="6" fillId="29" borderId="19" xfId="0" applyFont="1" applyFill="1" applyBorder="1" applyAlignment="1">
      <alignment horizontal="center" vertical="center"/>
    </xf>
    <xf numFmtId="0" fontId="6" fillId="29" borderId="19" xfId="0" applyFont="1" applyFill="1" applyBorder="1" applyAlignment="1">
      <alignment horizontal="center" vertical="center" wrapText="1"/>
    </xf>
    <xf numFmtId="0" fontId="6" fillId="29" borderId="24" xfId="0" applyFont="1" applyFill="1" applyBorder="1" applyAlignment="1">
      <alignment horizontal="center" vertical="center"/>
    </xf>
    <xf numFmtId="0" fontId="2" fillId="36" borderId="0" xfId="0" applyFont="1" applyFill="1" applyAlignment="1">
      <alignment horizontal="center" vertical="center"/>
    </xf>
    <xf numFmtId="0" fontId="6" fillId="36" borderId="7" xfId="0" applyFont="1" applyFill="1" applyBorder="1" applyAlignment="1">
      <alignment horizontal="center" vertical="center"/>
    </xf>
    <xf numFmtId="0" fontId="6" fillId="36" borderId="13" xfId="0" applyFont="1" applyFill="1" applyBorder="1" applyAlignment="1">
      <alignment horizontal="center" vertical="center"/>
    </xf>
    <xf numFmtId="0" fontId="6" fillId="15" borderId="13" xfId="0" applyFont="1" applyFill="1" applyBorder="1" applyAlignment="1">
      <alignment horizontal="center" vertical="center"/>
    </xf>
    <xf numFmtId="0" fontId="2" fillId="12" borderId="92" xfId="0" applyFont="1" applyFill="1" applyBorder="1" applyAlignment="1">
      <alignment vertical="center"/>
    </xf>
    <xf numFmtId="0" fontId="2" fillId="12" borderId="7" xfId="0" applyFont="1" applyFill="1" applyBorder="1" applyAlignment="1">
      <alignment vertical="center"/>
    </xf>
    <xf numFmtId="0" fontId="7" fillId="12" borderId="29" xfId="0" applyFont="1" applyFill="1" applyBorder="1" applyAlignment="1">
      <alignment vertical="center"/>
    </xf>
    <xf numFmtId="0" fontId="2" fillId="12" borderId="7" xfId="0" applyFont="1" applyFill="1" applyBorder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24" fillId="12" borderId="14" xfId="0" applyFont="1" applyFill="1" applyBorder="1" applyAlignment="1">
      <alignment horizontal="center" vertical="center"/>
    </xf>
    <xf numFmtId="0" fontId="266" fillId="12" borderId="14" xfId="0" applyFont="1" applyFill="1" applyBorder="1" applyAlignment="1">
      <alignment horizontal="left" vertical="center"/>
    </xf>
    <xf numFmtId="0" fontId="267" fillId="12" borderId="1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67" fillId="12" borderId="13" xfId="0" applyFont="1" applyFill="1" applyBorder="1" applyAlignment="1">
      <alignment horizontal="center" vertical="center"/>
    </xf>
    <xf numFmtId="0" fontId="268" fillId="12" borderId="14" xfId="0" applyFont="1" applyFill="1" applyBorder="1" applyAlignment="1">
      <alignment horizontal="center" vertical="center"/>
    </xf>
    <xf numFmtId="0" fontId="269" fillId="12" borderId="14" xfId="0" applyFont="1" applyFill="1" applyBorder="1" applyAlignment="1">
      <alignment horizontal="left" vertical="center"/>
    </xf>
    <xf numFmtId="0" fontId="270" fillId="12" borderId="92" xfId="0" applyFont="1" applyFill="1" applyBorder="1" applyAlignment="1">
      <alignment horizontal="center" vertical="center"/>
    </xf>
    <xf numFmtId="0" fontId="269" fillId="12" borderId="92" xfId="0" applyFont="1" applyFill="1" applyBorder="1" applyAlignment="1">
      <alignment horizontal="left" vertical="center"/>
    </xf>
    <xf numFmtId="0" fontId="268" fillId="12" borderId="92" xfId="0" applyFont="1" applyFill="1" applyBorder="1" applyAlignment="1">
      <alignment horizontal="center" vertical="center"/>
    </xf>
    <xf numFmtId="0" fontId="4" fillId="35" borderId="14" xfId="0" applyFont="1" applyFill="1" applyBorder="1" applyAlignment="1">
      <alignment horizontal="center" vertical="center"/>
    </xf>
    <xf numFmtId="0" fontId="69" fillId="35" borderId="14" xfId="0" applyFont="1" applyFill="1" applyBorder="1" applyAlignment="1">
      <alignment horizontal="left" vertical="center"/>
    </xf>
    <xf numFmtId="0" fontId="51" fillId="35" borderId="14" xfId="0" applyFont="1" applyFill="1" applyBorder="1" applyAlignment="1">
      <alignment horizontal="center" vertical="center"/>
    </xf>
    <xf numFmtId="0" fontId="52" fillId="35" borderId="16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53" fillId="35" borderId="0" xfId="0" applyFont="1" applyFill="1" applyAlignment="1">
      <alignment horizontal="center" vertical="center"/>
    </xf>
    <xf numFmtId="0" fontId="20" fillId="35" borderId="7" xfId="0" applyFont="1" applyFill="1" applyBorder="1" applyAlignment="1">
      <alignment horizontal="center" vertical="center"/>
    </xf>
    <xf numFmtId="0" fontId="20" fillId="35" borderId="13" xfId="0" applyFont="1" applyFill="1" applyBorder="1" applyAlignment="1">
      <alignment horizontal="center" vertical="center"/>
    </xf>
    <xf numFmtId="0" fontId="253" fillId="35" borderId="22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24" xfId="0" applyFont="1" applyFill="1" applyBorder="1" applyAlignment="1">
      <alignment horizontal="center" vertical="center"/>
    </xf>
    <xf numFmtId="0" fontId="4" fillId="35" borderId="92" xfId="0" applyFont="1" applyFill="1" applyBorder="1" applyAlignment="1">
      <alignment horizontal="center" vertical="center"/>
    </xf>
    <xf numFmtId="0" fontId="69" fillId="35" borderId="92" xfId="0" applyFont="1" applyFill="1" applyBorder="1" applyAlignment="1">
      <alignment horizontal="left" vertical="center"/>
    </xf>
    <xf numFmtId="0" fontId="51" fillId="35" borderId="92" xfId="0" applyFont="1" applyFill="1" applyBorder="1" applyAlignment="1">
      <alignment horizontal="center" vertical="center"/>
    </xf>
    <xf numFmtId="0" fontId="52" fillId="35" borderId="21" xfId="0" applyFont="1" applyFill="1" applyBorder="1" applyAlignment="1">
      <alignment horizontal="center" vertical="center"/>
    </xf>
    <xf numFmtId="0" fontId="252" fillId="42" borderId="13" xfId="0" applyFont="1" applyFill="1" applyBorder="1" applyAlignment="1">
      <alignment horizontal="center" vertical="center"/>
    </xf>
    <xf numFmtId="0" fontId="2" fillId="42" borderId="38" xfId="0" applyFont="1" applyFill="1" applyBorder="1" applyAlignment="1">
      <alignment horizontal="center" vertical="center"/>
    </xf>
    <xf numFmtId="0" fontId="6" fillId="42" borderId="39" xfId="0" applyFont="1" applyFill="1" applyBorder="1" applyAlignment="1">
      <alignment horizontal="center" vertical="center"/>
    </xf>
    <xf numFmtId="0" fontId="6" fillId="42" borderId="28" xfId="0" applyFont="1" applyFill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0" fillId="46" borderId="108" xfId="0" applyFont="1" applyFill="1" applyBorder="1" applyAlignment="1">
      <alignment horizontal="center" vertical="center"/>
    </xf>
    <xf numFmtId="0" fontId="17" fillId="42" borderId="63" xfId="0" applyFont="1" applyFill="1" applyBorder="1" applyAlignment="1">
      <alignment horizontal="center" vertical="center"/>
    </xf>
    <xf numFmtId="0" fontId="34" fillId="46" borderId="0" xfId="0" applyFont="1" applyFill="1" applyAlignment="1">
      <alignment horizontal="center" vertical="center" wrapText="1"/>
    </xf>
    <xf numFmtId="0" fontId="20" fillId="46" borderId="7" xfId="0" applyFont="1" applyFill="1" applyBorder="1" applyAlignment="1">
      <alignment horizontal="center" vertical="center"/>
    </xf>
    <xf numFmtId="168" fontId="20" fillId="46" borderId="7" xfId="0" applyNumberFormat="1" applyFont="1" applyFill="1" applyBorder="1" applyAlignment="1">
      <alignment horizontal="center" vertical="center"/>
    </xf>
    <xf numFmtId="0" fontId="20" fillId="46" borderId="13" xfId="0" applyFont="1" applyFill="1" applyBorder="1" applyAlignment="1">
      <alignment horizontal="center" vertical="center"/>
    </xf>
    <xf numFmtId="0" fontId="17" fillId="42" borderId="270" xfId="0" applyFont="1" applyFill="1" applyBorder="1" applyAlignment="1">
      <alignment horizontal="center" vertical="center"/>
    </xf>
    <xf numFmtId="0" fontId="162" fillId="15" borderId="16" xfId="0" applyFont="1" applyFill="1" applyBorder="1" applyAlignment="1">
      <alignment horizontal="center" vertical="center" textRotation="90"/>
    </xf>
    <xf numFmtId="0" fontId="131" fillId="44" borderId="0" xfId="0" applyFont="1" applyFill="1" applyAlignment="1">
      <alignment horizontal="center" vertical="center"/>
    </xf>
    <xf numFmtId="0" fontId="252" fillId="42" borderId="14" xfId="0" applyFont="1" applyFill="1" applyBorder="1" applyAlignment="1">
      <alignment horizontal="left" vertical="center"/>
    </xf>
    <xf numFmtId="0" fontId="6" fillId="42" borderId="0" xfId="0" applyFont="1" applyFill="1" applyAlignment="1">
      <alignment vertical="center"/>
    </xf>
    <xf numFmtId="0" fontId="6" fillId="42" borderId="22" xfId="0" applyFont="1" applyFill="1" applyBorder="1" applyAlignment="1">
      <alignment vertical="center"/>
    </xf>
    <xf numFmtId="0" fontId="6" fillId="14" borderId="7" xfId="0" applyFont="1" applyFill="1" applyBorder="1" applyAlignment="1">
      <alignment horizontal="center" vertical="center"/>
    </xf>
    <xf numFmtId="0" fontId="6" fillId="14" borderId="39" xfId="0" applyFont="1" applyFill="1" applyBorder="1" applyAlignment="1">
      <alignment horizontal="center" vertical="center"/>
    </xf>
    <xf numFmtId="0" fontId="6" fillId="14" borderId="28" xfId="0" applyFont="1" applyFill="1" applyBorder="1" applyAlignment="1">
      <alignment horizontal="center" vertical="center"/>
    </xf>
    <xf numFmtId="0" fontId="272" fillId="15" borderId="0" xfId="0" applyFont="1" applyFill="1" applyAlignment="1">
      <alignment horizontal="center" vertical="center"/>
    </xf>
    <xf numFmtId="0" fontId="2" fillId="23" borderId="19" xfId="0" applyFont="1" applyFill="1" applyBorder="1" applyAlignment="1">
      <alignment horizontal="center" vertical="center"/>
    </xf>
    <xf numFmtId="0" fontId="6" fillId="15" borderId="24" xfId="0" applyFont="1" applyFill="1" applyBorder="1" applyAlignment="1">
      <alignment horizontal="center" vertical="center"/>
    </xf>
    <xf numFmtId="0" fontId="273" fillId="12" borderId="16" xfId="0" applyFont="1" applyFill="1" applyBorder="1" applyAlignment="1">
      <alignment horizontal="center" vertical="center"/>
    </xf>
    <xf numFmtId="0" fontId="274" fillId="26" borderId="2" xfId="0" applyFont="1" applyFill="1" applyBorder="1" applyAlignment="1">
      <alignment horizontal="center" vertical="center"/>
    </xf>
    <xf numFmtId="0" fontId="6" fillId="26" borderId="24" xfId="0" applyFont="1" applyFill="1" applyBorder="1" applyAlignment="1">
      <alignment horizontal="center" vertical="center"/>
    </xf>
    <xf numFmtId="0" fontId="24" fillId="12" borderId="13" xfId="0" applyFont="1" applyFill="1" applyBorder="1" applyAlignment="1">
      <alignment horizontal="center" vertical="center"/>
    </xf>
    <xf numFmtId="0" fontId="24" fillId="12" borderId="92" xfId="0" applyFont="1" applyFill="1" applyBorder="1" applyAlignment="1">
      <alignment horizontal="center" vertical="center"/>
    </xf>
    <xf numFmtId="0" fontId="266" fillId="12" borderId="92" xfId="0" applyFont="1" applyFill="1" applyBorder="1" applyAlignment="1">
      <alignment horizontal="left" vertical="center"/>
    </xf>
    <xf numFmtId="0" fontId="267" fillId="12" borderId="92" xfId="0" applyFont="1" applyFill="1" applyBorder="1" applyAlignment="1">
      <alignment horizontal="center" vertical="center"/>
    </xf>
    <xf numFmtId="0" fontId="273" fillId="12" borderId="21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right" vertical="center"/>
    </xf>
    <xf numFmtId="0" fontId="253" fillId="12" borderId="14" xfId="0" applyFont="1" applyFill="1" applyBorder="1" applyAlignment="1">
      <alignment horizontal="center" vertical="center"/>
    </xf>
    <xf numFmtId="0" fontId="253" fillId="12" borderId="0" xfId="0" applyFont="1" applyFill="1" applyAlignment="1">
      <alignment horizontal="center" vertical="center"/>
    </xf>
    <xf numFmtId="0" fontId="20" fillId="12" borderId="7" xfId="0" applyFont="1" applyFill="1" applyBorder="1" applyAlignment="1">
      <alignment horizontal="center" vertical="center"/>
    </xf>
    <xf numFmtId="0" fontId="20" fillId="12" borderId="13" xfId="0" applyFont="1" applyFill="1" applyBorder="1" applyAlignment="1">
      <alignment horizontal="center" vertical="center"/>
    </xf>
    <xf numFmtId="0" fontId="253" fillId="12" borderId="13" xfId="0" applyFont="1" applyFill="1" applyBorder="1" applyAlignment="1">
      <alignment horizontal="center" vertical="center"/>
    </xf>
    <xf numFmtId="0" fontId="2" fillId="12" borderId="283" xfId="0" applyFont="1" applyFill="1" applyBorder="1" applyAlignment="1">
      <alignment vertical="center"/>
    </xf>
    <xf numFmtId="0" fontId="2" fillId="12" borderId="285" xfId="0" applyFont="1" applyFill="1" applyBorder="1" applyAlignment="1">
      <alignment vertical="center"/>
    </xf>
    <xf numFmtId="0" fontId="244" fillId="12" borderId="285" xfId="0" applyFont="1" applyFill="1" applyBorder="1" applyAlignment="1">
      <alignment horizontal="center" vertical="center"/>
    </xf>
    <xf numFmtId="0" fontId="253" fillId="12" borderId="286" xfId="0" applyFont="1" applyFill="1" applyBorder="1" applyAlignment="1">
      <alignment horizontal="center" vertical="center"/>
    </xf>
    <xf numFmtId="0" fontId="2" fillId="12" borderId="285" xfId="0" applyFont="1" applyFill="1" applyBorder="1" applyAlignment="1">
      <alignment horizontal="center" vertical="center"/>
    </xf>
    <xf numFmtId="0" fontId="6" fillId="12" borderId="284" xfId="0" applyFont="1" applyFill="1" applyBorder="1" applyAlignment="1">
      <alignment horizontal="center" vertical="center"/>
    </xf>
    <xf numFmtId="0" fontId="6" fillId="12" borderId="286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vertical="center"/>
    </xf>
    <xf numFmtId="0" fontId="253" fillId="12" borderId="24" xfId="0" applyFont="1" applyFill="1" applyBorder="1" applyAlignment="1">
      <alignment horizontal="center" vertical="center"/>
    </xf>
    <xf numFmtId="0" fontId="2" fillId="42" borderId="102" xfId="0" applyFont="1" applyFill="1" applyBorder="1" applyAlignment="1">
      <alignment horizontal="center" vertical="center"/>
    </xf>
    <xf numFmtId="0" fontId="2" fillId="42" borderId="14" xfId="0" applyFont="1" applyFill="1" applyBorder="1" applyAlignment="1">
      <alignment vertical="center"/>
    </xf>
    <xf numFmtId="0" fontId="20" fillId="47" borderId="22" xfId="0" applyFont="1" applyFill="1" applyBorder="1" applyAlignment="1">
      <alignment horizontal="center" vertical="center"/>
    </xf>
    <xf numFmtId="0" fontId="6" fillId="47" borderId="19" xfId="0" applyFont="1" applyFill="1" applyBorder="1" applyAlignment="1">
      <alignment horizontal="center" vertical="center"/>
    </xf>
    <xf numFmtId="0" fontId="6" fillId="47" borderId="24" xfId="0" applyFont="1" applyFill="1" applyBorder="1" applyAlignment="1">
      <alignment horizontal="center" vertical="center"/>
    </xf>
    <xf numFmtId="0" fontId="244" fillId="42" borderId="2" xfId="0" applyFont="1" applyFill="1" applyBorder="1" applyAlignment="1">
      <alignment horizontal="center" vertical="center"/>
    </xf>
    <xf numFmtId="0" fontId="253" fillId="42" borderId="11" xfId="0" applyFont="1" applyFill="1" applyBorder="1" applyAlignment="1">
      <alignment horizontal="center" vertical="center"/>
    </xf>
    <xf numFmtId="0" fontId="4" fillId="42" borderId="3" xfId="0" applyFont="1" applyFill="1" applyBorder="1" applyAlignment="1">
      <alignment horizontal="center" vertical="center"/>
    </xf>
    <xf numFmtId="0" fontId="69" fillId="42" borderId="3" xfId="0" applyFont="1" applyFill="1" applyBorder="1" applyAlignment="1">
      <alignment horizontal="left" vertical="center"/>
    </xf>
    <xf numFmtId="0" fontId="51" fillId="42" borderId="3" xfId="0" applyFont="1" applyFill="1" applyBorder="1" applyAlignment="1">
      <alignment horizontal="center" vertical="center"/>
    </xf>
    <xf numFmtId="0" fontId="52" fillId="42" borderId="9" xfId="0" applyFont="1" applyFill="1" applyBorder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2" fillId="42" borderId="92" xfId="0" applyFont="1" applyFill="1" applyBorder="1" applyAlignment="1">
      <alignment vertical="center"/>
    </xf>
    <xf numFmtId="0" fontId="2" fillId="42" borderId="22" xfId="0" applyFont="1" applyFill="1" applyBorder="1" applyAlignment="1">
      <alignment vertical="center"/>
    </xf>
    <xf numFmtId="0" fontId="68" fillId="46" borderId="108" xfId="0" applyFont="1" applyFill="1" applyBorder="1" applyAlignment="1">
      <alignment horizontal="center" vertical="center"/>
    </xf>
    <xf numFmtId="0" fontId="253" fillId="46" borderId="0" xfId="0" applyFont="1" applyFill="1" applyAlignment="1">
      <alignment horizontal="center" vertical="top" wrapText="1"/>
    </xf>
    <xf numFmtId="0" fontId="17" fillId="23" borderId="7" xfId="0" applyFont="1" applyFill="1" applyBorder="1" applyAlignment="1">
      <alignment horizontal="center" vertical="center"/>
    </xf>
    <xf numFmtId="0" fontId="244" fillId="42" borderId="14" xfId="0" applyFont="1" applyFill="1" applyBorder="1" applyAlignment="1">
      <alignment horizontal="center" vertical="center"/>
    </xf>
    <xf numFmtId="0" fontId="6" fillId="42" borderId="14" xfId="0" applyFont="1" applyFill="1" applyBorder="1" applyAlignment="1">
      <alignment vertical="center"/>
    </xf>
    <xf numFmtId="0" fontId="2" fillId="42" borderId="29" xfId="0" applyFont="1" applyFill="1" applyBorder="1" applyAlignment="1">
      <alignment vertical="center"/>
    </xf>
    <xf numFmtId="0" fontId="2" fillId="42" borderId="38" xfId="0" applyFont="1" applyFill="1" applyBorder="1" applyAlignment="1">
      <alignment vertical="center"/>
    </xf>
    <xf numFmtId="0" fontId="253" fillId="42" borderId="29" xfId="0" applyFont="1" applyFill="1" applyBorder="1" applyAlignment="1">
      <alignment horizontal="center" vertical="center"/>
    </xf>
    <xf numFmtId="0" fontId="6" fillId="42" borderId="283" xfId="0" applyFont="1" applyFill="1" applyBorder="1" applyAlignment="1">
      <alignment vertical="center"/>
    </xf>
    <xf numFmtId="0" fontId="6" fillId="42" borderId="285" xfId="0" applyFont="1" applyFill="1" applyBorder="1" applyAlignment="1">
      <alignment vertical="center"/>
    </xf>
    <xf numFmtId="0" fontId="17" fillId="42" borderId="292" xfId="0" applyFont="1" applyFill="1" applyBorder="1" applyAlignment="1">
      <alignment horizontal="center" vertical="center"/>
    </xf>
    <xf numFmtId="0" fontId="162" fillId="42" borderId="293" xfId="0" applyFont="1" applyFill="1" applyBorder="1" applyAlignment="1">
      <alignment horizontal="left" vertical="center"/>
    </xf>
    <xf numFmtId="0" fontId="6" fillId="42" borderId="286" xfId="0" applyFont="1" applyFill="1" applyBorder="1" applyAlignment="1">
      <alignment vertical="center"/>
    </xf>
    <xf numFmtId="0" fontId="6" fillId="42" borderId="284" xfId="0" applyFont="1" applyFill="1" applyBorder="1" applyAlignment="1">
      <alignment vertical="center"/>
    </xf>
    <xf numFmtId="0" fontId="17" fillId="42" borderId="294" xfId="0" applyFont="1" applyFill="1" applyBorder="1" applyAlignment="1">
      <alignment horizontal="center" vertical="center"/>
    </xf>
    <xf numFmtId="0" fontId="277" fillId="7" borderId="24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170" fontId="6" fillId="7" borderId="19" xfId="0" applyNumberFormat="1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6" fillId="7" borderId="286" xfId="0" applyFont="1" applyFill="1" applyBorder="1" applyAlignment="1">
      <alignment horizontal="center" vertical="center"/>
    </xf>
    <xf numFmtId="0" fontId="2" fillId="12" borderId="295" xfId="0" applyFont="1" applyFill="1" applyBorder="1" applyAlignment="1">
      <alignment vertical="center"/>
    </xf>
    <xf numFmtId="0" fontId="2" fillId="12" borderId="296" xfId="0" applyFont="1" applyFill="1" applyBorder="1" applyAlignment="1">
      <alignment vertical="center"/>
    </xf>
    <xf numFmtId="0" fontId="6" fillId="35" borderId="14" xfId="0" applyFont="1" applyFill="1" applyBorder="1" applyAlignment="1">
      <alignment vertical="center"/>
    </xf>
    <xf numFmtId="0" fontId="6" fillId="35" borderId="92" xfId="0" applyFont="1" applyFill="1" applyBorder="1" applyAlignment="1">
      <alignment vertical="center"/>
    </xf>
    <xf numFmtId="0" fontId="6" fillId="15" borderId="7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2" fillId="12" borderId="24" xfId="0" applyFont="1" applyFill="1" applyBorder="1" applyAlignment="1">
      <alignment vertical="center"/>
    </xf>
    <xf numFmtId="0" fontId="4" fillId="12" borderId="92" xfId="0" applyFont="1" applyFill="1" applyBorder="1" applyAlignment="1">
      <alignment vertical="center"/>
    </xf>
    <xf numFmtId="0" fontId="6" fillId="12" borderId="283" xfId="0" applyFont="1" applyFill="1" applyBorder="1" applyAlignment="1">
      <alignment vertical="center"/>
    </xf>
    <xf numFmtId="0" fontId="17" fillId="12" borderId="297" xfId="0" applyFont="1" applyFill="1" applyBorder="1" applyAlignment="1">
      <alignment horizontal="center" vertical="center"/>
    </xf>
    <xf numFmtId="0" fontId="162" fillId="12" borderId="293" xfId="0" applyFont="1" applyFill="1" applyBorder="1" applyAlignment="1">
      <alignment horizontal="left" vertical="center"/>
    </xf>
    <xf numFmtId="0" fontId="6" fillId="12" borderId="285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79" fillId="12" borderId="14" xfId="0" applyFont="1" applyFill="1" applyBorder="1" applyAlignment="1">
      <alignment horizontal="center" vertical="center"/>
    </xf>
    <xf numFmtId="0" fontId="280" fillId="12" borderId="14" xfId="0" applyFont="1" applyFill="1" applyBorder="1" applyAlignment="1">
      <alignment horizontal="left" vertical="center"/>
    </xf>
    <xf numFmtId="0" fontId="281" fillId="12" borderId="1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79" fillId="12" borderId="92" xfId="0" applyFont="1" applyFill="1" applyBorder="1" applyAlignment="1">
      <alignment horizontal="center" vertical="center"/>
    </xf>
    <xf numFmtId="0" fontId="280" fillId="12" borderId="92" xfId="0" applyFont="1" applyFill="1" applyBorder="1" applyAlignment="1">
      <alignment horizontal="left" vertical="center"/>
    </xf>
    <xf numFmtId="0" fontId="281" fillId="12" borderId="92" xfId="0" applyFont="1" applyFill="1" applyBorder="1" applyAlignment="1">
      <alignment horizontal="center" vertical="center"/>
    </xf>
    <xf numFmtId="168" fontId="6" fillId="4" borderId="7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17" fillId="42" borderId="280" xfId="0" applyFont="1" applyFill="1" applyBorder="1" applyAlignment="1">
      <alignment horizontal="center" vertical="center"/>
    </xf>
    <xf numFmtId="0" fontId="162" fillId="42" borderId="28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0" xfId="0" applyFont="1"/>
    <xf numFmtId="0" fontId="282" fillId="0" borderId="0" xfId="0" applyFont="1"/>
    <xf numFmtId="49" fontId="17" fillId="42" borderId="302" xfId="0" applyNumberFormat="1" applyFont="1" applyFill="1" applyBorder="1" applyAlignment="1">
      <alignment horizontal="center" vertical="center"/>
    </xf>
    <xf numFmtId="0" fontId="17" fillId="42" borderId="302" xfId="0" applyFont="1" applyFill="1" applyBorder="1" applyAlignment="1">
      <alignment vertical="center"/>
    </xf>
    <xf numFmtId="0" fontId="17" fillId="42" borderId="303" xfId="0" applyFont="1" applyFill="1" applyBorder="1" applyAlignment="1">
      <alignment vertical="center"/>
    </xf>
    <xf numFmtId="0" fontId="17" fillId="42" borderId="304" xfId="0" applyFont="1" applyFill="1" applyBorder="1" applyAlignment="1">
      <alignment vertical="center"/>
    </xf>
    <xf numFmtId="0" fontId="162" fillId="42" borderId="305" xfId="0" applyFont="1" applyFill="1" applyBorder="1" applyAlignment="1">
      <alignment horizontal="left" vertical="center"/>
    </xf>
    <xf numFmtId="0" fontId="283" fillId="42" borderId="302" xfId="0" applyFont="1" applyFill="1" applyBorder="1" applyAlignment="1">
      <alignment horizontal="center" vertical="center"/>
    </xf>
    <xf numFmtId="0" fontId="68" fillId="42" borderId="306" xfId="0" applyFont="1" applyFill="1" applyBorder="1" applyAlignment="1">
      <alignment horizontal="center" vertical="center"/>
    </xf>
    <xf numFmtId="0" fontId="271" fillId="42" borderId="307" xfId="0" applyFont="1" applyFill="1" applyBorder="1" applyAlignment="1">
      <alignment horizontal="left" vertical="center"/>
    </xf>
    <xf numFmtId="0" fontId="175" fillId="42" borderId="308" xfId="0" applyFont="1" applyFill="1" applyBorder="1" applyAlignment="1">
      <alignment vertical="center"/>
    </xf>
    <xf numFmtId="0" fontId="175" fillId="42" borderId="309" xfId="0" applyFont="1" applyFill="1" applyBorder="1" applyAlignment="1">
      <alignment vertical="center"/>
    </xf>
    <xf numFmtId="0" fontId="175" fillId="42" borderId="308" xfId="0" applyFont="1" applyFill="1" applyBorder="1" applyAlignment="1">
      <alignment horizontal="center" vertical="center"/>
    </xf>
    <xf numFmtId="0" fontId="17" fillId="42" borderId="308" xfId="0" applyFont="1" applyFill="1" applyBorder="1" applyAlignment="1">
      <alignment horizontal="center" vertical="center"/>
    </xf>
    <xf numFmtId="0" fontId="17" fillId="42" borderId="309" xfId="0" applyFont="1" applyFill="1" applyBorder="1" applyAlignment="1">
      <alignment vertical="center"/>
    </xf>
    <xf numFmtId="49" fontId="17" fillId="42" borderId="310" xfId="0" applyNumberFormat="1" applyFont="1" applyFill="1" applyBorder="1" applyAlignment="1">
      <alignment horizontal="center" vertical="center"/>
    </xf>
    <xf numFmtId="0" fontId="175" fillId="42" borderId="310" xfId="0" applyFont="1" applyFill="1" applyBorder="1"/>
    <xf numFmtId="0" fontId="175" fillId="42" borderId="311" xfId="0" applyFont="1" applyFill="1" applyBorder="1"/>
    <xf numFmtId="0" fontId="175" fillId="42" borderId="312" xfId="0" applyFont="1" applyFill="1" applyBorder="1"/>
    <xf numFmtId="0" fontId="162" fillId="42" borderId="313" xfId="0" applyFont="1" applyFill="1" applyBorder="1" applyAlignment="1">
      <alignment horizontal="left" vertical="center"/>
    </xf>
    <xf numFmtId="0" fontId="283" fillId="42" borderId="310" xfId="0" applyFont="1" applyFill="1" applyBorder="1" applyAlignment="1">
      <alignment horizontal="center" vertical="center"/>
    </xf>
    <xf numFmtId="0" fontId="68" fillId="42" borderId="314" xfId="0" applyFont="1" applyFill="1" applyBorder="1" applyAlignment="1">
      <alignment horizontal="center" vertical="center"/>
    </xf>
    <xf numFmtId="0" fontId="271" fillId="42" borderId="315" xfId="0" applyFont="1" applyFill="1" applyBorder="1" applyAlignment="1">
      <alignment horizontal="left" vertical="center"/>
    </xf>
    <xf numFmtId="0" fontId="175" fillId="42" borderId="316" xfId="0" applyFont="1" applyFill="1" applyBorder="1"/>
    <xf numFmtId="0" fontId="175" fillId="42" borderId="317" xfId="0" applyFont="1" applyFill="1" applyBorder="1"/>
    <xf numFmtId="0" fontId="175" fillId="42" borderId="316" xfId="0" applyFont="1" applyFill="1" applyBorder="1" applyAlignment="1">
      <alignment horizontal="center" vertical="center"/>
    </xf>
    <xf numFmtId="0" fontId="175" fillId="42" borderId="317" xfId="0" applyFont="1" applyFill="1" applyBorder="1" applyAlignment="1">
      <alignment vertical="center"/>
    </xf>
    <xf numFmtId="49" fontId="17" fillId="42" borderId="318" xfId="0" applyNumberFormat="1" applyFont="1" applyFill="1" applyBorder="1" applyAlignment="1">
      <alignment horizontal="center" vertical="center"/>
    </xf>
    <xf numFmtId="0" fontId="175" fillId="42" borderId="318" xfId="0" applyFont="1" applyFill="1" applyBorder="1"/>
    <xf numFmtId="0" fontId="175" fillId="42" borderId="319" xfId="0" applyFont="1" applyFill="1" applyBorder="1"/>
    <xf numFmtId="0" fontId="175" fillId="42" borderId="278" xfId="0" applyFont="1" applyFill="1" applyBorder="1"/>
    <xf numFmtId="0" fontId="283" fillId="42" borderId="318" xfId="0" applyFont="1" applyFill="1" applyBorder="1" applyAlignment="1">
      <alignment horizontal="center" vertical="center"/>
    </xf>
    <xf numFmtId="0" fontId="68" fillId="42" borderId="277" xfId="0" applyFont="1" applyFill="1" applyBorder="1" applyAlignment="1">
      <alignment horizontal="center" vertical="center"/>
    </xf>
    <xf numFmtId="0" fontId="271" fillId="42" borderId="320" xfId="0" applyFont="1" applyFill="1" applyBorder="1" applyAlignment="1">
      <alignment horizontal="left" vertical="center"/>
    </xf>
    <xf numFmtId="0" fontId="175" fillId="42" borderId="321" xfId="0" applyFont="1" applyFill="1" applyBorder="1"/>
    <xf numFmtId="0" fontId="175" fillId="42" borderId="322" xfId="0" applyFont="1" applyFill="1" applyBorder="1"/>
    <xf numFmtId="0" fontId="175" fillId="42" borderId="323" xfId="0" applyFont="1" applyFill="1" applyBorder="1" applyAlignment="1">
      <alignment horizontal="center" vertical="center"/>
    </xf>
    <xf numFmtId="0" fontId="175" fillId="42" borderId="324" xfId="0" applyFont="1" applyFill="1" applyBorder="1" applyAlignment="1">
      <alignment vertical="center"/>
    </xf>
    <xf numFmtId="0" fontId="175" fillId="42" borderId="321" xfId="0" applyFont="1" applyFill="1" applyBorder="1" applyAlignment="1">
      <alignment horizontal="center" vertical="center"/>
    </xf>
    <xf numFmtId="0" fontId="175" fillId="42" borderId="322" xfId="0" applyFont="1" applyFill="1" applyBorder="1" applyAlignment="1">
      <alignment vertical="center"/>
    </xf>
    <xf numFmtId="49" fontId="17" fillId="42" borderId="270" xfId="0" applyNumberFormat="1" applyFont="1" applyFill="1" applyBorder="1" applyAlignment="1">
      <alignment horizontal="center" vertical="center"/>
    </xf>
    <xf numFmtId="0" fontId="17" fillId="42" borderId="325" xfId="0" applyFont="1" applyFill="1" applyBorder="1" applyAlignment="1">
      <alignment horizontal="center" vertical="center"/>
    </xf>
    <xf numFmtId="0" fontId="17" fillId="42" borderId="326" xfId="0" applyFont="1" applyFill="1" applyBorder="1" applyAlignment="1">
      <alignment horizontal="center" vertical="center"/>
    </xf>
    <xf numFmtId="0" fontId="283" fillId="42" borderId="325" xfId="0" applyFont="1" applyFill="1" applyBorder="1" applyAlignment="1">
      <alignment horizontal="center" vertical="center"/>
    </xf>
    <xf numFmtId="0" fontId="271" fillId="42" borderId="327" xfId="0" applyFont="1" applyFill="1" applyBorder="1" applyAlignment="1">
      <alignment horizontal="left" vertical="center"/>
    </xf>
    <xf numFmtId="0" fontId="175" fillId="15" borderId="72" xfId="0" applyFont="1" applyFill="1" applyBorder="1" applyAlignment="1">
      <alignment horizontal="center" vertical="center"/>
    </xf>
    <xf numFmtId="0" fontId="175" fillId="15" borderId="9" xfId="0" applyFont="1" applyFill="1" applyBorder="1" applyAlignment="1">
      <alignment vertical="center"/>
    </xf>
    <xf numFmtId="0" fontId="17" fillId="42" borderId="323" xfId="0" applyFont="1" applyFill="1" applyBorder="1" applyAlignment="1">
      <alignment horizontal="center" vertical="center"/>
    </xf>
    <xf numFmtId="0" fontId="17" fillId="42" borderId="324" xfId="0" applyFont="1" applyFill="1" applyBorder="1" applyAlignment="1">
      <alignment horizontal="center" vertical="center"/>
    </xf>
    <xf numFmtId="0" fontId="175" fillId="15" borderId="328" xfId="0" applyFont="1" applyFill="1" applyBorder="1" applyAlignment="1">
      <alignment horizontal="center" vertical="center"/>
    </xf>
    <xf numFmtId="0" fontId="175" fillId="15" borderId="329" xfId="0" applyFont="1" applyFill="1" applyBorder="1" applyAlignment="1">
      <alignment vertical="center"/>
    </xf>
    <xf numFmtId="0" fontId="175" fillId="15" borderId="330" xfId="0" applyFont="1" applyFill="1" applyBorder="1" applyAlignment="1">
      <alignment horizontal="center" vertical="center"/>
    </xf>
    <xf numFmtId="0" fontId="175" fillId="15" borderId="331" xfId="0" applyFont="1" applyFill="1" applyBorder="1" applyAlignment="1">
      <alignment vertical="center"/>
    </xf>
    <xf numFmtId="0" fontId="283" fillId="42" borderId="333" xfId="0" applyFont="1" applyFill="1" applyBorder="1" applyAlignment="1">
      <alignment horizontal="center" vertical="center"/>
    </xf>
    <xf numFmtId="0" fontId="271" fillId="42" borderId="334" xfId="0" applyFont="1" applyFill="1" applyBorder="1" applyAlignment="1">
      <alignment horizontal="left" vertical="center"/>
    </xf>
    <xf numFmtId="0" fontId="283" fillId="42" borderId="336" xfId="0" applyFont="1" applyFill="1" applyBorder="1" applyAlignment="1">
      <alignment horizontal="center" vertical="center"/>
    </xf>
    <xf numFmtId="0" fontId="17" fillId="42" borderId="306" xfId="0" applyFont="1" applyFill="1" applyBorder="1" applyAlignment="1">
      <alignment horizontal="center" vertical="center"/>
    </xf>
    <xf numFmtId="0" fontId="175" fillId="42" borderId="337" xfId="0" applyFont="1" applyFill="1" applyBorder="1" applyAlignment="1">
      <alignment vertical="center"/>
    </xf>
    <xf numFmtId="0" fontId="175" fillId="42" borderId="338" xfId="0" applyFont="1" applyFill="1" applyBorder="1" applyAlignment="1">
      <alignment vertical="center"/>
    </xf>
    <xf numFmtId="0" fontId="175" fillId="42" borderId="337" xfId="0" applyFont="1" applyFill="1" applyBorder="1" applyAlignment="1">
      <alignment horizontal="center" vertical="center"/>
    </xf>
    <xf numFmtId="0" fontId="17" fillId="42" borderId="337" xfId="0" applyFont="1" applyFill="1" applyBorder="1" applyAlignment="1">
      <alignment horizontal="center" vertical="center"/>
    </xf>
    <xf numFmtId="0" fontId="17" fillId="42" borderId="338" xfId="0" applyFont="1" applyFill="1" applyBorder="1" applyAlignment="1">
      <alignment vertical="center"/>
    </xf>
    <xf numFmtId="0" fontId="283" fillId="42" borderId="339" xfId="0" applyFont="1" applyFill="1" applyBorder="1" applyAlignment="1">
      <alignment horizontal="center" vertical="center"/>
    </xf>
    <xf numFmtId="0" fontId="175" fillId="42" borderId="314" xfId="0" applyFont="1" applyFill="1" applyBorder="1" applyAlignment="1">
      <alignment horizontal="center"/>
    </xf>
    <xf numFmtId="0" fontId="175" fillId="42" borderId="330" xfId="0" applyFont="1" applyFill="1" applyBorder="1"/>
    <xf numFmtId="0" fontId="175" fillId="42" borderId="331" xfId="0" applyFont="1" applyFill="1" applyBorder="1"/>
    <xf numFmtId="0" fontId="175" fillId="42" borderId="330" xfId="0" applyFont="1" applyFill="1" applyBorder="1" applyAlignment="1">
      <alignment horizontal="center" vertical="center"/>
    </xf>
    <xf numFmtId="0" fontId="175" fillId="42" borderId="331" xfId="0" applyFont="1" applyFill="1" applyBorder="1" applyAlignment="1">
      <alignment vertical="center"/>
    </xf>
    <xf numFmtId="0" fontId="283" fillId="42" borderId="340" xfId="0" applyFont="1" applyFill="1" applyBorder="1" applyAlignment="1">
      <alignment horizontal="center" vertical="center"/>
    </xf>
    <xf numFmtId="0" fontId="175" fillId="42" borderId="277" xfId="0" applyFont="1" applyFill="1" applyBorder="1" applyAlignment="1">
      <alignment horizontal="center"/>
    </xf>
    <xf numFmtId="0" fontId="5" fillId="42" borderId="341" xfId="0" applyFont="1" applyFill="1" applyBorder="1"/>
    <xf numFmtId="0" fontId="5" fillId="42" borderId="342" xfId="0" applyFont="1" applyFill="1" applyBorder="1"/>
    <xf numFmtId="0" fontId="175" fillId="42" borderId="341" xfId="0" applyFont="1" applyFill="1" applyBorder="1" applyAlignment="1">
      <alignment horizontal="center" vertical="center"/>
    </xf>
    <xf numFmtId="0" fontId="175" fillId="42" borderId="342" xfId="0" applyFont="1" applyFill="1" applyBorder="1" applyAlignment="1">
      <alignment vertical="center"/>
    </xf>
    <xf numFmtId="0" fontId="17" fillId="0" borderId="77" xfId="0" applyFont="1" applyBorder="1" applyAlignment="1">
      <alignment horizontal="center" vertical="center"/>
    </xf>
    <xf numFmtId="0" fontId="17" fillId="0" borderId="109" xfId="0" applyFont="1" applyBorder="1" applyAlignment="1">
      <alignment horizontal="center" vertical="center"/>
    </xf>
    <xf numFmtId="0" fontId="17" fillId="12" borderId="343" xfId="0" applyFont="1" applyFill="1" applyBorder="1" applyAlignment="1">
      <alignment vertical="center"/>
    </xf>
    <xf numFmtId="0" fontId="162" fillId="12" borderId="344" xfId="0" applyFont="1" applyFill="1" applyBorder="1" applyAlignment="1">
      <alignment horizontal="left" vertical="center"/>
    </xf>
    <xf numFmtId="0" fontId="283" fillId="12" borderId="345" xfId="0" applyFont="1" applyFill="1" applyBorder="1" applyAlignment="1">
      <alignment horizontal="center" vertical="center"/>
    </xf>
    <xf numFmtId="0" fontId="17" fillId="12" borderId="346" xfId="0" applyFont="1" applyFill="1" applyBorder="1" applyAlignment="1">
      <alignment horizontal="center" vertical="center"/>
    </xf>
    <xf numFmtId="0" fontId="271" fillId="12" borderId="347" xfId="0" applyFont="1" applyFill="1" applyBorder="1" applyAlignment="1">
      <alignment horizontal="left" vertical="center"/>
    </xf>
    <xf numFmtId="0" fontId="17" fillId="12" borderId="348" xfId="0" applyFont="1" applyFill="1" applyBorder="1" applyAlignment="1">
      <alignment vertical="center"/>
    </xf>
    <xf numFmtId="0" fontId="5" fillId="12" borderId="349" xfId="0" applyFont="1" applyFill="1" applyBorder="1" applyAlignment="1">
      <alignment vertical="center"/>
    </xf>
    <xf numFmtId="0" fontId="5" fillId="12" borderId="350" xfId="0" applyFont="1" applyFill="1" applyBorder="1" applyAlignment="1">
      <alignment vertical="center"/>
    </xf>
    <xf numFmtId="0" fontId="175" fillId="12" borderId="349" xfId="0" applyFont="1" applyFill="1" applyBorder="1" applyAlignment="1">
      <alignment horizontal="center" vertical="center"/>
    </xf>
    <xf numFmtId="0" fontId="175" fillId="12" borderId="350" xfId="0" applyFont="1" applyFill="1" applyBorder="1" applyAlignment="1">
      <alignment vertical="center"/>
    </xf>
    <xf numFmtId="0" fontId="17" fillId="12" borderId="349" xfId="0" applyFont="1" applyFill="1" applyBorder="1" applyAlignment="1">
      <alignment horizontal="center" vertical="center"/>
    </xf>
    <xf numFmtId="0" fontId="17" fillId="12" borderId="350" xfId="0" applyFont="1" applyFill="1" applyBorder="1" applyAlignment="1">
      <alignment vertical="center"/>
    </xf>
    <xf numFmtId="0" fontId="175" fillId="12" borderId="312" xfId="0" applyFont="1" applyFill="1" applyBorder="1"/>
    <xf numFmtId="0" fontId="162" fillId="12" borderId="313" xfId="0" applyFont="1" applyFill="1" applyBorder="1" applyAlignment="1">
      <alignment horizontal="left" vertical="center"/>
    </xf>
    <xf numFmtId="0" fontId="283" fillId="12" borderId="339" xfId="0" applyFont="1" applyFill="1" applyBorder="1" applyAlignment="1">
      <alignment horizontal="center" vertical="center"/>
    </xf>
    <xf numFmtId="0" fontId="175" fillId="12" borderId="314" xfId="0" applyFont="1" applyFill="1" applyBorder="1" applyAlignment="1">
      <alignment horizontal="center"/>
    </xf>
    <xf numFmtId="0" fontId="271" fillId="12" borderId="315" xfId="0" applyFont="1" applyFill="1" applyBorder="1" applyAlignment="1">
      <alignment horizontal="left" vertical="center"/>
    </xf>
    <xf numFmtId="0" fontId="175" fillId="12" borderId="311" xfId="0" applyFont="1" applyFill="1" applyBorder="1"/>
    <xf numFmtId="0" fontId="5" fillId="12" borderId="330" xfId="0" applyFont="1" applyFill="1" applyBorder="1"/>
    <xf numFmtId="0" fontId="5" fillId="12" borderId="331" xfId="0" applyFont="1" applyFill="1" applyBorder="1"/>
    <xf numFmtId="0" fontId="175" fillId="12" borderId="330" xfId="0" applyFont="1" applyFill="1" applyBorder="1" applyAlignment="1">
      <alignment horizontal="center" vertical="center"/>
    </xf>
    <xf numFmtId="0" fontId="175" fillId="12" borderId="331" xfId="0" applyFont="1" applyFill="1" applyBorder="1" applyAlignment="1">
      <alignment vertical="center"/>
    </xf>
    <xf numFmtId="0" fontId="175" fillId="12" borderId="278" xfId="0" applyFont="1" applyFill="1" applyBorder="1"/>
    <xf numFmtId="0" fontId="283" fillId="12" borderId="340" xfId="0" applyFont="1" applyFill="1" applyBorder="1" applyAlignment="1">
      <alignment horizontal="center" vertical="center"/>
    </xf>
    <xf numFmtId="0" fontId="175" fillId="12" borderId="277" xfId="0" applyFont="1" applyFill="1" applyBorder="1" applyAlignment="1">
      <alignment horizontal="center"/>
    </xf>
    <xf numFmtId="0" fontId="271" fillId="12" borderId="320" xfId="0" applyFont="1" applyFill="1" applyBorder="1" applyAlignment="1">
      <alignment horizontal="left" vertical="center"/>
    </xf>
    <xf numFmtId="0" fontId="175" fillId="12" borderId="319" xfId="0" applyFont="1" applyFill="1" applyBorder="1"/>
    <xf numFmtId="0" fontId="5" fillId="12" borderId="341" xfId="0" applyFont="1" applyFill="1" applyBorder="1"/>
    <xf numFmtId="0" fontId="5" fillId="12" borderId="342" xfId="0" applyFont="1" applyFill="1" applyBorder="1"/>
    <xf numFmtId="0" fontId="175" fillId="12" borderId="341" xfId="0" applyFont="1" applyFill="1" applyBorder="1" applyAlignment="1">
      <alignment horizontal="center" vertical="center"/>
    </xf>
    <xf numFmtId="0" fontId="175" fillId="12" borderId="342" xfId="0" applyFont="1" applyFill="1" applyBorder="1" applyAlignment="1">
      <alignment vertical="center"/>
    </xf>
    <xf numFmtId="0" fontId="5" fillId="12" borderId="341" xfId="0" applyFont="1" applyFill="1" applyBorder="1" applyAlignment="1">
      <alignment horizontal="left"/>
    </xf>
    <xf numFmtId="0" fontId="5" fillId="12" borderId="342" xfId="0" applyFont="1" applyFill="1" applyBorder="1" applyAlignment="1">
      <alignment horizontal="left"/>
    </xf>
    <xf numFmtId="0" fontId="283" fillId="12" borderId="351" xfId="0" applyFont="1" applyFill="1" applyBorder="1" applyAlignment="1">
      <alignment horizontal="center" vertical="center"/>
    </xf>
    <xf numFmtId="0" fontId="5" fillId="12" borderId="349" xfId="0" applyFont="1" applyFill="1" applyBorder="1" applyAlignment="1">
      <alignment horizontal="left" vertical="center"/>
    </xf>
    <xf numFmtId="0" fontId="5" fillId="12" borderId="350" xfId="0" applyFont="1" applyFill="1" applyBorder="1" applyAlignment="1">
      <alignment horizontal="left" vertical="center"/>
    </xf>
    <xf numFmtId="0" fontId="283" fillId="12" borderId="310" xfId="0" applyFont="1" applyFill="1" applyBorder="1" applyAlignment="1">
      <alignment horizontal="center" vertical="center"/>
    </xf>
    <xf numFmtId="0" fontId="5" fillId="12" borderId="330" xfId="0" applyFont="1" applyFill="1" applyBorder="1" applyAlignment="1">
      <alignment horizontal="left"/>
    </xf>
    <xf numFmtId="0" fontId="5" fillId="12" borderId="331" xfId="0" applyFont="1" applyFill="1" applyBorder="1" applyAlignment="1">
      <alignment horizontal="left"/>
    </xf>
    <xf numFmtId="0" fontId="283" fillId="12" borderId="318" xfId="0" applyFont="1" applyFill="1" applyBorder="1" applyAlignment="1">
      <alignment horizontal="center" vertical="center"/>
    </xf>
    <xf numFmtId="0" fontId="17" fillId="12" borderId="277" xfId="0" applyFont="1" applyFill="1" applyBorder="1" applyAlignment="1">
      <alignment horizontal="center" vertical="center"/>
    </xf>
    <xf numFmtId="0" fontId="17" fillId="0" borderId="97" xfId="0" applyFont="1" applyBorder="1" applyAlignment="1">
      <alignment horizontal="center" vertical="center"/>
    </xf>
    <xf numFmtId="0" fontId="17" fillId="0" borderId="108" xfId="0" applyFont="1" applyBorder="1" applyAlignment="1">
      <alignment horizontal="center" vertical="center"/>
    </xf>
    <xf numFmtId="0" fontId="271" fillId="12" borderId="354" xfId="0" applyFont="1" applyFill="1" applyBorder="1" applyAlignment="1">
      <alignment horizontal="left" vertical="center"/>
    </xf>
    <xf numFmtId="0" fontId="175" fillId="12" borderId="362" xfId="0" applyFont="1" applyFill="1" applyBorder="1" applyAlignment="1">
      <alignment horizontal="center" vertical="center"/>
    </xf>
    <xf numFmtId="0" fontId="175" fillId="12" borderId="363" xfId="0" applyFont="1" applyFill="1" applyBorder="1" applyAlignment="1">
      <alignment vertical="center"/>
    </xf>
    <xf numFmtId="0" fontId="4" fillId="12" borderId="328" xfId="0" applyFont="1" applyFill="1" applyBorder="1" applyAlignment="1">
      <alignment horizontal="center"/>
    </xf>
    <xf numFmtId="0" fontId="5" fillId="12" borderId="329" xfId="0" applyFont="1" applyFill="1" applyBorder="1" applyAlignment="1">
      <alignment horizontal="left"/>
    </xf>
    <xf numFmtId="0" fontId="175" fillId="12" borderId="328" xfId="0" applyFont="1" applyFill="1" applyBorder="1" applyAlignment="1">
      <alignment horizontal="center" vertical="center"/>
    </xf>
    <xf numFmtId="0" fontId="175" fillId="12" borderId="329" xfId="0" applyFont="1" applyFill="1" applyBorder="1" applyAlignment="1">
      <alignment vertical="center"/>
    </xf>
    <xf numFmtId="0" fontId="271" fillId="12" borderId="365" xfId="0" applyFont="1" applyFill="1" applyBorder="1" applyAlignment="1">
      <alignment horizontal="left" vertical="center"/>
    </xf>
    <xf numFmtId="0" fontId="175" fillId="12" borderId="367" xfId="0" applyFont="1" applyFill="1" applyBorder="1" applyAlignment="1">
      <alignment horizontal="center"/>
    </xf>
    <xf numFmtId="0" fontId="271" fillId="12" borderId="334" xfId="0" applyFont="1" applyFill="1" applyBorder="1" applyAlignment="1">
      <alignment horizontal="left" vertical="center"/>
    </xf>
    <xf numFmtId="0" fontId="34" fillId="12" borderId="368" xfId="0" applyFont="1" applyFill="1" applyBorder="1" applyAlignment="1">
      <alignment horizontal="center" vertical="top"/>
    </xf>
    <xf numFmtId="0" fontId="5" fillId="12" borderId="369" xfId="0" applyFont="1" applyFill="1" applyBorder="1" applyAlignment="1">
      <alignment horizontal="left"/>
    </xf>
    <xf numFmtId="0" fontId="175" fillId="12" borderId="368" xfId="0" applyFont="1" applyFill="1" applyBorder="1" applyAlignment="1">
      <alignment horizontal="center" vertical="center"/>
    </xf>
    <xf numFmtId="0" fontId="175" fillId="12" borderId="369" xfId="0" applyFont="1" applyFill="1" applyBorder="1" applyAlignment="1">
      <alignment vertical="center"/>
    </xf>
    <xf numFmtId="0" fontId="17" fillId="12" borderId="314" xfId="0" applyFont="1" applyFill="1" applyBorder="1" applyAlignment="1">
      <alignment horizontal="center" vertical="center"/>
    </xf>
    <xf numFmtId="0" fontId="17" fillId="12" borderId="311" xfId="0" applyFont="1" applyFill="1" applyBorder="1" applyAlignment="1">
      <alignment vertical="center"/>
    </xf>
    <xf numFmtId="0" fontId="5" fillId="12" borderId="330" xfId="0" applyFont="1" applyFill="1" applyBorder="1" applyAlignment="1">
      <alignment horizontal="left" vertical="center"/>
    </xf>
    <xf numFmtId="0" fontId="5" fillId="12" borderId="331" xfId="0" applyFont="1" applyFill="1" applyBorder="1" applyAlignment="1">
      <alignment horizontal="left" vertical="center"/>
    </xf>
    <xf numFmtId="0" fontId="17" fillId="12" borderId="331" xfId="0" applyFont="1" applyFill="1" applyBorder="1" applyAlignment="1">
      <alignment vertical="center"/>
    </xf>
    <xf numFmtId="0" fontId="17" fillId="2" borderId="370" xfId="0" applyFont="1" applyFill="1" applyBorder="1" applyAlignment="1">
      <alignment horizontal="center" vertical="center"/>
    </xf>
    <xf numFmtId="0" fontId="283" fillId="12" borderId="371" xfId="0" applyFont="1" applyFill="1" applyBorder="1" applyAlignment="1">
      <alignment horizontal="center" vertical="center"/>
    </xf>
    <xf numFmtId="0" fontId="5" fillId="2" borderId="372" xfId="0" applyFont="1" applyFill="1" applyBorder="1" applyAlignment="1">
      <alignment horizontal="center" vertical="center"/>
    </xf>
    <xf numFmtId="0" fontId="283" fillId="12" borderId="373" xfId="0" applyFont="1" applyFill="1" applyBorder="1" applyAlignment="1">
      <alignment horizontal="center" vertical="center"/>
    </xf>
    <xf numFmtId="0" fontId="283" fillId="12" borderId="374" xfId="0" applyFont="1" applyFill="1" applyBorder="1" applyAlignment="1">
      <alignment horizontal="center" vertical="center"/>
    </xf>
    <xf numFmtId="0" fontId="17" fillId="12" borderId="375" xfId="0" applyFont="1" applyFill="1" applyBorder="1" applyAlignment="1">
      <alignment vertical="center"/>
    </xf>
    <xf numFmtId="0" fontId="5" fillId="12" borderId="328" xfId="0" applyFont="1" applyFill="1" applyBorder="1" applyAlignment="1">
      <alignment horizontal="left"/>
    </xf>
    <xf numFmtId="0" fontId="5" fillId="2" borderId="376" xfId="0" applyFont="1" applyFill="1" applyBorder="1" applyAlignment="1">
      <alignment horizontal="center" vertical="center"/>
    </xf>
    <xf numFmtId="0" fontId="283" fillId="12" borderId="377" xfId="0" applyFont="1" applyFill="1" applyBorder="1" applyAlignment="1">
      <alignment horizontal="center" vertical="center"/>
    </xf>
    <xf numFmtId="0" fontId="17" fillId="42" borderId="77" xfId="0" applyFont="1" applyFill="1" applyBorder="1" applyAlignment="1">
      <alignment horizontal="center" vertical="center"/>
    </xf>
    <xf numFmtId="0" fontId="17" fillId="42" borderId="109" xfId="0" applyFont="1" applyFill="1" applyBorder="1" applyAlignment="1">
      <alignment horizontal="center" vertical="center"/>
    </xf>
    <xf numFmtId="0" fontId="283" fillId="42" borderId="345" xfId="0" applyFont="1" applyFill="1" applyBorder="1" applyAlignment="1">
      <alignment horizontal="center" vertical="center"/>
    </xf>
    <xf numFmtId="0" fontId="288" fillId="42" borderId="314" xfId="0" applyFont="1" applyFill="1" applyBorder="1" applyAlignment="1">
      <alignment horizontal="center" vertical="center"/>
    </xf>
    <xf numFmtId="0" fontId="271" fillId="42" borderId="347" xfId="0" applyFont="1" applyFill="1" applyBorder="1" applyAlignment="1">
      <alignment horizontal="left" vertical="center"/>
    </xf>
    <xf numFmtId="0" fontId="288" fillId="42" borderId="311" xfId="0" applyFont="1" applyFill="1" applyBorder="1" applyAlignment="1">
      <alignment horizontal="center" vertical="center"/>
    </xf>
    <xf numFmtId="0" fontId="5" fillId="42" borderId="349" xfId="0" applyFont="1" applyFill="1" applyBorder="1" applyAlignment="1">
      <alignment horizontal="left" vertical="center"/>
    </xf>
    <xf numFmtId="0" fontId="5" fillId="42" borderId="350" xfId="0" applyFont="1" applyFill="1" applyBorder="1" applyAlignment="1">
      <alignment horizontal="left" vertical="center"/>
    </xf>
    <xf numFmtId="0" fontId="175" fillId="42" borderId="349" xfId="0" applyFont="1" applyFill="1" applyBorder="1" applyAlignment="1">
      <alignment horizontal="center" vertical="center"/>
    </xf>
    <xf numFmtId="0" fontId="175" fillId="42" borderId="350" xfId="0" applyFont="1" applyFill="1" applyBorder="1" applyAlignment="1">
      <alignment vertical="center"/>
    </xf>
    <xf numFmtId="0" fontId="17" fillId="42" borderId="349" xfId="0" applyFont="1" applyFill="1" applyBorder="1" applyAlignment="1">
      <alignment horizontal="center" vertical="center"/>
    </xf>
    <xf numFmtId="0" fontId="17" fillId="42" borderId="350" xfId="0" applyFont="1" applyFill="1" applyBorder="1" applyAlignment="1">
      <alignment vertical="center"/>
    </xf>
    <xf numFmtId="0" fontId="5" fillId="42" borderId="330" xfId="0" applyFont="1" applyFill="1" applyBorder="1" applyAlignment="1">
      <alignment horizontal="left"/>
    </xf>
    <xf numFmtId="0" fontId="5" fillId="42" borderId="331" xfId="0" applyFont="1" applyFill="1" applyBorder="1" applyAlignment="1">
      <alignment horizontal="left"/>
    </xf>
    <xf numFmtId="0" fontId="288" fillId="42" borderId="277" xfId="0" applyFont="1" applyFill="1" applyBorder="1" applyAlignment="1">
      <alignment horizontal="center" vertical="center"/>
    </xf>
    <xf numFmtId="0" fontId="288" fillId="42" borderId="319" xfId="0" applyFont="1" applyFill="1" applyBorder="1" applyAlignment="1">
      <alignment horizontal="center" vertical="center"/>
    </xf>
    <xf numFmtId="0" fontId="5" fillId="42" borderId="341" xfId="0" applyFont="1" applyFill="1" applyBorder="1" applyAlignment="1">
      <alignment horizontal="left"/>
    </xf>
    <xf numFmtId="0" fontId="5" fillId="42" borderId="342" xfId="0" applyFont="1" applyFill="1" applyBorder="1" applyAlignment="1">
      <alignment horizontal="left"/>
    </xf>
    <xf numFmtId="0" fontId="288" fillId="42" borderId="346" xfId="0" applyFont="1" applyFill="1" applyBorder="1" applyAlignment="1">
      <alignment horizontal="center" vertical="center"/>
    </xf>
    <xf numFmtId="0" fontId="34" fillId="42" borderId="348" xfId="0" applyFont="1" applyFill="1" applyBorder="1" applyAlignment="1">
      <alignment horizontal="center" vertical="center"/>
    </xf>
    <xf numFmtId="171" fontId="5" fillId="42" borderId="350" xfId="0" applyNumberFormat="1" applyFont="1" applyFill="1" applyBorder="1" applyAlignment="1">
      <alignment horizontal="left" vertical="center"/>
    </xf>
    <xf numFmtId="0" fontId="17" fillId="42" borderId="311" xfId="0" applyFont="1" applyFill="1" applyBorder="1" applyAlignment="1">
      <alignment horizontal="center" vertical="center"/>
    </xf>
    <xf numFmtId="0" fontId="5" fillId="42" borderId="311" xfId="0" applyFont="1" applyFill="1" applyBorder="1" applyAlignment="1">
      <alignment horizontal="center" vertical="center"/>
    </xf>
    <xf numFmtId="168" fontId="5" fillId="42" borderId="331" xfId="0" applyNumberFormat="1" applyFont="1" applyFill="1" applyBorder="1" applyAlignment="1">
      <alignment horizontal="left"/>
    </xf>
    <xf numFmtId="0" fontId="34" fillId="42" borderId="303" xfId="0" applyFont="1" applyFill="1" applyBorder="1" applyAlignment="1">
      <alignment horizontal="center" vertical="center"/>
    </xf>
    <xf numFmtId="0" fontId="290" fillId="42" borderId="337" xfId="0" applyFont="1" applyFill="1" applyBorder="1" applyAlignment="1">
      <alignment horizontal="left" vertical="center"/>
    </xf>
    <xf numFmtId="171" fontId="5" fillId="42" borderId="338" xfId="0" applyNumberFormat="1" applyFont="1" applyFill="1" applyBorder="1" applyAlignment="1">
      <alignment horizontal="left" vertical="center"/>
    </xf>
    <xf numFmtId="0" fontId="34" fillId="42" borderId="311" xfId="0" applyFont="1" applyFill="1" applyBorder="1" applyAlignment="1">
      <alignment horizontal="center" vertical="center"/>
    </xf>
    <xf numFmtId="0" fontId="34" fillId="42" borderId="330" xfId="0" applyFont="1" applyFill="1" applyBorder="1" applyAlignment="1">
      <alignment horizontal="left"/>
    </xf>
    <xf numFmtId="171" fontId="5" fillId="42" borderId="331" xfId="0" applyNumberFormat="1" applyFont="1" applyFill="1" applyBorder="1" applyAlignment="1">
      <alignment horizontal="left"/>
    </xf>
    <xf numFmtId="0" fontId="175" fillId="42" borderId="94" xfId="0" applyFont="1" applyFill="1" applyBorder="1" applyAlignment="1">
      <alignment horizontal="center" vertical="center"/>
    </xf>
    <xf numFmtId="0" fontId="175" fillId="42" borderId="114" xfId="0" applyFont="1" applyFill="1" applyBorder="1" applyAlignment="1">
      <alignment vertical="center"/>
    </xf>
    <xf numFmtId="0" fontId="290" fillId="42" borderId="330" xfId="0" applyFont="1" applyFill="1" applyBorder="1" applyAlignment="1">
      <alignment horizontal="left"/>
    </xf>
    <xf numFmtId="0" fontId="283" fillId="42" borderId="358" xfId="0" applyFont="1" applyFill="1" applyBorder="1" applyAlignment="1">
      <alignment horizontal="center" vertical="center"/>
    </xf>
    <xf numFmtId="0" fontId="288" fillId="42" borderId="13" xfId="0" applyFont="1" applyFill="1" applyBorder="1" applyAlignment="1">
      <alignment horizontal="center" vertical="center"/>
    </xf>
    <xf numFmtId="0" fontId="271" fillId="42" borderId="15" xfId="0" applyFont="1" applyFill="1" applyBorder="1" applyAlignment="1">
      <alignment horizontal="left" vertical="center"/>
    </xf>
    <xf numFmtId="0" fontId="34" fillId="42" borderId="108" xfId="0" applyFont="1" applyFill="1" applyBorder="1" applyAlignment="1">
      <alignment horizontal="center" vertical="center"/>
    </xf>
    <xf numFmtId="0" fontId="283" fillId="42" borderId="383" xfId="0" applyFont="1" applyFill="1" applyBorder="1" applyAlignment="1">
      <alignment horizontal="center" vertical="center"/>
    </xf>
    <xf numFmtId="0" fontId="288" fillId="42" borderId="384" xfId="0" applyFont="1" applyFill="1" applyBorder="1" applyAlignment="1">
      <alignment horizontal="center" vertical="center"/>
    </xf>
    <xf numFmtId="0" fontId="271" fillId="42" borderId="385" xfId="0" applyFont="1" applyFill="1" applyBorder="1" applyAlignment="1">
      <alignment horizontal="left" vertical="center"/>
    </xf>
    <xf numFmtId="0" fontId="34" fillId="42" borderId="386" xfId="0" applyFont="1" applyFill="1" applyBorder="1" applyAlignment="1">
      <alignment horizontal="center" vertical="center"/>
    </xf>
    <xf numFmtId="0" fontId="20" fillId="42" borderId="362" xfId="0" applyFont="1" applyFill="1" applyBorder="1" applyAlignment="1">
      <alignment horizontal="left"/>
    </xf>
    <xf numFmtId="171" fontId="5" fillId="42" borderId="363" xfId="0" applyNumberFormat="1" applyFont="1" applyFill="1" applyBorder="1" applyAlignment="1">
      <alignment horizontal="left"/>
    </xf>
    <xf numFmtId="0" fontId="175" fillId="42" borderId="362" xfId="0" applyFont="1" applyFill="1" applyBorder="1" applyAlignment="1">
      <alignment horizontal="center" vertical="center"/>
    </xf>
    <xf numFmtId="0" fontId="175" fillId="42" borderId="363" xfId="0" applyFont="1" applyFill="1" applyBorder="1" applyAlignment="1">
      <alignment vertical="center"/>
    </xf>
    <xf numFmtId="0" fontId="17" fillId="42" borderId="97" xfId="0" applyFont="1" applyFill="1" applyBorder="1" applyAlignment="1">
      <alignment horizontal="center" vertical="center"/>
    </xf>
    <xf numFmtId="0" fontId="17" fillId="42" borderId="108" xfId="0" applyFont="1" applyFill="1" applyBorder="1" applyAlignment="1">
      <alignment horizontal="center" vertical="center"/>
    </xf>
    <xf numFmtId="0" fontId="175" fillId="42" borderId="381" xfId="0" applyFont="1" applyFill="1" applyBorder="1" applyAlignment="1">
      <alignment horizontal="center" vertical="center"/>
    </xf>
    <xf numFmtId="0" fontId="271" fillId="42" borderId="387" xfId="0" applyFont="1" applyFill="1" applyBorder="1" applyAlignment="1">
      <alignment horizontal="left" vertical="center"/>
    </xf>
    <xf numFmtId="0" fontId="175" fillId="42" borderId="375" xfId="0" applyFont="1" applyFill="1" applyBorder="1" applyAlignment="1">
      <alignment vertical="center"/>
    </xf>
    <xf numFmtId="0" fontId="5" fillId="42" borderId="328" xfId="0" applyFont="1" applyFill="1" applyBorder="1" applyAlignment="1">
      <alignment horizontal="left" vertical="center"/>
    </xf>
    <xf numFmtId="0" fontId="5" fillId="42" borderId="329" xfId="0" applyFont="1" applyFill="1" applyBorder="1" applyAlignment="1">
      <alignment horizontal="left" vertical="center"/>
    </xf>
    <xf numFmtId="0" fontId="175" fillId="42" borderId="328" xfId="0" applyFont="1" applyFill="1" applyBorder="1" applyAlignment="1">
      <alignment horizontal="center" vertical="center"/>
    </xf>
    <xf numFmtId="0" fontId="175" fillId="42" borderId="329" xfId="0" applyFont="1" applyFill="1" applyBorder="1" applyAlignment="1">
      <alignment vertical="center"/>
    </xf>
    <xf numFmtId="0" fontId="17" fillId="42" borderId="328" xfId="0" applyFont="1" applyFill="1" applyBorder="1" applyAlignment="1">
      <alignment horizontal="center" vertical="center"/>
    </xf>
    <xf numFmtId="0" fontId="17" fillId="42" borderId="329" xfId="0" applyFont="1" applyFill="1" applyBorder="1" applyAlignment="1">
      <alignment vertical="center"/>
    </xf>
    <xf numFmtId="0" fontId="17" fillId="42" borderId="314" xfId="0" applyFont="1" applyFill="1" applyBorder="1" applyAlignment="1">
      <alignment horizontal="center" vertical="center"/>
    </xf>
    <xf numFmtId="0" fontId="17" fillId="42" borderId="311" xfId="0" applyFont="1" applyFill="1" applyBorder="1" applyAlignment="1">
      <alignment vertical="center"/>
    </xf>
    <xf numFmtId="171" fontId="5" fillId="12" borderId="350" xfId="0" applyNumberFormat="1" applyFont="1" applyFill="1" applyBorder="1" applyAlignment="1">
      <alignment horizontal="left" vertical="center"/>
    </xf>
    <xf numFmtId="0" fontId="175" fillId="2" borderId="372" xfId="0" applyFont="1" applyFill="1" applyBorder="1" applyAlignment="1">
      <alignment horizontal="center" vertical="center"/>
    </xf>
    <xf numFmtId="0" fontId="175" fillId="2" borderId="376" xfId="0" applyFont="1" applyFill="1" applyBorder="1" applyAlignment="1">
      <alignment horizontal="center" vertical="center"/>
    </xf>
    <xf numFmtId="0" fontId="175" fillId="12" borderId="375" xfId="0" applyFont="1" applyFill="1" applyBorder="1"/>
    <xf numFmtId="0" fontId="175" fillId="12" borderId="350" xfId="0" applyFont="1" applyFill="1" applyBorder="1" applyAlignment="1">
      <alignment horizontal="center" vertical="center"/>
    </xf>
    <xf numFmtId="0" fontId="5" fillId="12" borderId="362" xfId="0" applyFont="1" applyFill="1" applyBorder="1" applyAlignment="1">
      <alignment horizontal="left"/>
    </xf>
    <xf numFmtId="0" fontId="5" fillId="12" borderId="363" xfId="0" applyFont="1" applyFill="1" applyBorder="1" applyAlignment="1">
      <alignment horizontal="left"/>
    </xf>
    <xf numFmtId="0" fontId="283" fillId="12" borderId="389" xfId="0" applyFont="1" applyFill="1" applyBorder="1" applyAlignment="1">
      <alignment horizontal="center" vertical="center"/>
    </xf>
    <xf numFmtId="0" fontId="175" fillId="12" borderId="390" xfId="0" applyFont="1" applyFill="1" applyBorder="1"/>
    <xf numFmtId="0" fontId="5" fillId="12" borderId="368" xfId="0" applyFont="1" applyFill="1" applyBorder="1" applyAlignment="1">
      <alignment horizontal="left"/>
    </xf>
    <xf numFmtId="0" fontId="283" fillId="12" borderId="336" xfId="0" applyFont="1" applyFill="1" applyBorder="1" applyAlignment="1">
      <alignment horizontal="center" vertical="center"/>
    </xf>
    <xf numFmtId="0" fontId="271" fillId="12" borderId="307" xfId="0" applyFont="1" applyFill="1" applyBorder="1" applyAlignment="1">
      <alignment horizontal="left" vertical="center"/>
    </xf>
    <xf numFmtId="0" fontId="175" fillId="12" borderId="337" xfId="0" applyFont="1" applyFill="1" applyBorder="1" applyAlignment="1">
      <alignment horizontal="center" vertical="center"/>
    </xf>
    <xf numFmtId="0" fontId="175" fillId="12" borderId="338" xfId="0" applyFont="1" applyFill="1" applyBorder="1" applyAlignment="1">
      <alignment vertical="center"/>
    </xf>
    <xf numFmtId="0" fontId="17" fillId="12" borderId="337" xfId="0" applyFont="1" applyFill="1" applyBorder="1" applyAlignment="1">
      <alignment horizontal="center" vertical="center"/>
    </xf>
    <xf numFmtId="0" fontId="17" fillId="12" borderId="338" xfId="0" applyFont="1" applyFill="1" applyBorder="1" applyAlignment="1">
      <alignment vertical="center"/>
    </xf>
    <xf numFmtId="172" fontId="175" fillId="12" borderId="350" xfId="0" applyNumberFormat="1" applyFont="1" applyFill="1" applyBorder="1" applyAlignment="1">
      <alignment horizontal="center" vertical="center"/>
    </xf>
    <xf numFmtId="0" fontId="175" fillId="12" borderId="363" xfId="0" applyFont="1" applyFill="1" applyBorder="1" applyAlignment="1">
      <alignment horizontal="center" vertical="center"/>
    </xf>
    <xf numFmtId="172" fontId="175" fillId="12" borderId="329" xfId="0" applyNumberFormat="1" applyFont="1" applyFill="1" applyBorder="1" applyAlignment="1">
      <alignment horizontal="center" vertical="center"/>
    </xf>
    <xf numFmtId="0" fontId="175" fillId="12" borderId="342" xfId="0" applyFont="1" applyFill="1" applyBorder="1" applyAlignment="1">
      <alignment horizontal="center" vertical="center"/>
    </xf>
    <xf numFmtId="0" fontId="175" fillId="12" borderId="329" xfId="0" applyFont="1" applyFill="1" applyBorder="1" applyAlignment="1">
      <alignment horizontal="center" vertical="center"/>
    </xf>
    <xf numFmtId="49" fontId="175" fillId="42" borderId="122" xfId="0" applyNumberFormat="1" applyFont="1" applyFill="1" applyBorder="1" applyAlignment="1">
      <alignment horizontal="center" vertical="center"/>
    </xf>
    <xf numFmtId="0" fontId="17" fillId="42" borderId="68" xfId="0" applyFont="1" applyFill="1" applyBorder="1" applyAlignment="1">
      <alignment horizontal="center" vertical="center"/>
    </xf>
    <xf numFmtId="0" fontId="17" fillId="42" borderId="69" xfId="0" applyFont="1" applyFill="1" applyBorder="1" applyAlignment="1">
      <alignment horizontal="center" vertical="center"/>
    </xf>
    <xf numFmtId="0" fontId="271" fillId="42" borderId="108" xfId="0" applyFont="1" applyFill="1" applyBorder="1" applyAlignment="1">
      <alignment horizontal="center" vertical="center" wrapText="1"/>
    </xf>
    <xf numFmtId="0" fontId="290" fillId="42" borderId="94" xfId="0" applyFont="1" applyFill="1" applyBorder="1" applyAlignment="1">
      <alignment horizontal="left" vertical="center"/>
    </xf>
    <xf numFmtId="0" fontId="5" fillId="42" borderId="114" xfId="0" applyFont="1" applyFill="1" applyBorder="1" applyAlignment="1">
      <alignment horizontal="left" vertical="center"/>
    </xf>
    <xf numFmtId="0" fontId="175" fillId="42" borderId="114" xfId="0" applyFont="1" applyFill="1" applyBorder="1" applyAlignment="1">
      <alignment horizontal="center" vertical="center"/>
    </xf>
    <xf numFmtId="0" fontId="17" fillId="42" borderId="94" xfId="0" applyFont="1" applyFill="1" applyBorder="1" applyAlignment="1">
      <alignment horizontal="center" vertical="center"/>
    </xf>
    <xf numFmtId="0" fontId="17" fillId="42" borderId="114" xfId="0" applyFont="1" applyFill="1" applyBorder="1" applyAlignment="1">
      <alignment vertical="center"/>
    </xf>
    <xf numFmtId="168" fontId="175" fillId="42" borderId="350" xfId="0" applyNumberFormat="1" applyFont="1" applyFill="1" applyBorder="1" applyAlignment="1">
      <alignment vertical="center"/>
    </xf>
    <xf numFmtId="49" fontId="288" fillId="46" borderId="315" xfId="0" applyNumberFormat="1" applyFont="1" applyFill="1" applyBorder="1" applyAlignment="1">
      <alignment horizontal="center" vertical="center"/>
    </xf>
    <xf numFmtId="0" fontId="17" fillId="42" borderId="319" xfId="0" applyFont="1" applyFill="1" applyBorder="1" applyAlignment="1">
      <alignment horizontal="center" vertical="center"/>
    </xf>
    <xf numFmtId="0" fontId="5" fillId="42" borderId="330" xfId="0" applyFont="1" applyFill="1" applyBorder="1" applyAlignment="1">
      <alignment horizontal="left" vertical="center"/>
    </xf>
    <xf numFmtId="0" fontId="5" fillId="42" borderId="331" xfId="0" applyFont="1" applyFill="1" applyBorder="1" applyAlignment="1">
      <alignment horizontal="left" vertical="center"/>
    </xf>
    <xf numFmtId="0" fontId="17" fillId="42" borderId="330" xfId="0" applyFont="1" applyFill="1" applyBorder="1" applyAlignment="1">
      <alignment horizontal="center" vertical="center"/>
    </xf>
    <xf numFmtId="0" fontId="17" fillId="42" borderId="331" xfId="0" applyFont="1" applyFill="1" applyBorder="1" applyAlignment="1">
      <alignment vertical="center"/>
    </xf>
    <xf numFmtId="49" fontId="288" fillId="46" borderId="334" xfId="0" applyNumberFormat="1" applyFont="1" applyFill="1" applyBorder="1" applyAlignment="1">
      <alignment horizontal="center" vertical="center"/>
    </xf>
    <xf numFmtId="0" fontId="283" fillId="42" borderId="389" xfId="0" applyFont="1" applyFill="1" applyBorder="1" applyAlignment="1">
      <alignment horizontal="center" vertical="center"/>
    </xf>
    <xf numFmtId="0" fontId="288" fillId="42" borderId="274" xfId="0" applyFont="1" applyFill="1" applyBorder="1" applyAlignment="1">
      <alignment horizontal="center" vertical="center"/>
    </xf>
    <xf numFmtId="0" fontId="17" fillId="42" borderId="390" xfId="0" applyFont="1" applyFill="1" applyBorder="1" applyAlignment="1">
      <alignment horizontal="center" vertical="center"/>
    </xf>
    <xf numFmtId="0" fontId="5" fillId="42" borderId="368" xfId="0" applyFont="1" applyFill="1" applyBorder="1" applyAlignment="1">
      <alignment horizontal="left"/>
    </xf>
    <xf numFmtId="0" fontId="5" fillId="42" borderId="369" xfId="0" applyFont="1" applyFill="1" applyBorder="1" applyAlignment="1">
      <alignment horizontal="left"/>
    </xf>
    <xf numFmtId="0" fontId="175" fillId="42" borderId="368" xfId="0" applyFont="1" applyFill="1" applyBorder="1" applyAlignment="1">
      <alignment horizontal="center" vertical="center"/>
    </xf>
    <xf numFmtId="0" fontId="175" fillId="42" borderId="369" xfId="0" applyFont="1" applyFill="1" applyBorder="1" applyAlignment="1">
      <alignment vertical="center"/>
    </xf>
    <xf numFmtId="0" fontId="283" fillId="42" borderId="354" xfId="0" applyFont="1" applyFill="1" applyBorder="1" applyAlignment="1">
      <alignment horizontal="center" vertical="center"/>
    </xf>
    <xf numFmtId="0" fontId="271" fillId="42" borderId="391" xfId="0" applyFont="1" applyFill="1" applyBorder="1" applyAlignment="1">
      <alignment horizontal="left" vertical="center"/>
    </xf>
    <xf numFmtId="0" fontId="288" fillId="42" borderId="108" xfId="0" applyFont="1" applyFill="1" applyBorder="1" applyAlignment="1">
      <alignment horizontal="center" vertical="center"/>
    </xf>
    <xf numFmtId="0" fontId="271" fillId="42" borderId="312" xfId="0" applyFont="1" applyFill="1" applyBorder="1" applyAlignment="1">
      <alignment horizontal="left" vertical="center"/>
    </xf>
    <xf numFmtId="0" fontId="283" fillId="42" borderId="294" xfId="0" applyFont="1" applyFill="1" applyBorder="1" applyAlignment="1">
      <alignment horizontal="center" vertical="center"/>
    </xf>
    <xf numFmtId="0" fontId="288" fillId="42" borderId="386" xfId="0" applyFont="1" applyFill="1" applyBorder="1" applyAlignment="1">
      <alignment horizontal="center" vertical="center"/>
    </xf>
    <xf numFmtId="0" fontId="271" fillId="42" borderId="278" xfId="0" applyFont="1" applyFill="1" applyBorder="1" applyAlignment="1">
      <alignment horizontal="left" vertical="center"/>
    </xf>
    <xf numFmtId="168" fontId="175" fillId="12" borderId="338" xfId="0" applyNumberFormat="1" applyFont="1" applyFill="1" applyBorder="1" applyAlignment="1">
      <alignment vertical="center"/>
    </xf>
    <xf numFmtId="0" fontId="296" fillId="12" borderId="347" xfId="0" applyFont="1" applyFill="1" applyBorder="1" applyAlignment="1">
      <alignment horizontal="left" vertical="center"/>
    </xf>
    <xf numFmtId="0" fontId="296" fillId="12" borderId="315" xfId="0" applyFont="1" applyFill="1" applyBorder="1" applyAlignment="1">
      <alignment horizontal="left" vertical="center"/>
    </xf>
    <xf numFmtId="0" fontId="296" fillId="12" borderId="320" xfId="0" applyFont="1" applyFill="1" applyBorder="1" applyAlignment="1">
      <alignment horizontal="left" vertical="center"/>
    </xf>
    <xf numFmtId="0" fontId="297" fillId="42" borderId="108" xfId="0" applyFont="1" applyFill="1" applyBorder="1" applyAlignment="1">
      <alignment horizontal="center" vertical="center" wrapText="1"/>
    </xf>
    <xf numFmtId="0" fontId="290" fillId="42" borderId="349" xfId="0" applyFont="1" applyFill="1" applyBorder="1" applyAlignment="1">
      <alignment horizontal="left" vertical="center"/>
    </xf>
    <xf numFmtId="168" fontId="290" fillId="42" borderId="350" xfId="0" applyNumberFormat="1" applyFont="1" applyFill="1" applyBorder="1" applyAlignment="1">
      <alignment horizontal="left" vertical="center"/>
    </xf>
    <xf numFmtId="0" fontId="53" fillId="42" borderId="314" xfId="0" applyFont="1" applyFill="1" applyBorder="1" applyAlignment="1">
      <alignment horizontal="center" vertical="center"/>
    </xf>
    <xf numFmtId="0" fontId="298" fillId="42" borderId="311" xfId="0" applyFont="1" applyFill="1" applyBorder="1" applyAlignment="1">
      <alignment horizontal="center" vertical="center"/>
    </xf>
    <xf numFmtId="0" fontId="288" fillId="42" borderId="320" xfId="0" applyFont="1" applyFill="1" applyBorder="1" applyAlignment="1">
      <alignment horizontal="center" vertical="center"/>
    </xf>
    <xf numFmtId="0" fontId="271" fillId="42" borderId="393" xfId="0" applyFont="1" applyFill="1" applyBorder="1" applyAlignment="1">
      <alignment horizontal="left" vertical="center"/>
    </xf>
    <xf numFmtId="0" fontId="53" fillId="42" borderId="315" xfId="0" applyFont="1" applyFill="1" applyBorder="1" applyAlignment="1">
      <alignment horizontal="center" vertical="center"/>
    </xf>
    <xf numFmtId="0" fontId="5" fillId="42" borderId="349" xfId="0" applyFont="1" applyFill="1" applyBorder="1" applyAlignment="1">
      <alignment horizontal="center" vertical="center"/>
    </xf>
    <xf numFmtId="0" fontId="271" fillId="42" borderId="354" xfId="0" applyFont="1" applyFill="1" applyBorder="1" applyAlignment="1">
      <alignment horizontal="left" vertical="center"/>
    </xf>
    <xf numFmtId="0" fontId="299" fillId="42" borderId="315" xfId="0" applyFont="1" applyFill="1" applyBorder="1" applyAlignment="1">
      <alignment horizontal="center" vertical="center"/>
    </xf>
    <xf numFmtId="0" fontId="290" fillId="42" borderId="331" xfId="0" applyFont="1" applyFill="1" applyBorder="1" applyAlignment="1">
      <alignment horizontal="left"/>
    </xf>
    <xf numFmtId="0" fontId="290" fillId="42" borderId="330" xfId="0" applyFont="1" applyFill="1" applyBorder="1" applyAlignment="1">
      <alignment horizontal="center" vertical="center"/>
    </xf>
    <xf numFmtId="0" fontId="5" fillId="42" borderId="330" xfId="0" applyFont="1" applyFill="1" applyBorder="1" applyAlignment="1">
      <alignment horizontal="center" vertical="center"/>
    </xf>
    <xf numFmtId="0" fontId="288" fillId="42" borderId="367" xfId="0" applyFont="1" applyFill="1" applyBorder="1" applyAlignment="1">
      <alignment horizontal="center" vertical="center"/>
    </xf>
    <xf numFmtId="0" fontId="299" fillId="42" borderId="311" xfId="0" applyFont="1" applyFill="1" applyBorder="1" applyAlignment="1">
      <alignment horizontal="center" vertical="center"/>
    </xf>
    <xf numFmtId="0" fontId="290" fillId="42" borderId="368" xfId="0" applyFont="1" applyFill="1" applyBorder="1" applyAlignment="1">
      <alignment horizontal="left"/>
    </xf>
    <xf numFmtId="0" fontId="290" fillId="42" borderId="369" xfId="0" applyFont="1" applyFill="1" applyBorder="1" applyAlignment="1">
      <alignment horizontal="left"/>
    </xf>
    <xf numFmtId="0" fontId="174" fillId="42" borderId="368" xfId="0" applyFont="1" applyFill="1" applyBorder="1" applyAlignment="1">
      <alignment horizontal="center" vertical="center"/>
    </xf>
    <xf numFmtId="0" fontId="271" fillId="42" borderId="306" xfId="0" applyFont="1" applyFill="1" applyBorder="1" applyAlignment="1">
      <alignment horizontal="center" vertical="center"/>
    </xf>
    <xf numFmtId="0" fontId="288" fillId="42" borderId="303" xfId="0" applyFont="1" applyFill="1" applyBorder="1" applyAlignment="1">
      <alignment horizontal="center" vertical="center"/>
    </xf>
    <xf numFmtId="0" fontId="5" fillId="42" borderId="337" xfId="0" applyFont="1" applyFill="1" applyBorder="1" applyAlignment="1">
      <alignment horizontal="left" vertical="center"/>
    </xf>
    <xf numFmtId="0" fontId="5" fillId="42" borderId="338" xfId="0" applyFont="1" applyFill="1" applyBorder="1" applyAlignment="1">
      <alignment horizontal="left" vertical="center"/>
    </xf>
    <xf numFmtId="0" fontId="271" fillId="12" borderId="393" xfId="0" applyFont="1" applyFill="1" applyBorder="1" applyAlignment="1">
      <alignment horizontal="left" vertical="center"/>
    </xf>
    <xf numFmtId="0" fontId="17" fillId="12" borderId="347" xfId="0" applyFont="1" applyFill="1" applyBorder="1" applyAlignment="1">
      <alignment vertical="center"/>
    </xf>
    <xf numFmtId="0" fontId="175" fillId="12" borderId="315" xfId="0" applyFont="1" applyFill="1" applyBorder="1"/>
    <xf numFmtId="0" fontId="271" fillId="12" borderId="294" xfId="0" applyFont="1" applyFill="1" applyBorder="1" applyAlignment="1">
      <alignment horizontal="left" vertical="center"/>
    </xf>
    <xf numFmtId="0" fontId="175" fillId="12" borderId="320" xfId="0" applyFont="1" applyFill="1" applyBorder="1"/>
    <xf numFmtId="0" fontId="175" fillId="12" borderId="274" xfId="0" applyFont="1" applyFill="1" applyBorder="1" applyAlignment="1">
      <alignment horizontal="center"/>
    </xf>
    <xf numFmtId="0" fontId="17" fillId="12" borderId="348" xfId="0" applyFont="1" applyFill="1" applyBorder="1" applyAlignment="1">
      <alignment horizontal="center" vertical="center"/>
    </xf>
    <xf numFmtId="0" fontId="271" fillId="12" borderId="391" xfId="0" applyFont="1" applyFill="1" applyBorder="1" applyAlignment="1">
      <alignment horizontal="left" vertical="center"/>
    </xf>
    <xf numFmtId="0" fontId="175" fillId="12" borderId="311" xfId="0" applyFont="1" applyFill="1" applyBorder="1" applyAlignment="1">
      <alignment horizontal="center"/>
    </xf>
    <xf numFmtId="0" fontId="283" fillId="12" borderId="354" xfId="0" applyFont="1" applyFill="1" applyBorder="1" applyAlignment="1">
      <alignment horizontal="center" vertical="center"/>
    </xf>
    <xf numFmtId="0" fontId="283" fillId="12" borderId="365" xfId="0" applyFont="1" applyFill="1" applyBorder="1" applyAlignment="1">
      <alignment horizontal="center" vertical="center"/>
    </xf>
    <xf numFmtId="0" fontId="175" fillId="12" borderId="390" xfId="0" applyFont="1" applyFill="1" applyBorder="1" applyAlignment="1">
      <alignment horizontal="center"/>
    </xf>
    <xf numFmtId="0" fontId="271" fillId="12" borderId="395" xfId="0" applyFont="1" applyFill="1" applyBorder="1" applyAlignment="1">
      <alignment horizontal="left" vertical="center"/>
    </xf>
    <xf numFmtId="0" fontId="17" fillId="12" borderId="381" xfId="0" applyFont="1" applyFill="1" applyBorder="1" applyAlignment="1">
      <alignment horizontal="center" vertical="center"/>
    </xf>
    <xf numFmtId="0" fontId="300" fillId="12" borderId="315" xfId="0" applyFont="1" applyFill="1" applyBorder="1" applyAlignment="1">
      <alignment horizontal="left" vertical="center"/>
    </xf>
    <xf numFmtId="173" fontId="175" fillId="12" borderId="331" xfId="0" applyNumberFormat="1" applyFont="1" applyFill="1" applyBorder="1" applyAlignment="1">
      <alignment vertical="center"/>
    </xf>
    <xf numFmtId="0" fontId="300" fillId="12" borderId="320" xfId="0" applyFont="1" applyFill="1" applyBorder="1" applyAlignment="1">
      <alignment horizontal="left" vertical="center"/>
    </xf>
    <xf numFmtId="0" fontId="5" fillId="12" borderId="321" xfId="0" applyFont="1" applyFill="1" applyBorder="1" applyAlignment="1">
      <alignment horizontal="left"/>
    </xf>
    <xf numFmtId="0" fontId="175" fillId="12" borderId="321" xfId="0" applyFont="1" applyFill="1" applyBorder="1" applyAlignment="1">
      <alignment horizontal="center" vertical="center"/>
    </xf>
    <xf numFmtId="0" fontId="17" fillId="42" borderId="351" xfId="0" applyFont="1" applyFill="1" applyBorder="1" applyAlignment="1">
      <alignment vertical="center"/>
    </xf>
    <xf numFmtId="0" fontId="17" fillId="42" borderId="348" xfId="0" applyFont="1" applyFill="1" applyBorder="1" applyAlignment="1">
      <alignment vertical="center"/>
    </xf>
    <xf numFmtId="0" fontId="175" fillId="42" borderId="108" xfId="0" applyFont="1" applyFill="1" applyBorder="1" applyAlignment="1">
      <alignment horizontal="center" vertical="center" wrapText="1"/>
    </xf>
    <xf numFmtId="0" fontId="5" fillId="42" borderId="396" xfId="0" applyFont="1" applyFill="1" applyBorder="1" applyAlignment="1">
      <alignment horizontal="left" vertical="center"/>
    </xf>
    <xf numFmtId="168" fontId="5" fillId="42" borderId="350" xfId="0" applyNumberFormat="1" applyFont="1" applyFill="1" applyBorder="1" applyAlignment="1">
      <alignment horizontal="left" vertical="center"/>
    </xf>
    <xf numFmtId="0" fontId="175" fillId="42" borderId="396" xfId="0" applyFont="1" applyFill="1" applyBorder="1" applyAlignment="1">
      <alignment horizontal="center" vertical="center"/>
    </xf>
    <xf numFmtId="0" fontId="17" fillId="42" borderId="310" xfId="0" applyFont="1" applyFill="1" applyBorder="1" applyAlignment="1">
      <alignment vertical="center"/>
    </xf>
    <xf numFmtId="0" fontId="5" fillId="42" borderId="316" xfId="0" applyFont="1" applyFill="1" applyBorder="1" applyAlignment="1">
      <alignment horizontal="left"/>
    </xf>
    <xf numFmtId="0" fontId="17" fillId="42" borderId="318" xfId="0" applyFont="1" applyFill="1" applyBorder="1" applyAlignment="1">
      <alignment vertical="center"/>
    </xf>
    <xf numFmtId="0" fontId="17" fillId="42" borderId="319" xfId="0" applyFont="1" applyFill="1" applyBorder="1" applyAlignment="1">
      <alignment vertical="center"/>
    </xf>
    <xf numFmtId="0" fontId="5" fillId="42" borderId="321" xfId="0" applyFont="1" applyFill="1" applyBorder="1" applyAlignment="1">
      <alignment horizontal="left"/>
    </xf>
    <xf numFmtId="0" fontId="252" fillId="42" borderId="348" xfId="0" applyFont="1" applyFill="1" applyBorder="1" applyAlignment="1">
      <alignment horizontal="center" vertical="center"/>
    </xf>
    <xf numFmtId="0" fontId="301" fillId="42" borderId="396" xfId="0" applyFont="1" applyFill="1" applyBorder="1" applyAlignment="1">
      <alignment horizontal="left" vertical="center"/>
    </xf>
    <xf numFmtId="0" fontId="17" fillId="42" borderId="396" xfId="0" applyFont="1" applyFill="1" applyBorder="1" applyAlignment="1">
      <alignment horizontal="center" vertical="center"/>
    </xf>
    <xf numFmtId="0" fontId="252" fillId="42" borderId="311" xfId="0" applyFont="1" applyFill="1" applyBorder="1" applyAlignment="1">
      <alignment horizontal="center" vertical="center"/>
    </xf>
    <xf numFmtId="0" fontId="53" fillId="42" borderId="311" xfId="0" applyFont="1" applyFill="1" applyBorder="1" applyAlignment="1">
      <alignment horizontal="center" vertical="center"/>
    </xf>
    <xf numFmtId="0" fontId="271" fillId="42" borderId="319" xfId="0" applyFont="1" applyFill="1" applyBorder="1" applyAlignment="1">
      <alignment horizontal="center" vertical="center"/>
    </xf>
    <xf numFmtId="168" fontId="5" fillId="42" borderId="342" xfId="0" applyNumberFormat="1" applyFont="1" applyFill="1" applyBorder="1" applyAlignment="1">
      <alignment horizontal="left"/>
    </xf>
    <xf numFmtId="0" fontId="288" fillId="42" borderId="348" xfId="0" applyFont="1" applyFill="1" applyBorder="1" applyAlignment="1">
      <alignment horizontal="center" vertical="center"/>
    </xf>
    <xf numFmtId="0" fontId="17" fillId="42" borderId="398" xfId="0" applyFont="1" applyFill="1" applyBorder="1" applyAlignment="1">
      <alignment vertical="center"/>
    </xf>
    <xf numFmtId="0" fontId="17" fillId="42" borderId="386" xfId="0" applyFont="1" applyFill="1" applyBorder="1" applyAlignment="1">
      <alignment vertical="center"/>
    </xf>
    <xf numFmtId="0" fontId="283" fillId="42" borderId="399" xfId="0" applyFont="1" applyFill="1" applyBorder="1" applyAlignment="1">
      <alignment horizontal="center" vertical="center"/>
    </xf>
    <xf numFmtId="0" fontId="17" fillId="42" borderId="386" xfId="0" applyFont="1" applyFill="1" applyBorder="1" applyAlignment="1">
      <alignment horizontal="center" vertical="center"/>
    </xf>
    <xf numFmtId="0" fontId="5" fillId="42" borderId="400" xfId="0" applyFont="1" applyFill="1" applyBorder="1" applyAlignment="1">
      <alignment horizontal="left"/>
    </xf>
    <xf numFmtId="0" fontId="5" fillId="42" borderId="363" xfId="0" applyFont="1" applyFill="1" applyBorder="1" applyAlignment="1">
      <alignment horizontal="left"/>
    </xf>
    <xf numFmtId="0" fontId="175" fillId="42" borderId="400" xfId="0" applyFont="1" applyFill="1" applyBorder="1" applyAlignment="1">
      <alignment horizontal="center" vertical="center"/>
    </xf>
    <xf numFmtId="0" fontId="17" fillId="42" borderId="380" xfId="0" applyFont="1" applyFill="1" applyBorder="1" applyAlignment="1">
      <alignment vertical="center"/>
    </xf>
    <xf numFmtId="0" fontId="17" fillId="42" borderId="375" xfId="0" applyFont="1" applyFill="1" applyBorder="1" applyAlignment="1">
      <alignment vertical="center"/>
    </xf>
    <xf numFmtId="0" fontId="271" fillId="42" borderId="394" xfId="0" applyFont="1" applyFill="1" applyBorder="1" applyAlignment="1">
      <alignment horizontal="left" vertical="center"/>
    </xf>
    <xf numFmtId="0" fontId="162" fillId="42" borderId="401" xfId="0" applyFont="1" applyFill="1" applyBorder="1" applyAlignment="1">
      <alignment horizontal="left" vertical="center"/>
    </xf>
    <xf numFmtId="0" fontId="283" fillId="42" borderId="379" xfId="0" applyFont="1" applyFill="1" applyBorder="1" applyAlignment="1">
      <alignment horizontal="center" vertical="center"/>
    </xf>
    <xf numFmtId="0" fontId="288" fillId="42" borderId="381" xfId="0" applyFont="1" applyFill="1" applyBorder="1" applyAlignment="1">
      <alignment horizontal="center" vertical="center"/>
    </xf>
    <xf numFmtId="0" fontId="17" fillId="42" borderId="375" xfId="0" applyFont="1" applyFill="1" applyBorder="1" applyAlignment="1">
      <alignment horizontal="center" vertical="center"/>
    </xf>
    <xf numFmtId="0" fontId="5" fillId="42" borderId="402" xfId="0" applyFont="1" applyFill="1" applyBorder="1" applyAlignment="1">
      <alignment horizontal="left" vertical="center"/>
    </xf>
    <xf numFmtId="0" fontId="5" fillId="42" borderId="403" xfId="0" applyFont="1" applyFill="1" applyBorder="1" applyAlignment="1">
      <alignment horizontal="left" vertical="center"/>
    </xf>
    <xf numFmtId="0" fontId="175" fillId="42" borderId="402" xfId="0" applyFont="1" applyFill="1" applyBorder="1" applyAlignment="1">
      <alignment horizontal="center" vertical="center"/>
    </xf>
    <xf numFmtId="0" fontId="175" fillId="42" borderId="403" xfId="0" applyFont="1" applyFill="1" applyBorder="1" applyAlignment="1">
      <alignment vertical="center"/>
    </xf>
    <xf numFmtId="0" fontId="17" fillId="42" borderId="402" xfId="0" applyFont="1" applyFill="1" applyBorder="1" applyAlignment="1">
      <alignment horizontal="center" vertical="center"/>
    </xf>
    <xf numFmtId="0" fontId="17" fillId="42" borderId="403" xfId="0" applyFont="1" applyFill="1" applyBorder="1" applyAlignment="1">
      <alignment vertical="center"/>
    </xf>
    <xf numFmtId="0" fontId="162" fillId="42" borderId="344" xfId="0" applyFont="1" applyFill="1" applyBorder="1" applyAlignment="1">
      <alignment horizontal="left" vertical="center"/>
    </xf>
    <xf numFmtId="0" fontId="17" fillId="42" borderId="333" xfId="0" applyFont="1" applyFill="1" applyBorder="1" applyAlignment="1">
      <alignment vertical="center"/>
    </xf>
    <xf numFmtId="0" fontId="17" fillId="42" borderId="390" xfId="0" applyFont="1" applyFill="1" applyBorder="1" applyAlignment="1">
      <alignment vertical="center"/>
    </xf>
    <xf numFmtId="0" fontId="271" fillId="42" borderId="365" xfId="0" applyFont="1" applyFill="1" applyBorder="1" applyAlignment="1">
      <alignment horizontal="left" vertical="center"/>
    </xf>
    <xf numFmtId="0" fontId="5" fillId="42" borderId="404" xfId="0" applyFont="1" applyFill="1" applyBorder="1" applyAlignment="1">
      <alignment horizontal="left"/>
    </xf>
    <xf numFmtId="0" fontId="175" fillId="42" borderId="404" xfId="0" applyFont="1" applyFill="1" applyBorder="1" applyAlignment="1">
      <alignment horizontal="center" vertical="center"/>
    </xf>
    <xf numFmtId="0" fontId="175" fillId="12" borderId="302" xfId="0" applyFont="1" applyFill="1" applyBorder="1"/>
    <xf numFmtId="0" fontId="175" fillId="12" borderId="303" xfId="0" applyFont="1" applyFill="1" applyBorder="1"/>
    <xf numFmtId="0" fontId="271" fillId="12" borderId="304" xfId="0" applyFont="1" applyFill="1" applyBorder="1" applyAlignment="1">
      <alignment horizontal="left" vertical="center"/>
    </xf>
    <xf numFmtId="0" fontId="162" fillId="12" borderId="305" xfId="0" applyFont="1" applyFill="1" applyBorder="1" applyAlignment="1">
      <alignment horizontal="left" vertical="center"/>
    </xf>
    <xf numFmtId="0" fontId="283" fillId="12" borderId="300" xfId="0" applyFont="1" applyFill="1" applyBorder="1" applyAlignment="1">
      <alignment horizontal="center" vertical="center"/>
    </xf>
    <xf numFmtId="0" fontId="271" fillId="12" borderId="405" xfId="0" applyFont="1" applyFill="1" applyBorder="1" applyAlignment="1">
      <alignment horizontal="left" vertical="center"/>
    </xf>
    <xf numFmtId="0" fontId="175" fillId="12" borderId="303" xfId="0" applyFont="1" applyFill="1" applyBorder="1" applyAlignment="1">
      <alignment horizontal="center" vertical="center"/>
    </xf>
    <xf numFmtId="0" fontId="5" fillId="12" borderId="337" xfId="0" applyFont="1" applyFill="1" applyBorder="1" applyAlignment="1">
      <alignment horizontal="left"/>
    </xf>
    <xf numFmtId="0" fontId="5" fillId="12" borderId="338" xfId="0" applyFont="1" applyFill="1" applyBorder="1" applyAlignment="1">
      <alignment horizontal="left"/>
    </xf>
    <xf numFmtId="0" fontId="175" fillId="12" borderId="398" xfId="0" applyFont="1" applyFill="1" applyBorder="1"/>
    <xf numFmtId="0" fontId="175" fillId="12" borderId="386" xfId="0" applyFont="1" applyFill="1" applyBorder="1"/>
    <xf numFmtId="0" fontId="271" fillId="12" borderId="297" xfId="0" applyFont="1" applyFill="1" applyBorder="1" applyAlignment="1">
      <alignment horizontal="left" vertical="center"/>
    </xf>
    <xf numFmtId="0" fontId="283" fillId="12" borderId="292" xfId="0" applyFont="1" applyFill="1" applyBorder="1" applyAlignment="1">
      <alignment horizontal="center" vertical="center"/>
    </xf>
    <xf numFmtId="0" fontId="271" fillId="12" borderId="406" xfId="0" applyFont="1" applyFill="1" applyBorder="1" applyAlignment="1">
      <alignment horizontal="left" vertical="center"/>
    </xf>
    <xf numFmtId="0" fontId="271" fillId="12" borderId="407" xfId="0" applyFont="1" applyFill="1" applyBorder="1" applyAlignment="1">
      <alignment horizontal="left" vertical="center"/>
    </xf>
    <xf numFmtId="0" fontId="162" fillId="12" borderId="401" xfId="0" applyFont="1" applyFill="1" applyBorder="1" applyAlignment="1">
      <alignment horizontal="left" vertical="center"/>
    </xf>
    <xf numFmtId="0" fontId="283" fillId="12" borderId="379" xfId="0" applyFont="1" applyFill="1" applyBorder="1" applyAlignment="1">
      <alignment horizontal="center" vertical="center"/>
    </xf>
    <xf numFmtId="0" fontId="17" fillId="12" borderId="375" xfId="0" applyFont="1" applyFill="1" applyBorder="1" applyAlignment="1">
      <alignment horizontal="center" vertical="center"/>
    </xf>
    <xf numFmtId="0" fontId="271" fillId="12" borderId="408" xfId="0" applyFont="1" applyFill="1" applyBorder="1" applyAlignment="1">
      <alignment horizontal="left" vertical="center"/>
    </xf>
    <xf numFmtId="0" fontId="5" fillId="12" borderId="328" xfId="0" applyFont="1" applyFill="1" applyBorder="1" applyAlignment="1">
      <alignment horizontal="left" vertical="center"/>
    </xf>
    <xf numFmtId="0" fontId="5" fillId="12" borderId="329" xfId="0" applyFont="1" applyFill="1" applyBorder="1" applyAlignment="1">
      <alignment horizontal="left" vertical="center"/>
    </xf>
    <xf numFmtId="0" fontId="17" fillId="12" borderId="328" xfId="0" applyFont="1" applyFill="1" applyBorder="1" applyAlignment="1">
      <alignment horizontal="center" vertical="center"/>
    </xf>
    <xf numFmtId="0" fontId="17" fillId="12" borderId="329" xfId="0" applyFont="1" applyFill="1" applyBorder="1" applyAlignment="1">
      <alignment vertical="center"/>
    </xf>
    <xf numFmtId="0" fontId="271" fillId="12" borderId="312" xfId="0" applyFont="1" applyFill="1" applyBorder="1" applyAlignment="1">
      <alignment horizontal="left" vertical="center"/>
    </xf>
    <xf numFmtId="0" fontId="271" fillId="12" borderId="278" xfId="0" applyFont="1" applyFill="1" applyBorder="1" applyAlignment="1">
      <alignment horizontal="left" vertical="center"/>
    </xf>
    <xf numFmtId="0" fontId="175" fillId="12" borderId="319" xfId="0" applyFont="1" applyFill="1" applyBorder="1" applyAlignment="1">
      <alignment horizontal="center"/>
    </xf>
    <xf numFmtId="0" fontId="271" fillId="12" borderId="409" xfId="0" applyFont="1" applyFill="1" applyBorder="1" applyAlignment="1">
      <alignment horizontal="left" vertical="center"/>
    </xf>
    <xf numFmtId="168" fontId="5" fillId="12" borderId="342" xfId="0" applyNumberFormat="1" applyFont="1" applyFill="1" applyBorder="1" applyAlignment="1">
      <alignment horizontal="left"/>
    </xf>
    <xf numFmtId="0" fontId="175" fillId="12" borderId="410" xfId="0" applyFont="1" applyFill="1" applyBorder="1"/>
    <xf numFmtId="0" fontId="283" fillId="12" borderId="394" xfId="0" applyFont="1" applyFill="1" applyBorder="1" applyAlignment="1">
      <alignment horizontal="center" vertical="center"/>
    </xf>
    <xf numFmtId="168" fontId="175" fillId="12" borderId="329" xfId="0" applyNumberFormat="1" applyFont="1" applyFill="1" applyBorder="1" applyAlignment="1">
      <alignment vertical="center"/>
    </xf>
    <xf numFmtId="0" fontId="175" fillId="12" borderId="411" xfId="0" applyFont="1" applyFill="1" applyBorder="1"/>
    <xf numFmtId="0" fontId="271" fillId="12" borderId="394" xfId="0" applyFont="1" applyFill="1" applyBorder="1" applyAlignment="1">
      <alignment horizontal="left" vertical="center"/>
    </xf>
    <xf numFmtId="0" fontId="271" fillId="12" borderId="387" xfId="0" applyFont="1" applyFill="1" applyBorder="1" applyAlignment="1">
      <alignment horizontal="left" vertical="center"/>
    </xf>
    <xf numFmtId="0" fontId="17" fillId="12" borderId="319" xfId="0" applyFont="1" applyFill="1" applyBorder="1" applyAlignment="1">
      <alignment horizontal="center" vertical="center"/>
    </xf>
    <xf numFmtId="0" fontId="271" fillId="12" borderId="347" xfId="0" applyFont="1" applyFill="1" applyBorder="1" applyAlignment="1">
      <alignment horizontal="center" vertical="center"/>
    </xf>
    <xf numFmtId="0" fontId="175" fillId="12" borderId="310" xfId="0" applyFont="1" applyFill="1" applyBorder="1"/>
    <xf numFmtId="0" fontId="175" fillId="12" borderId="333" xfId="0" applyFont="1" applyFill="1" applyBorder="1"/>
    <xf numFmtId="0" fontId="17" fillId="12" borderId="330" xfId="0" applyFont="1" applyFill="1" applyBorder="1" applyAlignment="1">
      <alignment horizontal="center" vertical="center"/>
    </xf>
    <xf numFmtId="0" fontId="271" fillId="12" borderId="292" xfId="0" applyFont="1" applyFill="1" applyBorder="1" applyAlignment="1">
      <alignment horizontal="left" vertical="center"/>
    </xf>
    <xf numFmtId="0" fontId="175" fillId="12" borderId="384" xfId="0" applyFont="1" applyFill="1" applyBorder="1" applyAlignment="1">
      <alignment horizontal="center"/>
    </xf>
    <xf numFmtId="0" fontId="271" fillId="12" borderId="385" xfId="0" applyFont="1" applyFill="1" applyBorder="1" applyAlignment="1">
      <alignment horizontal="left" vertical="center"/>
    </xf>
    <xf numFmtId="0" fontId="175" fillId="12" borderId="380" xfId="0" applyFont="1" applyFill="1" applyBorder="1"/>
    <xf numFmtId="0" fontId="175" fillId="12" borderId="381" xfId="0" applyFont="1" applyFill="1" applyBorder="1" applyAlignment="1">
      <alignment horizontal="center"/>
    </xf>
    <xf numFmtId="0" fontId="304" fillId="15" borderId="359" xfId="0" applyFont="1" applyFill="1" applyBorder="1" applyAlignment="1">
      <alignment horizontal="center" vertical="center"/>
    </xf>
    <xf numFmtId="0" fontId="305" fillId="12" borderId="354" xfId="0" applyFont="1" applyFill="1" applyBorder="1" applyAlignment="1">
      <alignment horizontal="left" vertical="center"/>
    </xf>
    <xf numFmtId="0" fontId="306" fillId="12" borderId="313" xfId="0" applyFont="1" applyFill="1" applyBorder="1" applyAlignment="1">
      <alignment horizontal="left" vertical="center"/>
    </xf>
    <xf numFmtId="0" fontId="307" fillId="26" borderId="102" xfId="0" applyFont="1" applyFill="1" applyBorder="1" applyAlignment="1">
      <alignment horizontal="center"/>
    </xf>
    <xf numFmtId="0" fontId="305" fillId="12" borderId="294" xfId="0" applyFont="1" applyFill="1" applyBorder="1" applyAlignment="1">
      <alignment horizontal="left" vertical="center"/>
    </xf>
    <xf numFmtId="0" fontId="306" fillId="12" borderId="279" xfId="0" applyFont="1" applyFill="1" applyBorder="1" applyAlignment="1">
      <alignment horizontal="left" vertical="center"/>
    </xf>
    <xf numFmtId="0" fontId="271" fillId="42" borderId="300" xfId="0" applyFont="1" applyFill="1" applyBorder="1" applyAlignment="1">
      <alignment horizontal="left" vertical="center"/>
    </xf>
    <xf numFmtId="0" fontId="288" fillId="42" borderId="306" xfId="0" applyFont="1" applyFill="1" applyBorder="1" applyAlignment="1">
      <alignment horizontal="center" vertical="center"/>
    </xf>
    <xf numFmtId="0" fontId="5" fillId="42" borderId="308" xfId="0" applyFont="1" applyFill="1" applyBorder="1" applyAlignment="1">
      <alignment horizontal="left" vertical="center"/>
    </xf>
    <xf numFmtId="0" fontId="271" fillId="42" borderId="294" xfId="0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30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62" fillId="0" borderId="0" xfId="0" applyFont="1"/>
    <xf numFmtId="0" fontId="5" fillId="0" borderId="0" xfId="0" applyFont="1" applyAlignment="1">
      <alignment horizontal="left"/>
    </xf>
    <xf numFmtId="0" fontId="282" fillId="0" borderId="0" xfId="0" applyFont="1" applyAlignment="1">
      <alignment horizontal="center" vertical="center"/>
    </xf>
    <xf numFmtId="0" fontId="282" fillId="0" borderId="0" xfId="0" applyFont="1" applyAlignment="1">
      <alignment vertical="center"/>
    </xf>
    <xf numFmtId="0" fontId="175" fillId="0" borderId="0" xfId="0" applyFont="1"/>
    <xf numFmtId="0" fontId="17" fillId="0" borderId="0" xfId="0" applyFont="1" applyAlignment="1">
      <alignment horizontal="left"/>
    </xf>
    <xf numFmtId="0" fontId="17" fillId="0" borderId="13" xfId="0" applyFont="1" applyBorder="1" applyAlignment="1">
      <alignment horizontal="center" vertical="center"/>
    </xf>
    <xf numFmtId="0" fontId="17" fillId="12" borderId="412" xfId="0" applyFont="1" applyFill="1" applyBorder="1" applyAlignment="1">
      <alignment horizontal="center" vertical="center"/>
    </xf>
    <xf numFmtId="49" fontId="17" fillId="0" borderId="41" xfId="0" applyNumberFormat="1" applyFont="1" applyBorder="1" applyAlignment="1">
      <alignment horizontal="left" vertical="center"/>
    </xf>
    <xf numFmtId="49" fontId="253" fillId="0" borderId="46" xfId="0" applyNumberFormat="1" applyFont="1" applyBorder="1" applyAlignment="1">
      <alignment horizontal="left" vertical="center"/>
    </xf>
    <xf numFmtId="0" fontId="17" fillId="0" borderId="41" xfId="0" applyFont="1" applyBorder="1" applyAlignment="1">
      <alignment horizontal="center" vertical="center"/>
    </xf>
    <xf numFmtId="0" fontId="17" fillId="0" borderId="161" xfId="0" applyFont="1" applyBorder="1" applyAlignment="1">
      <alignment horizontal="center" vertical="center"/>
    </xf>
    <xf numFmtId="0" fontId="17" fillId="0" borderId="19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41" xfId="0" applyFont="1" applyBorder="1" applyAlignment="1">
      <alignment horizontal="left" vertical="center"/>
    </xf>
    <xf numFmtId="0" fontId="175" fillId="0" borderId="40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49" fontId="17" fillId="0" borderId="91" xfId="0" applyNumberFormat="1" applyFont="1" applyBorder="1" applyAlignment="1">
      <alignment horizontal="left" vertical="center"/>
    </xf>
    <xf numFmtId="49" fontId="253" fillId="0" borderId="19" xfId="0" applyNumberFormat="1" applyFont="1" applyBorder="1" applyAlignment="1">
      <alignment horizontal="left" vertical="center"/>
    </xf>
    <xf numFmtId="0" fontId="17" fillId="0" borderId="91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5" fillId="0" borderId="102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49" fontId="17" fillId="0" borderId="68" xfId="0" applyNumberFormat="1" applyFont="1" applyBorder="1" applyAlignment="1">
      <alignment horizontal="left" vertical="center"/>
    </xf>
    <xf numFmtId="49" fontId="253" fillId="0" borderId="6" xfId="0" applyNumberFormat="1" applyFont="1" applyBorder="1" applyAlignment="1">
      <alignment horizontal="left" vertical="center"/>
    </xf>
    <xf numFmtId="0" fontId="17" fillId="0" borderId="69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01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5" fillId="0" borderId="69" xfId="0" applyFont="1" applyBorder="1" applyAlignment="1">
      <alignment horizontal="center" vertical="center"/>
    </xf>
    <xf numFmtId="0" fontId="5" fillId="0" borderId="64" xfId="0" applyFont="1" applyBorder="1" applyAlignment="1">
      <alignment horizontal="left" vertical="center"/>
    </xf>
    <xf numFmtId="49" fontId="17" fillId="0" borderId="77" xfId="0" applyNumberFormat="1" applyFont="1" applyBorder="1" applyAlignment="1">
      <alignment horizontal="left" vertical="center"/>
    </xf>
    <xf numFmtId="49" fontId="253" fillId="0" borderId="1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5" fillId="0" borderId="71" xfId="0" applyFont="1" applyBorder="1" applyAlignment="1">
      <alignment horizontal="left" vertical="center"/>
    </xf>
    <xf numFmtId="0" fontId="17" fillId="2" borderId="68" xfId="0" applyFont="1" applyFill="1" applyBorder="1" applyAlignment="1">
      <alignment horizontal="center" vertical="center"/>
    </xf>
    <xf numFmtId="0" fontId="17" fillId="6" borderId="346" xfId="0" applyFont="1" applyFill="1" applyBorder="1" applyAlignment="1">
      <alignment horizontal="left" vertical="center"/>
    </xf>
    <xf numFmtId="0" fontId="310" fillId="49" borderId="71" xfId="0" applyFont="1" applyFill="1" applyBorder="1" applyAlignment="1">
      <alignment horizontal="center" vertical="center"/>
    </xf>
    <xf numFmtId="0" fontId="17" fillId="23" borderId="77" xfId="0" applyFont="1" applyFill="1" applyBorder="1" applyAlignment="1">
      <alignment horizontal="center" vertical="center"/>
    </xf>
    <xf numFmtId="0" fontId="175" fillId="23" borderId="109" xfId="0" applyFont="1" applyFill="1" applyBorder="1" applyAlignment="1">
      <alignment horizontal="left" vertical="center"/>
    </xf>
    <xf numFmtId="0" fontId="175" fillId="0" borderId="109" xfId="0" applyFont="1" applyBorder="1" applyAlignment="1">
      <alignment horizontal="center" vertical="center"/>
    </xf>
    <xf numFmtId="49" fontId="253" fillId="0" borderId="140" xfId="0" applyNumberFormat="1" applyFont="1" applyBorder="1" applyAlignment="1">
      <alignment horizontal="left" vertical="center"/>
    </xf>
    <xf numFmtId="0" fontId="17" fillId="0" borderId="110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43" borderId="34" xfId="0" applyFont="1" applyFill="1" applyBorder="1" applyAlignment="1">
      <alignment horizontal="center" vertical="center"/>
    </xf>
    <xf numFmtId="0" fontId="17" fillId="23" borderId="110" xfId="0" applyFont="1" applyFill="1" applyBorder="1" applyAlignment="1">
      <alignment horizontal="center" vertical="center"/>
    </xf>
    <xf numFmtId="0" fontId="175" fillId="23" borderId="76" xfId="0" applyFont="1" applyFill="1" applyBorder="1" applyAlignment="1">
      <alignment horizontal="center" vertical="center"/>
    </xf>
    <xf numFmtId="0" fontId="175" fillId="0" borderId="76" xfId="0" applyFont="1" applyBorder="1" applyAlignment="1">
      <alignment horizontal="center" vertical="center"/>
    </xf>
    <xf numFmtId="0" fontId="17" fillId="3" borderId="319" xfId="0" applyFont="1" applyFill="1" applyBorder="1" applyAlignment="1">
      <alignment horizontal="center" vertical="center"/>
    </xf>
    <xf numFmtId="0" fontId="17" fillId="49" borderId="4" xfId="0" applyFont="1" applyFill="1" applyBorder="1" applyAlignment="1">
      <alignment horizontal="left" vertical="center"/>
    </xf>
    <xf numFmtId="49" fontId="17" fillId="42" borderId="68" xfId="0" applyNumberFormat="1" applyFont="1" applyFill="1" applyBorder="1" applyAlignment="1">
      <alignment horizontal="left" vertical="center"/>
    </xf>
    <xf numFmtId="49" fontId="253" fillId="42" borderId="413" xfId="0" applyNumberFormat="1" applyFont="1" applyFill="1" applyBorder="1" applyAlignment="1">
      <alignment horizontal="left" vertical="center"/>
    </xf>
    <xf numFmtId="0" fontId="17" fillId="42" borderId="101" xfId="0" applyFont="1" applyFill="1" applyBorder="1" applyAlignment="1">
      <alignment horizontal="center" vertical="center"/>
    </xf>
    <xf numFmtId="0" fontId="17" fillId="42" borderId="64" xfId="0" applyFont="1" applyFill="1" applyBorder="1" applyAlignment="1">
      <alignment horizontal="center" vertical="center"/>
    </xf>
    <xf numFmtId="0" fontId="175" fillId="42" borderId="69" xfId="0" applyFont="1" applyFill="1" applyBorder="1" applyAlignment="1">
      <alignment horizontal="center" vertical="center"/>
    </xf>
    <xf numFmtId="0" fontId="5" fillId="42" borderId="64" xfId="0" applyFont="1" applyFill="1" applyBorder="1" applyAlignment="1">
      <alignment horizontal="left" vertical="center"/>
    </xf>
    <xf numFmtId="49" fontId="17" fillId="42" borderId="91" xfId="0" applyNumberFormat="1" applyFont="1" applyFill="1" applyBorder="1" applyAlignment="1">
      <alignment horizontal="left" vertical="center"/>
    </xf>
    <xf numFmtId="49" fontId="253" fillId="42" borderId="353" xfId="0" applyNumberFormat="1" applyFont="1" applyFill="1" applyBorder="1" applyAlignment="1">
      <alignment horizontal="left" vertical="center"/>
    </xf>
    <xf numFmtId="0" fontId="17" fillId="42" borderId="91" xfId="0" applyFont="1" applyFill="1" applyBorder="1" applyAlignment="1">
      <alignment horizontal="center" vertical="center"/>
    </xf>
    <xf numFmtId="0" fontId="17" fillId="42" borderId="102" xfId="0" applyFont="1" applyFill="1" applyBorder="1" applyAlignment="1">
      <alignment horizontal="center" vertical="center"/>
    </xf>
    <xf numFmtId="0" fontId="17" fillId="42" borderId="20" xfId="0" applyFont="1" applyFill="1" applyBorder="1" applyAlignment="1">
      <alignment horizontal="center" vertical="center"/>
    </xf>
    <xf numFmtId="0" fontId="17" fillId="23" borderId="91" xfId="0" applyFont="1" applyFill="1" applyBorder="1" applyAlignment="1">
      <alignment horizontal="center" vertical="center"/>
    </xf>
    <xf numFmtId="0" fontId="175" fillId="42" borderId="102" xfId="0" applyFont="1" applyFill="1" applyBorder="1" applyAlignment="1">
      <alignment horizontal="center" vertical="center"/>
    </xf>
    <xf numFmtId="0" fontId="5" fillId="42" borderId="20" xfId="0" applyFont="1" applyFill="1" applyBorder="1" applyAlignment="1">
      <alignment horizontal="left" vertical="center"/>
    </xf>
    <xf numFmtId="49" fontId="17" fillId="42" borderId="110" xfId="0" applyNumberFormat="1" applyFont="1" applyFill="1" applyBorder="1" applyAlignment="1">
      <alignment horizontal="left" vertical="center"/>
    </xf>
    <xf numFmtId="49" fontId="253" fillId="42" borderId="414" xfId="0" applyNumberFormat="1" applyFont="1" applyFill="1" applyBorder="1" applyAlignment="1">
      <alignment horizontal="left" vertical="center"/>
    </xf>
    <xf numFmtId="0" fontId="17" fillId="42" borderId="110" xfId="0" applyFont="1" applyFill="1" applyBorder="1" applyAlignment="1">
      <alignment horizontal="center" vertical="center"/>
    </xf>
    <xf numFmtId="0" fontId="17" fillId="42" borderId="75" xfId="0" applyFont="1" applyFill="1" applyBorder="1" applyAlignment="1">
      <alignment horizontal="center" vertical="center"/>
    </xf>
    <xf numFmtId="0" fontId="17" fillId="42" borderId="32" xfId="0" applyFont="1" applyFill="1" applyBorder="1" applyAlignment="1">
      <alignment horizontal="center" vertical="center"/>
    </xf>
    <xf numFmtId="0" fontId="17" fillId="42" borderId="34" xfId="0" applyFont="1" applyFill="1" applyBorder="1" applyAlignment="1">
      <alignment horizontal="center" vertical="center"/>
    </xf>
    <xf numFmtId="0" fontId="175" fillId="42" borderId="76" xfId="0" applyFont="1" applyFill="1" applyBorder="1" applyAlignment="1">
      <alignment horizontal="center" vertical="center"/>
    </xf>
    <xf numFmtId="0" fontId="5" fillId="42" borderId="34" xfId="0" applyFont="1" applyFill="1" applyBorder="1" applyAlignment="1">
      <alignment horizontal="left" vertical="center"/>
    </xf>
    <xf numFmtId="0" fontId="17" fillId="42" borderId="5" xfId="0" applyFont="1" applyFill="1" applyBorder="1" applyAlignment="1">
      <alignment horizontal="center" vertical="center"/>
    </xf>
    <xf numFmtId="49" fontId="17" fillId="46" borderId="68" xfId="0" applyNumberFormat="1" applyFont="1" applyFill="1" applyBorder="1" applyAlignment="1">
      <alignment horizontal="left" vertical="center"/>
    </xf>
    <xf numFmtId="49" fontId="253" fillId="46" borderId="413" xfId="0" applyNumberFormat="1" applyFont="1" applyFill="1" applyBorder="1" applyAlignment="1">
      <alignment horizontal="left" vertical="center"/>
    </xf>
    <xf numFmtId="0" fontId="17" fillId="5" borderId="68" xfId="0" applyFont="1" applyFill="1" applyBorder="1" applyAlignment="1">
      <alignment horizontal="center" vertical="center"/>
    </xf>
    <xf numFmtId="0" fontId="17" fillId="6" borderId="277" xfId="0" applyFont="1" applyFill="1" applyBorder="1" applyAlignment="1">
      <alignment horizontal="left" vertical="center"/>
    </xf>
    <xf numFmtId="0" fontId="17" fillId="2" borderId="110" xfId="0" applyFont="1" applyFill="1" applyBorder="1" applyAlignment="1">
      <alignment horizontal="center" vertical="center"/>
    </xf>
    <xf numFmtId="0" fontId="17" fillId="3" borderId="76" xfId="0" applyFont="1" applyFill="1" applyBorder="1" applyAlignment="1">
      <alignment horizontal="center" vertical="center"/>
    </xf>
    <xf numFmtId="0" fontId="17" fillId="0" borderId="107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36" borderId="74" xfId="0" applyFont="1" applyFill="1" applyBorder="1" applyAlignment="1">
      <alignment horizontal="center" vertical="center"/>
    </xf>
    <xf numFmtId="0" fontId="175" fillId="0" borderId="76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49" fontId="17" fillId="0" borderId="62" xfId="0" applyNumberFormat="1" applyFont="1" applyBorder="1" applyAlignment="1">
      <alignment horizontal="left" vertical="center"/>
    </xf>
    <xf numFmtId="49" fontId="253" fillId="0" borderId="61" xfId="0" applyNumberFormat="1" applyFont="1" applyBorder="1" applyAlignment="1">
      <alignment horizontal="left" vertical="center"/>
    </xf>
    <xf numFmtId="0" fontId="17" fillId="0" borderId="62" xfId="0" applyFont="1" applyBorder="1" applyAlignment="1">
      <alignment horizontal="center" vertical="center"/>
    </xf>
    <xf numFmtId="0" fontId="17" fillId="0" borderId="98" xfId="0" applyFont="1" applyBorder="1" applyAlignment="1">
      <alignment horizontal="center" vertical="center"/>
    </xf>
    <xf numFmtId="0" fontId="4" fillId="50" borderId="20" xfId="0" applyFont="1" applyFill="1" applyBorder="1" applyAlignment="1">
      <alignment horizontal="center" vertical="center"/>
    </xf>
    <xf numFmtId="0" fontId="17" fillId="23" borderId="62" xfId="0" applyFont="1" applyFill="1" applyBorder="1" applyAlignment="1">
      <alignment horizontal="center" vertical="center"/>
    </xf>
    <xf numFmtId="0" fontId="175" fillId="23" borderId="69" xfId="0" applyFont="1" applyFill="1" applyBorder="1" applyAlignment="1">
      <alignment horizontal="center" vertical="center"/>
    </xf>
    <xf numFmtId="0" fontId="17" fillId="43" borderId="64" xfId="0" applyFont="1" applyFill="1" applyBorder="1" applyAlignment="1">
      <alignment horizontal="center" vertical="center"/>
    </xf>
    <xf numFmtId="0" fontId="17" fillId="23" borderId="68" xfId="0" applyFont="1" applyFill="1" applyBorder="1" applyAlignment="1">
      <alignment horizontal="center" vertical="center"/>
    </xf>
    <xf numFmtId="0" fontId="17" fillId="2" borderId="351" xfId="0" applyFont="1" applyFill="1" applyBorder="1" applyAlignment="1">
      <alignment horizontal="center" vertical="center"/>
    </xf>
    <xf numFmtId="0" fontId="17" fillId="49" borderId="4" xfId="0" applyFont="1" applyFill="1" applyBorder="1" applyAlignment="1">
      <alignment horizontal="center" vertical="center"/>
    </xf>
    <xf numFmtId="0" fontId="17" fillId="42" borderId="4" xfId="0" applyFont="1" applyFill="1" applyBorder="1" applyAlignment="1">
      <alignment horizontal="center" vertical="center"/>
    </xf>
    <xf numFmtId="49" fontId="253" fillId="46" borderId="414" xfId="0" applyNumberFormat="1" applyFont="1" applyFill="1" applyBorder="1" applyAlignment="1">
      <alignment horizontal="left" vertical="center"/>
    </xf>
    <xf numFmtId="0" fontId="17" fillId="42" borderId="76" xfId="0" applyFont="1" applyFill="1" applyBorder="1" applyAlignment="1">
      <alignment horizontal="center" vertical="center"/>
    </xf>
    <xf numFmtId="0" fontId="17" fillId="42" borderId="19" xfId="0" applyFont="1" applyFill="1" applyBorder="1" applyAlignment="1">
      <alignment horizontal="center" vertical="center"/>
    </xf>
    <xf numFmtId="0" fontId="17" fillId="23" borderId="92" xfId="0" applyFont="1" applyFill="1" applyBorder="1" applyAlignment="1">
      <alignment horizontal="center" vertical="center"/>
    </xf>
    <xf numFmtId="0" fontId="175" fillId="42" borderId="102" xfId="0" applyFont="1" applyFill="1" applyBorder="1" applyAlignment="1">
      <alignment horizontal="left" vertical="center"/>
    </xf>
    <xf numFmtId="0" fontId="17" fillId="42" borderId="6" xfId="0" applyFont="1" applyFill="1" applyBorder="1" applyAlignment="1">
      <alignment horizontal="center" vertical="center"/>
    </xf>
    <xf numFmtId="0" fontId="17" fillId="23" borderId="5" xfId="0" applyFont="1" applyFill="1" applyBorder="1" applyAlignment="1">
      <alignment horizontal="center" vertical="center"/>
    </xf>
    <xf numFmtId="0" fontId="175" fillId="42" borderId="69" xfId="0" applyFont="1" applyFill="1" applyBorder="1" applyAlignment="1">
      <alignment horizontal="left" vertical="center"/>
    </xf>
    <xf numFmtId="0" fontId="17" fillId="2" borderId="91" xfId="0" applyFont="1" applyFill="1" applyBorder="1" applyAlignment="1">
      <alignment horizontal="center" vertical="center"/>
    </xf>
    <xf numFmtId="0" fontId="17" fillId="3" borderId="102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14" borderId="68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left" vertical="center"/>
    </xf>
    <xf numFmtId="49" fontId="17" fillId="0" borderId="110" xfId="0" applyNumberFormat="1" applyFont="1" applyBorder="1" applyAlignment="1">
      <alignment horizontal="left" vertical="center"/>
    </xf>
    <xf numFmtId="0" fontId="17" fillId="0" borderId="140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10" fillId="49" borderId="20" xfId="0" applyFont="1" applyFill="1" applyBorder="1" applyAlignment="1">
      <alignment horizontal="center" vertical="center"/>
    </xf>
    <xf numFmtId="0" fontId="175" fillId="23" borderId="10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3" borderId="64" xfId="0" applyFont="1" applyFill="1" applyBorder="1" applyAlignment="1">
      <alignment horizontal="center" vertical="center"/>
    </xf>
    <xf numFmtId="0" fontId="17" fillId="48" borderId="68" xfId="0" applyFont="1" applyFill="1" applyBorder="1" applyAlignment="1">
      <alignment horizontal="left" vertical="center"/>
    </xf>
    <xf numFmtId="0" fontId="311" fillId="42" borderId="69" xfId="0" applyFont="1" applyFill="1" applyBorder="1" applyAlignment="1">
      <alignment horizontal="center" vertical="center"/>
    </xf>
    <xf numFmtId="0" fontId="90" fillId="42" borderId="64" xfId="0" applyFont="1" applyFill="1" applyBorder="1" applyAlignment="1">
      <alignment horizontal="left" vertical="center"/>
    </xf>
    <xf numFmtId="0" fontId="312" fillId="42" borderId="68" xfId="0" applyFont="1" applyFill="1" applyBorder="1" applyAlignment="1">
      <alignment horizontal="center" vertical="center"/>
    </xf>
    <xf numFmtId="49" fontId="17" fillId="42" borderId="351" xfId="0" applyNumberFormat="1" applyFont="1" applyFill="1" applyBorder="1" applyAlignment="1">
      <alignment horizontal="left" vertical="center"/>
    </xf>
    <xf numFmtId="49" fontId="253" fillId="42" borderId="415" xfId="0" applyNumberFormat="1" applyFont="1" applyFill="1" applyBorder="1" applyAlignment="1">
      <alignment horizontal="left" vertical="center"/>
    </xf>
    <xf numFmtId="0" fontId="17" fillId="3" borderId="348" xfId="0" applyFont="1" applyFill="1" applyBorder="1" applyAlignment="1">
      <alignment horizontal="center" vertical="center"/>
    </xf>
    <xf numFmtId="0" fontId="17" fillId="42" borderId="140" xfId="0" applyFont="1" applyFill="1" applyBorder="1" applyAlignment="1">
      <alignment horizontal="center" vertical="center"/>
    </xf>
    <xf numFmtId="0" fontId="17" fillId="42" borderId="347" xfId="0" applyFont="1" applyFill="1" applyBorder="1" applyAlignment="1">
      <alignment horizontal="center" vertical="center"/>
    </xf>
    <xf numFmtId="0" fontId="175" fillId="42" borderId="348" xfId="0" applyFont="1" applyFill="1" applyBorder="1" applyAlignment="1">
      <alignment horizontal="center" vertical="center"/>
    </xf>
    <xf numFmtId="0" fontId="5" fillId="42" borderId="347" xfId="0" applyFont="1" applyFill="1" applyBorder="1" applyAlignment="1">
      <alignment horizontal="left" vertical="center"/>
    </xf>
    <xf numFmtId="0" fontId="17" fillId="0" borderId="61" xfId="0" applyFont="1" applyBorder="1" applyAlignment="1">
      <alignment horizontal="center" vertical="center"/>
    </xf>
    <xf numFmtId="0" fontId="4" fillId="14" borderId="19" xfId="0" applyFont="1" applyFill="1" applyBorder="1" applyAlignment="1">
      <alignment horizontal="left" vertical="center"/>
    </xf>
    <xf numFmtId="0" fontId="4" fillId="14" borderId="92" xfId="0" applyFont="1" applyFill="1" applyBorder="1" applyAlignment="1">
      <alignment horizontal="left" vertical="center"/>
    </xf>
    <xf numFmtId="0" fontId="17" fillId="0" borderId="55" xfId="0" applyFont="1" applyBorder="1" applyAlignment="1">
      <alignment horizontal="center" vertical="center"/>
    </xf>
    <xf numFmtId="0" fontId="175" fillId="0" borderId="100" xfId="0" applyFont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175" fillId="0" borderId="68" xfId="0" applyFont="1" applyBorder="1" applyAlignment="1">
      <alignment horizontal="center" vertical="center"/>
    </xf>
    <xf numFmtId="0" fontId="17" fillId="0" borderId="68" xfId="0" applyFont="1" applyBorder="1" applyAlignment="1">
      <alignment horizontal="left" vertical="center"/>
    </xf>
    <xf numFmtId="0" fontId="4" fillId="50" borderId="64" xfId="0" applyFont="1" applyFill="1" applyBorder="1" applyAlignment="1">
      <alignment horizontal="center" vertical="center"/>
    </xf>
    <xf numFmtId="0" fontId="17" fillId="23" borderId="68" xfId="0" applyFont="1" applyFill="1" applyBorder="1" applyAlignment="1">
      <alignment horizontal="left" vertical="center"/>
    </xf>
    <xf numFmtId="0" fontId="276" fillId="0" borderId="64" xfId="0" applyFont="1" applyBorder="1" applyAlignment="1">
      <alignment horizontal="left" vertical="center"/>
    </xf>
    <xf numFmtId="49" fontId="17" fillId="46" borderId="77" xfId="0" applyNumberFormat="1" applyFont="1" applyFill="1" applyBorder="1" applyAlignment="1">
      <alignment horizontal="left" vertical="center"/>
    </xf>
    <xf numFmtId="0" fontId="313" fillId="0" borderId="76" xfId="0" applyFont="1" applyBorder="1" applyAlignment="1">
      <alignment vertical="center"/>
    </xf>
    <xf numFmtId="0" fontId="0" fillId="0" borderId="76" xfId="0" applyBorder="1" applyAlignment="1">
      <alignment horizontal="center" vertical="center"/>
    </xf>
    <xf numFmtId="49" fontId="17" fillId="42" borderId="62" xfId="0" applyNumberFormat="1" applyFont="1" applyFill="1" applyBorder="1" applyAlignment="1">
      <alignment horizontal="left" vertical="center"/>
    </xf>
    <xf numFmtId="49" fontId="253" fillId="46" borderId="416" xfId="0" applyNumberFormat="1" applyFont="1" applyFill="1" applyBorder="1" applyAlignment="1">
      <alignment horizontal="left" vertical="center"/>
    </xf>
    <xf numFmtId="0" fontId="17" fillId="42" borderId="318" xfId="0" applyFont="1" applyFill="1" applyBorder="1" applyAlignment="1">
      <alignment horizontal="center" vertical="center"/>
    </xf>
    <xf numFmtId="168" fontId="0" fillId="42" borderId="102" xfId="0" applyNumberFormat="1" applyFill="1" applyBorder="1" applyAlignment="1">
      <alignment horizontal="center" vertical="center"/>
    </xf>
    <xf numFmtId="0" fontId="0" fillId="42" borderId="102" xfId="0" applyFill="1" applyBorder="1" applyAlignment="1">
      <alignment horizontal="center" vertical="center"/>
    </xf>
    <xf numFmtId="0" fontId="90" fillId="42" borderId="20" xfId="0" applyFont="1" applyFill="1" applyBorder="1" applyAlignment="1">
      <alignment horizontal="left" vertical="center"/>
    </xf>
    <xf numFmtId="0" fontId="314" fillId="42" borderId="20" xfId="0" applyFont="1" applyFill="1" applyBorder="1" applyAlignment="1">
      <alignment horizontal="left" vertical="center"/>
    </xf>
    <xf numFmtId="0" fontId="276" fillId="42" borderId="64" xfId="0" applyFont="1" applyFill="1" applyBorder="1" applyAlignment="1">
      <alignment horizontal="left" vertical="center"/>
    </xf>
    <xf numFmtId="0" fontId="276" fillId="42" borderId="20" xfId="0" applyFont="1" applyFill="1" applyBorder="1" applyAlignment="1">
      <alignment horizontal="left" vertical="center"/>
    </xf>
    <xf numFmtId="49" fontId="17" fillId="0" borderId="15" xfId="0" applyNumberFormat="1" applyFont="1" applyBorder="1" applyAlignment="1">
      <alignment horizontal="center" vertical="center" textRotation="255"/>
    </xf>
    <xf numFmtId="49" fontId="17" fillId="46" borderId="97" xfId="0" applyNumberFormat="1" applyFont="1" applyFill="1" applyBorder="1" applyAlignment="1">
      <alignment horizontal="left" vertical="center"/>
    </xf>
    <xf numFmtId="49" fontId="253" fillId="46" borderId="388" xfId="0" applyNumberFormat="1" applyFont="1" applyFill="1" applyBorder="1" applyAlignment="1">
      <alignment horizontal="left" vertical="center"/>
    </xf>
    <xf numFmtId="0" fontId="315" fillId="0" borderId="97" xfId="0" applyFont="1" applyBorder="1" applyAlignment="1">
      <alignment horizontal="center" vertical="center"/>
    </xf>
    <xf numFmtId="0" fontId="302" fillId="0" borderId="10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23" borderId="97" xfId="0" applyFont="1" applyFill="1" applyBorder="1" applyAlignment="1">
      <alignment horizontal="center" vertical="center"/>
    </xf>
    <xf numFmtId="0" fontId="175" fillId="0" borderId="108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49" fontId="17" fillId="46" borderId="62" xfId="0" applyNumberFormat="1" applyFont="1" applyFill="1" applyBorder="1" applyAlignment="1">
      <alignment horizontal="left" vertical="center"/>
    </xf>
    <xf numFmtId="0" fontId="315" fillId="2" borderId="62" xfId="0" applyFont="1" applyFill="1" applyBorder="1" applyAlignment="1">
      <alignment horizontal="center" vertical="center"/>
    </xf>
    <xf numFmtId="0" fontId="302" fillId="3" borderId="69" xfId="0" applyFont="1" applyFill="1" applyBorder="1" applyAlignment="1">
      <alignment horizontal="center" vertical="center"/>
    </xf>
    <xf numFmtId="49" fontId="253" fillId="0" borderId="388" xfId="0" applyNumberFormat="1" applyFont="1" applyBorder="1" applyAlignment="1">
      <alignment horizontal="left" vertical="center"/>
    </xf>
    <xf numFmtId="0" fontId="315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76" fillId="0" borderId="20" xfId="0" applyFont="1" applyBorder="1" applyAlignment="1">
      <alignment horizontal="left" vertical="center"/>
    </xf>
    <xf numFmtId="49" fontId="253" fillId="46" borderId="415" xfId="0" applyNumberFormat="1" applyFont="1" applyFill="1" applyBorder="1" applyAlignment="1">
      <alignment horizontal="left" vertical="center"/>
    </xf>
    <xf numFmtId="0" fontId="315" fillId="0" borderId="68" xfId="0" applyFont="1" applyBorder="1" applyAlignment="1">
      <alignment horizontal="center" vertical="center"/>
    </xf>
    <xf numFmtId="0" fontId="4" fillId="14" borderId="68" xfId="0" applyFont="1" applyFill="1" applyBorder="1" applyAlignment="1">
      <alignment horizontal="center" vertical="center"/>
    </xf>
    <xf numFmtId="49" fontId="253" fillId="46" borderId="69" xfId="0" applyNumberFormat="1" applyFont="1" applyFill="1" applyBorder="1" applyAlignment="1">
      <alignment horizontal="left" vertical="center"/>
    </xf>
    <xf numFmtId="0" fontId="175" fillId="0" borderId="69" xfId="0" applyFont="1" applyBorder="1" applyAlignment="1">
      <alignment vertical="center"/>
    </xf>
    <xf numFmtId="0" fontId="175" fillId="23" borderId="109" xfId="0" applyFont="1" applyFill="1" applyBorder="1" applyAlignment="1">
      <alignment vertical="center"/>
    </xf>
    <xf numFmtId="0" fontId="175" fillId="23" borderId="76" xfId="0" applyFont="1" applyFill="1" applyBorder="1" applyAlignment="1">
      <alignment vertical="center"/>
    </xf>
    <xf numFmtId="0" fontId="4" fillId="6" borderId="417" xfId="0" applyFont="1" applyFill="1" applyBorder="1" applyAlignment="1">
      <alignment horizontal="left" vertical="center"/>
    </xf>
    <xf numFmtId="0" fontId="4" fillId="14" borderId="6" xfId="0" applyFont="1" applyFill="1" applyBorder="1" applyAlignment="1">
      <alignment horizontal="left" vertical="center"/>
    </xf>
    <xf numFmtId="0" fontId="4" fillId="14" borderId="5" xfId="0" applyFont="1" applyFill="1" applyBorder="1" applyAlignment="1">
      <alignment horizontal="left" vertical="center"/>
    </xf>
    <xf numFmtId="0" fontId="17" fillId="0" borderId="418" xfId="0" applyFont="1" applyBorder="1" applyAlignment="1">
      <alignment horizontal="center" vertical="center"/>
    </xf>
    <xf numFmtId="0" fontId="316" fillId="0" borderId="69" xfId="0" applyFont="1" applyBorder="1" applyAlignment="1">
      <alignment horizontal="center" vertical="center"/>
    </xf>
    <xf numFmtId="0" fontId="314" fillId="0" borderId="71" xfId="0" applyFont="1" applyBorder="1" applyAlignment="1">
      <alignment horizontal="left" vertical="center"/>
    </xf>
    <xf numFmtId="0" fontId="17" fillId="0" borderId="417" xfId="0" applyFont="1" applyBorder="1" applyAlignment="1">
      <alignment horizontal="center" vertical="center"/>
    </xf>
    <xf numFmtId="0" fontId="17" fillId="0" borderId="419" xfId="0" applyFont="1" applyBorder="1" applyAlignment="1">
      <alignment horizontal="center" vertical="center"/>
    </xf>
    <xf numFmtId="49" fontId="17" fillId="42" borderId="318" xfId="0" applyNumberFormat="1" applyFont="1" applyFill="1" applyBorder="1" applyAlignment="1">
      <alignment horizontal="left" vertical="center"/>
    </xf>
    <xf numFmtId="49" fontId="253" fillId="42" borderId="420" xfId="0" applyNumberFormat="1" applyFont="1" applyFill="1" applyBorder="1" applyAlignment="1">
      <alignment horizontal="left" vertical="center"/>
    </xf>
    <xf numFmtId="0" fontId="17" fillId="42" borderId="421" xfId="0" applyFont="1" applyFill="1" applyBorder="1" applyAlignment="1">
      <alignment horizontal="center" vertical="center"/>
    </xf>
    <xf numFmtId="0" fontId="17" fillId="42" borderId="320" xfId="0" applyFont="1" applyFill="1" applyBorder="1" applyAlignment="1">
      <alignment horizontal="center" vertical="center"/>
    </xf>
    <xf numFmtId="0" fontId="175" fillId="42" borderId="409" xfId="0" applyFont="1" applyFill="1" applyBorder="1" applyAlignment="1">
      <alignment horizontal="center" vertical="center"/>
    </xf>
    <xf numFmtId="0" fontId="5" fillId="42" borderId="320" xfId="0" applyFont="1" applyFill="1" applyBorder="1" applyAlignment="1">
      <alignment horizontal="left" vertical="center"/>
    </xf>
    <xf numFmtId="49" fontId="17" fillId="46" borderId="110" xfId="0" applyNumberFormat="1" applyFont="1" applyFill="1" applyBorder="1" applyAlignment="1">
      <alignment horizontal="left" vertical="center"/>
    </xf>
    <xf numFmtId="0" fontId="17" fillId="42" borderId="419" xfId="0" applyFont="1" applyFill="1" applyBorder="1" applyAlignment="1">
      <alignment horizontal="center" vertical="center"/>
    </xf>
    <xf numFmtId="0" fontId="175" fillId="42" borderId="37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7" fillId="0" borderId="422" xfId="0" applyFont="1" applyBorder="1" applyAlignment="1">
      <alignment horizontal="center" vertical="center"/>
    </xf>
    <xf numFmtId="0" fontId="17" fillId="0" borderId="423" xfId="0" applyFont="1" applyBorder="1" applyAlignment="1">
      <alignment horizontal="center" vertical="center"/>
    </xf>
    <xf numFmtId="0" fontId="17" fillId="0" borderId="195" xfId="0" applyFont="1" applyBorder="1" applyAlignment="1">
      <alignment horizontal="left" vertical="center"/>
    </xf>
    <xf numFmtId="0" fontId="17" fillId="0" borderId="43" xfId="0" applyFont="1" applyBorder="1" applyAlignment="1">
      <alignment horizontal="left" vertical="center"/>
    </xf>
    <xf numFmtId="0" fontId="175" fillId="0" borderId="42" xfId="0" applyFont="1" applyBorder="1" applyAlignment="1">
      <alignment horizontal="left" vertical="center"/>
    </xf>
    <xf numFmtId="0" fontId="17" fillId="0" borderId="42" xfId="0" applyFont="1" applyBorder="1" applyAlignment="1">
      <alignment horizontal="left" vertical="center"/>
    </xf>
    <xf numFmtId="0" fontId="17" fillId="0" borderId="424" xfId="0" applyFont="1" applyBorder="1" applyAlignment="1">
      <alignment horizontal="center" vertical="center"/>
    </xf>
    <xf numFmtId="0" fontId="17" fillId="0" borderId="425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5" fillId="0" borderId="92" xfId="0" applyFont="1" applyBorder="1" applyAlignment="1">
      <alignment horizontal="left" vertical="center"/>
    </xf>
    <xf numFmtId="0" fontId="17" fillId="0" borderId="92" xfId="0" applyFont="1" applyBorder="1" applyAlignment="1">
      <alignment horizontal="left" vertical="center"/>
    </xf>
    <xf numFmtId="0" fontId="17" fillId="0" borderId="426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101" xfId="0" applyFont="1" applyBorder="1" applyAlignment="1">
      <alignment horizontal="left" vertical="center"/>
    </xf>
    <xf numFmtId="0" fontId="175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6" borderId="427" xfId="0" applyFont="1" applyFill="1" applyBorder="1" applyAlignment="1">
      <alignment horizontal="left" vertical="center"/>
    </xf>
    <xf numFmtId="0" fontId="17" fillId="0" borderId="428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5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5" borderId="333" xfId="0" applyFont="1" applyFill="1" applyBorder="1" applyAlignment="1">
      <alignment horizontal="left" vertical="center"/>
    </xf>
    <xf numFmtId="0" fontId="17" fillId="0" borderId="429" xfId="0" applyFont="1" applyBorder="1" applyAlignment="1">
      <alignment horizontal="center" vertical="center"/>
    </xf>
    <xf numFmtId="0" fontId="17" fillId="0" borderId="75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5" fillId="0" borderId="74" xfId="0" applyFont="1" applyBorder="1" applyAlignment="1">
      <alignment horizontal="left" vertical="center"/>
    </xf>
    <xf numFmtId="0" fontId="17" fillId="0" borderId="74" xfId="0" applyFont="1" applyBorder="1" applyAlignment="1">
      <alignment horizontal="left" vertical="center"/>
    </xf>
    <xf numFmtId="0" fontId="17" fillId="0" borderId="100" xfId="0" applyFont="1" applyBorder="1" applyAlignment="1">
      <alignment horizontal="center" vertical="center"/>
    </xf>
    <xf numFmtId="0" fontId="17" fillId="49" borderId="421" xfId="0" applyFont="1" applyFill="1" applyBorder="1" applyAlignment="1">
      <alignment horizontal="left" vertical="center"/>
    </xf>
    <xf numFmtId="0" fontId="175" fillId="0" borderId="425" xfId="0" applyFont="1" applyBorder="1" applyAlignment="1">
      <alignment horizontal="left" vertical="center"/>
    </xf>
    <xf numFmtId="0" fontId="17" fillId="43" borderId="4" xfId="0" applyFont="1" applyFill="1" applyBorder="1" applyAlignment="1">
      <alignment horizontal="left" vertical="center"/>
    </xf>
    <xf numFmtId="0" fontId="17" fillId="43" borderId="22" xfId="0" applyFont="1" applyFill="1" applyBorder="1" applyAlignment="1">
      <alignment horizontal="left" vertical="center"/>
    </xf>
    <xf numFmtId="0" fontId="175" fillId="43" borderId="92" xfId="0" applyFont="1" applyFill="1" applyBorder="1" applyAlignment="1">
      <alignment horizontal="left" vertical="center"/>
    </xf>
    <xf numFmtId="0" fontId="17" fillId="43" borderId="92" xfId="0" applyFont="1" applyFill="1" applyBorder="1" applyAlignment="1">
      <alignment horizontal="left" vertical="center"/>
    </xf>
    <xf numFmtId="0" fontId="317" fillId="49" borderId="426" xfId="0" applyFont="1" applyFill="1" applyBorder="1" applyAlignment="1">
      <alignment horizontal="left" vertical="center"/>
    </xf>
    <xf numFmtId="0" fontId="17" fillId="49" borderId="22" xfId="0" applyFont="1" applyFill="1" applyBorder="1" applyAlignment="1">
      <alignment horizontal="left" vertical="center"/>
    </xf>
    <xf numFmtId="0" fontId="175" fillId="49" borderId="92" xfId="0" applyFont="1" applyFill="1" applyBorder="1" applyAlignment="1">
      <alignment horizontal="left" vertical="center"/>
    </xf>
    <xf numFmtId="0" fontId="17" fillId="49" borderId="92" xfId="0" applyFont="1" applyFill="1" applyBorder="1" applyAlignment="1">
      <alignment horizontal="left" vertical="center"/>
    </xf>
    <xf numFmtId="0" fontId="17" fillId="42" borderId="417" xfId="0" applyFont="1" applyFill="1" applyBorder="1" applyAlignment="1">
      <alignment horizontal="center" vertical="center"/>
    </xf>
    <xf numFmtId="0" fontId="175" fillId="42" borderId="426" xfId="0" applyFont="1" applyFill="1" applyBorder="1" applyAlignment="1">
      <alignment horizontal="left" vertical="center"/>
    </xf>
    <xf numFmtId="0" fontId="17" fillId="42" borderId="4" xfId="0" applyFont="1" applyFill="1" applyBorder="1" applyAlignment="1">
      <alignment horizontal="left" vertical="center"/>
    </xf>
    <xf numFmtId="0" fontId="17" fillId="42" borderId="101" xfId="0" applyFont="1" applyFill="1" applyBorder="1" applyAlignment="1">
      <alignment horizontal="left" vertical="center"/>
    </xf>
    <xf numFmtId="0" fontId="175" fillId="42" borderId="5" xfId="0" applyFont="1" applyFill="1" applyBorder="1" applyAlignment="1">
      <alignment horizontal="left" vertical="center"/>
    </xf>
    <xf numFmtId="0" fontId="17" fillId="42" borderId="5" xfId="0" applyFont="1" applyFill="1" applyBorder="1" applyAlignment="1">
      <alignment horizontal="left" vertical="center"/>
    </xf>
    <xf numFmtId="0" fontId="175" fillId="42" borderId="429" xfId="0" applyFont="1" applyFill="1" applyBorder="1" applyAlignment="1">
      <alignment horizontal="left" vertical="center"/>
    </xf>
    <xf numFmtId="0" fontId="17" fillId="42" borderId="75" xfId="0" applyFont="1" applyFill="1" applyBorder="1" applyAlignment="1">
      <alignment horizontal="left" vertical="center"/>
    </xf>
    <xf numFmtId="0" fontId="17" fillId="42" borderId="32" xfId="0" applyFont="1" applyFill="1" applyBorder="1" applyAlignment="1">
      <alignment horizontal="left" vertical="center"/>
    </xf>
    <xf numFmtId="0" fontId="175" fillId="42" borderId="74" xfId="0" applyFont="1" applyFill="1" applyBorder="1" applyAlignment="1">
      <alignment horizontal="left" vertical="center"/>
    </xf>
    <xf numFmtId="0" fontId="17" fillId="42" borderId="74" xfId="0" applyFont="1" applyFill="1" applyBorder="1" applyAlignment="1">
      <alignment horizontal="left" vertical="center"/>
    </xf>
    <xf numFmtId="0" fontId="17" fillId="2" borderId="318" xfId="0" applyFont="1" applyFill="1" applyBorder="1" applyAlignment="1">
      <alignment horizontal="center" vertical="center"/>
    </xf>
    <xf numFmtId="0" fontId="17" fillId="6" borderId="421" xfId="0" applyFont="1" applyFill="1" applyBorder="1" applyAlignment="1">
      <alignment horizontal="center" vertical="center"/>
    </xf>
    <xf numFmtId="0" fontId="175" fillId="0" borderId="426" xfId="0" applyFont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7" fillId="36" borderId="5" xfId="0" applyFont="1" applyFill="1" applyBorder="1" applyAlignment="1">
      <alignment horizontal="left" vertical="center"/>
    </xf>
    <xf numFmtId="0" fontId="17" fillId="2" borderId="333" xfId="0" applyFont="1" applyFill="1" applyBorder="1" applyAlignment="1">
      <alignment horizontal="center" vertical="center"/>
    </xf>
    <xf numFmtId="0" fontId="17" fillId="3" borderId="390" xfId="0" applyFont="1" applyFill="1" applyBorder="1" applyAlignment="1">
      <alignment horizontal="center" vertical="center"/>
    </xf>
    <xf numFmtId="0" fontId="17" fillId="49" borderId="417" xfId="0" applyFont="1" applyFill="1" applyBorder="1" applyAlignment="1">
      <alignment horizontal="center" vertical="center"/>
    </xf>
    <xf numFmtId="0" fontId="175" fillId="0" borderId="429" xfId="0" applyFont="1" applyBorder="1" applyAlignment="1">
      <alignment horizontal="left" vertical="center"/>
    </xf>
    <xf numFmtId="0" fontId="175" fillId="0" borderId="431" xfId="0" applyFont="1" applyBorder="1" applyAlignment="1">
      <alignment horizontal="left" vertical="center"/>
    </xf>
    <xf numFmtId="0" fontId="4" fillId="50" borderId="4" xfId="0" applyFont="1" applyFill="1" applyBorder="1" applyAlignment="1">
      <alignment horizontal="left" vertical="center"/>
    </xf>
    <xf numFmtId="0" fontId="17" fillId="50" borderId="22" xfId="0" applyFont="1" applyFill="1" applyBorder="1" applyAlignment="1">
      <alignment horizontal="left" vertical="center"/>
    </xf>
    <xf numFmtId="0" fontId="5" fillId="50" borderId="92" xfId="0" applyFont="1" applyFill="1" applyBorder="1" applyAlignment="1">
      <alignment horizontal="left" vertical="center"/>
    </xf>
    <xf numFmtId="0" fontId="4" fillId="50" borderId="22" xfId="0" applyFont="1" applyFill="1" applyBorder="1" applyAlignment="1">
      <alignment horizontal="left" vertical="center"/>
    </xf>
    <xf numFmtId="0" fontId="4" fillId="50" borderId="92" xfId="0" applyFont="1" applyFill="1" applyBorder="1" applyAlignment="1">
      <alignment horizontal="left" vertical="center"/>
    </xf>
    <xf numFmtId="0" fontId="175" fillId="23" borderId="425" xfId="0" applyFont="1" applyFill="1" applyBorder="1" applyAlignment="1">
      <alignment horizontal="left" vertical="center"/>
    </xf>
    <xf numFmtId="0" fontId="17" fillId="43" borderId="101" xfId="0" applyFont="1" applyFill="1" applyBorder="1" applyAlignment="1">
      <alignment horizontal="left" vertical="center"/>
    </xf>
    <xf numFmtId="0" fontId="175" fillId="43" borderId="5" xfId="0" applyFont="1" applyFill="1" applyBorder="1" applyAlignment="1">
      <alignment horizontal="left" vertical="center"/>
    </xf>
    <xf numFmtId="0" fontId="17" fillId="43" borderId="5" xfId="0" applyFont="1" applyFill="1" applyBorder="1" applyAlignment="1">
      <alignment horizontal="left" vertical="center"/>
    </xf>
    <xf numFmtId="0" fontId="17" fillId="49" borderId="66" xfId="0" applyFont="1" applyFill="1" applyBorder="1" applyAlignment="1">
      <alignment horizontal="left" vertical="center"/>
    </xf>
    <xf numFmtId="0" fontId="317" fillId="49" borderId="101" xfId="0" applyFont="1" applyFill="1" applyBorder="1" applyAlignment="1">
      <alignment horizontal="left" vertical="center"/>
    </xf>
    <xf numFmtId="49" fontId="17" fillId="42" borderId="77" xfId="0" applyNumberFormat="1" applyFont="1" applyFill="1" applyBorder="1" applyAlignment="1">
      <alignment horizontal="left" vertical="center"/>
    </xf>
    <xf numFmtId="49" fontId="253" fillId="42" borderId="352" xfId="0" applyNumberFormat="1" applyFont="1" applyFill="1" applyBorder="1" applyAlignment="1">
      <alignment horizontal="left" vertical="center"/>
    </xf>
    <xf numFmtId="0" fontId="17" fillId="42" borderId="424" xfId="0" applyFont="1" applyFill="1" applyBorder="1" applyAlignment="1">
      <alignment horizontal="center" vertical="center"/>
    </xf>
    <xf numFmtId="0" fontId="175" fillId="42" borderId="425" xfId="0" applyFont="1" applyFill="1" applyBorder="1" applyAlignment="1">
      <alignment horizontal="left" vertical="center"/>
    </xf>
    <xf numFmtId="0" fontId="17" fillId="42" borderId="24" xfId="0" applyFont="1" applyFill="1" applyBorder="1" applyAlignment="1">
      <alignment horizontal="left" vertical="center"/>
    </xf>
    <xf numFmtId="0" fontId="17" fillId="42" borderId="22" xfId="0" applyFont="1" applyFill="1" applyBorder="1" applyAlignment="1">
      <alignment horizontal="left" vertical="center"/>
    </xf>
    <xf numFmtId="0" fontId="175" fillId="42" borderId="92" xfId="0" applyFont="1" applyFill="1" applyBorder="1" applyAlignment="1">
      <alignment horizontal="left" vertical="center"/>
    </xf>
    <xf numFmtId="0" fontId="17" fillId="42" borderId="92" xfId="0" applyFont="1" applyFill="1" applyBorder="1" applyAlignment="1">
      <alignment horizontal="left" vertical="center"/>
    </xf>
    <xf numFmtId="0" fontId="175" fillId="42" borderId="432" xfId="0" applyFont="1" applyFill="1" applyBorder="1" applyAlignment="1">
      <alignment horizontal="left" vertical="center"/>
    </xf>
    <xf numFmtId="0" fontId="17" fillId="42" borderId="277" xfId="0" applyFont="1" applyFill="1" applyBorder="1" applyAlignment="1">
      <alignment horizontal="left" vertical="center"/>
    </xf>
    <xf numFmtId="0" fontId="17" fillId="42" borderId="278" xfId="0" applyFont="1" applyFill="1" applyBorder="1" applyAlignment="1">
      <alignment horizontal="left" vertical="center"/>
    </xf>
    <xf numFmtId="0" fontId="175" fillId="42" borderId="276" xfId="0" applyFont="1" applyFill="1" applyBorder="1" applyAlignment="1">
      <alignment horizontal="left" vertical="center"/>
    </xf>
    <xf numFmtId="0" fontId="17" fillId="42" borderId="276" xfId="0" applyFont="1" applyFill="1" applyBorder="1" applyAlignment="1">
      <alignment horizontal="left" vertical="center"/>
    </xf>
    <xf numFmtId="0" fontId="17" fillId="42" borderId="62" xfId="0" applyFont="1" applyFill="1" applyBorder="1" applyAlignment="1">
      <alignment horizontal="center" vertical="center"/>
    </xf>
    <xf numFmtId="0" fontId="17" fillId="42" borderId="100" xfId="0" applyFont="1" applyFill="1" applyBorder="1" applyAlignment="1">
      <alignment horizontal="center" vertical="center"/>
    </xf>
    <xf numFmtId="0" fontId="17" fillId="42" borderId="433" xfId="0" applyFont="1" applyFill="1" applyBorder="1" applyAlignment="1">
      <alignment horizontal="center" vertical="center"/>
    </xf>
    <xf numFmtId="0" fontId="175" fillId="42" borderId="434" xfId="0" applyFont="1" applyFill="1" applyBorder="1" applyAlignment="1">
      <alignment horizontal="left" vertical="center"/>
    </xf>
    <xf numFmtId="0" fontId="17" fillId="42" borderId="60" xfId="0" applyFont="1" applyFill="1" applyBorder="1" applyAlignment="1">
      <alignment horizontal="left" vertical="center"/>
    </xf>
    <xf numFmtId="0" fontId="17" fillId="42" borderId="98" xfId="0" applyFont="1" applyFill="1" applyBorder="1" applyAlignment="1">
      <alignment horizontal="left" vertical="center"/>
    </xf>
    <xf numFmtId="0" fontId="175" fillId="42" borderId="59" xfId="0" applyFont="1" applyFill="1" applyBorder="1" applyAlignment="1">
      <alignment horizontal="left" vertical="center"/>
    </xf>
    <xf numFmtId="0" fontId="17" fillId="42" borderId="59" xfId="0" applyFont="1" applyFill="1" applyBorder="1" applyAlignment="1">
      <alignment horizontal="left" vertical="center"/>
    </xf>
    <xf numFmtId="0" fontId="17" fillId="3" borderId="69" xfId="0" applyFont="1" applyFill="1" applyBorder="1" applyAlignment="1">
      <alignment horizontal="center" vertical="center"/>
    </xf>
    <xf numFmtId="0" fontId="17" fillId="6" borderId="417" xfId="0" applyFont="1" applyFill="1" applyBorder="1" applyAlignment="1">
      <alignment horizontal="center" vertical="center"/>
    </xf>
    <xf numFmtId="0" fontId="175" fillId="0" borderId="66" xfId="0" applyFont="1" applyBorder="1" applyAlignment="1">
      <alignment horizontal="left" vertical="center"/>
    </xf>
    <xf numFmtId="0" fontId="4" fillId="14" borderId="62" xfId="0" applyFont="1" applyFill="1" applyBorder="1" applyAlignment="1">
      <alignment horizontal="center" vertical="center"/>
    </xf>
    <xf numFmtId="0" fontId="17" fillId="0" borderId="433" xfId="0" applyFont="1" applyBorder="1" applyAlignment="1">
      <alignment horizontal="center" vertical="center"/>
    </xf>
    <xf numFmtId="0" fontId="175" fillId="0" borderId="43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9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92" xfId="0" applyFont="1" applyBorder="1" applyAlignment="1">
      <alignment horizontal="left" vertical="center"/>
    </xf>
    <xf numFmtId="0" fontId="17" fillId="49" borderId="101" xfId="0" applyFont="1" applyFill="1" applyBorder="1" applyAlignment="1">
      <alignment horizontal="left" vertical="center"/>
    </xf>
    <xf numFmtId="0" fontId="175" fillId="49" borderId="5" xfId="0" applyFont="1" applyFill="1" applyBorder="1" applyAlignment="1">
      <alignment horizontal="left" vertical="center"/>
    </xf>
    <xf numFmtId="0" fontId="17" fillId="49" borderId="5" xfId="0" applyFont="1" applyFill="1" applyBorder="1" applyAlignment="1">
      <alignment horizontal="left" vertical="center"/>
    </xf>
    <xf numFmtId="49" fontId="17" fillId="42" borderId="97" xfId="0" applyNumberFormat="1" applyFont="1" applyFill="1" applyBorder="1" applyAlignment="1">
      <alignment horizontal="left" vertical="center"/>
    </xf>
    <xf numFmtId="49" fontId="253" fillId="42" borderId="388" xfId="0" applyNumberFormat="1" applyFont="1" applyFill="1" applyBorder="1" applyAlignment="1">
      <alignment horizontal="left" vertical="center"/>
    </xf>
    <xf numFmtId="0" fontId="17" fillId="42" borderId="435" xfId="0" applyFont="1" applyFill="1" applyBorder="1" applyAlignment="1">
      <alignment horizontal="center" vertical="center"/>
    </xf>
    <xf numFmtId="0" fontId="175" fillId="42" borderId="0" xfId="0" applyFont="1" applyFill="1" applyAlignment="1">
      <alignment horizontal="left" vertical="center"/>
    </xf>
    <xf numFmtId="0" fontId="17" fillId="42" borderId="13" xfId="0" applyFont="1" applyFill="1" applyBorder="1" applyAlignment="1">
      <alignment horizontal="left" vertical="center"/>
    </xf>
    <xf numFmtId="0" fontId="17" fillId="42" borderId="0" xfId="0" applyFont="1" applyFill="1" applyAlignment="1">
      <alignment horizontal="left" vertical="center"/>
    </xf>
    <xf numFmtId="0" fontId="175" fillId="42" borderId="14" xfId="0" applyFont="1" applyFill="1" applyBorder="1" applyAlignment="1">
      <alignment horizontal="left" vertical="center"/>
    </xf>
    <xf numFmtId="0" fontId="17" fillId="42" borderId="14" xfId="0" applyFont="1" applyFill="1" applyBorder="1" applyAlignment="1">
      <alignment horizontal="left" vertical="center"/>
    </xf>
    <xf numFmtId="49" fontId="253" fillId="42" borderId="416" xfId="0" applyNumberFormat="1" applyFont="1" applyFill="1" applyBorder="1" applyAlignment="1">
      <alignment horizontal="left" vertical="center"/>
    </xf>
    <xf numFmtId="0" fontId="175" fillId="42" borderId="98" xfId="0" applyFont="1" applyFill="1" applyBorder="1" applyAlignment="1">
      <alignment horizontal="left" vertical="center"/>
    </xf>
    <xf numFmtId="0" fontId="17" fillId="5" borderId="70" xfId="0" applyFont="1" applyFill="1" applyBorder="1" applyAlignment="1">
      <alignment horizontal="center" vertical="center"/>
    </xf>
    <xf numFmtId="0" fontId="17" fillId="42" borderId="436" xfId="0" applyFont="1" applyFill="1" applyBorder="1" applyAlignment="1">
      <alignment horizontal="center" vertical="center"/>
    </xf>
    <xf numFmtId="0" fontId="175" fillId="42" borderId="22" xfId="0" applyFont="1" applyFill="1" applyBorder="1" applyAlignment="1">
      <alignment horizontal="left" vertical="center"/>
    </xf>
    <xf numFmtId="0" fontId="4" fillId="14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7" fillId="50" borderId="101" xfId="0" applyFont="1" applyFill="1" applyBorder="1" applyAlignment="1">
      <alignment horizontal="left" vertical="center"/>
    </xf>
    <xf numFmtId="0" fontId="5" fillId="50" borderId="5" xfId="0" applyFont="1" applyFill="1" applyBorder="1" applyAlignment="1">
      <alignment horizontal="left" vertical="center"/>
    </xf>
    <xf numFmtId="0" fontId="4" fillId="50" borderId="101" xfId="0" applyFont="1" applyFill="1" applyBorder="1" applyAlignment="1">
      <alignment horizontal="left" vertical="center"/>
    </xf>
    <xf numFmtId="0" fontId="4" fillId="50" borderId="5" xfId="0" applyFont="1" applyFill="1" applyBorder="1" applyAlignment="1">
      <alignment horizontal="left" vertical="center"/>
    </xf>
    <xf numFmtId="0" fontId="17" fillId="50" borderId="2" xfId="0" applyFont="1" applyFill="1" applyBorder="1" applyAlignment="1">
      <alignment horizontal="left" vertical="center"/>
    </xf>
    <xf numFmtId="0" fontId="5" fillId="50" borderId="3" xfId="0" applyFont="1" applyFill="1" applyBorder="1" applyAlignment="1">
      <alignment horizontal="left" vertical="center"/>
    </xf>
    <xf numFmtId="0" fontId="4" fillId="50" borderId="2" xfId="0" applyFont="1" applyFill="1" applyBorder="1" applyAlignment="1">
      <alignment horizontal="left" vertical="center"/>
    </xf>
    <xf numFmtId="0" fontId="4" fillId="50" borderId="3" xfId="0" applyFont="1" applyFill="1" applyBorder="1" applyAlignment="1">
      <alignment horizontal="left" vertical="center"/>
    </xf>
    <xf numFmtId="0" fontId="317" fillId="49" borderId="429" xfId="0" applyFont="1" applyFill="1" applyBorder="1" applyAlignment="1">
      <alignment horizontal="left" vertical="center"/>
    </xf>
    <xf numFmtId="0" fontId="17" fillId="49" borderId="95" xfId="0" applyFont="1" applyFill="1" applyBorder="1" applyAlignment="1">
      <alignment horizontal="left" vertical="center"/>
    </xf>
    <xf numFmtId="0" fontId="317" fillId="49" borderId="437" xfId="0" applyFont="1" applyFill="1" applyBorder="1" applyAlignment="1">
      <alignment horizontal="left" vertical="center"/>
    </xf>
    <xf numFmtId="0" fontId="317" fillId="49" borderId="0" xfId="0" applyFont="1" applyFill="1" applyAlignment="1">
      <alignment horizontal="left" vertical="center"/>
    </xf>
    <xf numFmtId="0" fontId="313" fillId="0" borderId="100" xfId="0" applyFont="1" applyBorder="1" applyAlignment="1">
      <alignment vertical="center"/>
    </xf>
    <xf numFmtId="0" fontId="17" fillId="6" borderId="434" xfId="0" applyFont="1" applyFill="1" applyBorder="1" applyAlignment="1">
      <alignment horizontal="center" vertical="center"/>
    </xf>
    <xf numFmtId="0" fontId="17" fillId="0" borderId="60" xfId="0" applyFont="1" applyBorder="1" applyAlignment="1">
      <alignment horizontal="left" vertical="center"/>
    </xf>
    <xf numFmtId="0" fontId="17" fillId="0" borderId="98" xfId="0" applyFont="1" applyBorder="1" applyAlignment="1">
      <alignment horizontal="left" vertical="center"/>
    </xf>
    <xf numFmtId="0" fontId="175" fillId="0" borderId="59" xfId="0" applyFont="1" applyBorder="1" applyAlignment="1">
      <alignment horizontal="left" vertical="center"/>
    </xf>
    <xf numFmtId="0" fontId="17" fillId="0" borderId="59" xfId="0" applyFont="1" applyBorder="1" applyAlignment="1">
      <alignment horizontal="left" vertical="center"/>
    </xf>
    <xf numFmtId="49" fontId="17" fillId="46" borderId="351" xfId="0" applyNumberFormat="1" applyFont="1" applyFill="1" applyBorder="1" applyAlignment="1">
      <alignment horizontal="left" vertical="center"/>
    </xf>
    <xf numFmtId="0" fontId="17" fillId="49" borderId="73" xfId="0" applyFont="1" applyFill="1" applyBorder="1" applyAlignment="1">
      <alignment horizontal="left" vertical="center"/>
    </xf>
    <xf numFmtId="0" fontId="317" fillId="49" borderId="428" xfId="0" applyFont="1" applyFill="1" applyBorder="1" applyAlignment="1">
      <alignment horizontal="center" vertical="center"/>
    </xf>
    <xf numFmtId="0" fontId="317" fillId="49" borderId="2" xfId="0" applyFont="1" applyFill="1" applyBorder="1" applyAlignment="1">
      <alignment horizontal="center" vertical="center"/>
    </xf>
    <xf numFmtId="49" fontId="253" fillId="46" borderId="1" xfId="0" applyNumberFormat="1" applyFont="1" applyFill="1" applyBorder="1" applyAlignment="1">
      <alignment horizontal="left" vertical="center"/>
    </xf>
    <xf numFmtId="0" fontId="17" fillId="42" borderId="418" xfId="0" applyFont="1" applyFill="1" applyBorder="1" applyAlignment="1">
      <alignment horizontal="center" vertical="center"/>
    </xf>
    <xf numFmtId="0" fontId="175" fillId="42" borderId="428" xfId="0" applyFont="1" applyFill="1" applyBorder="1" applyAlignment="1">
      <alignment horizontal="left" vertical="center"/>
    </xf>
    <xf numFmtId="0" fontId="17" fillId="42" borderId="3" xfId="0" applyFont="1" applyFill="1" applyBorder="1" applyAlignment="1">
      <alignment horizontal="left" vertical="center"/>
    </xf>
    <xf numFmtId="0" fontId="17" fillId="42" borderId="2" xfId="0" applyFont="1" applyFill="1" applyBorder="1" applyAlignment="1">
      <alignment horizontal="left" vertical="center"/>
    </xf>
    <xf numFmtId="0" fontId="175" fillId="42" borderId="3" xfId="0" applyFont="1" applyFill="1" applyBorder="1" applyAlignment="1">
      <alignment horizontal="left" vertical="center"/>
    </xf>
    <xf numFmtId="0" fontId="4" fillId="14" borderId="110" xfId="0" applyFont="1" applyFill="1" applyBorder="1" applyAlignment="1">
      <alignment horizontal="center" vertical="center"/>
    </xf>
    <xf numFmtId="0" fontId="17" fillId="14" borderId="318" xfId="0" applyFont="1" applyFill="1" applyBorder="1" applyAlignment="1">
      <alignment horizontal="center" vertical="center"/>
    </xf>
    <xf numFmtId="0" fontId="4" fillId="14" borderId="310" xfId="0" applyFont="1" applyFill="1" applyBorder="1" applyAlignment="1">
      <alignment horizontal="center" vertical="center"/>
    </xf>
    <xf numFmtId="0" fontId="17" fillId="0" borderId="436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5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33" fillId="13" borderId="318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2" fillId="13" borderId="120" xfId="0" applyFont="1" applyFill="1" applyBorder="1" applyAlignment="1">
      <alignment horizontal="center" vertical="center" wrapText="1"/>
    </xf>
    <xf numFmtId="0" fontId="2" fillId="13" borderId="136" xfId="0" applyFont="1" applyFill="1" applyBorder="1" applyAlignment="1">
      <alignment horizontal="center" vertical="center" wrapText="1"/>
    </xf>
    <xf numFmtId="0" fontId="2" fillId="13" borderId="87" xfId="0" applyFont="1" applyFill="1" applyBorder="1" applyAlignment="1">
      <alignment horizontal="center" vertical="center" wrapText="1"/>
    </xf>
    <xf numFmtId="0" fontId="342" fillId="7" borderId="4" xfId="0" applyFont="1" applyFill="1" applyBorder="1" applyAlignment="1">
      <alignment horizontal="center" vertical="center" wrapText="1"/>
    </xf>
    <xf numFmtId="0" fontId="35" fillId="7" borderId="68" xfId="0" applyFont="1" applyFill="1" applyBorder="1" applyAlignment="1">
      <alignment horizontal="center" vertical="center" wrapText="1"/>
    </xf>
    <xf numFmtId="0" fontId="6" fillId="0" borderId="351" xfId="0" applyFont="1" applyBorder="1" applyAlignment="1">
      <alignment horizontal="center" vertical="center" wrapText="1"/>
    </xf>
    <xf numFmtId="0" fontId="6" fillId="0" borderId="346" xfId="0" applyFont="1" applyBorder="1" applyAlignment="1">
      <alignment horizontal="center" vertical="center" wrapText="1"/>
    </xf>
    <xf numFmtId="0" fontId="6" fillId="0" borderId="348" xfId="0" applyFont="1" applyBorder="1" applyAlignment="1">
      <alignment horizontal="center" vertical="center" wrapText="1"/>
    </xf>
    <xf numFmtId="0" fontId="2" fillId="6" borderId="387" xfId="0" applyFont="1" applyFill="1" applyBorder="1" applyAlignment="1">
      <alignment horizontal="center" vertical="center" wrapText="1"/>
    </xf>
    <xf numFmtId="0" fontId="2" fillId="13" borderId="347" xfId="0" applyFont="1" applyFill="1" applyBorder="1" applyAlignment="1">
      <alignment horizontal="center" vertical="center" wrapText="1"/>
    </xf>
    <xf numFmtId="0" fontId="2" fillId="0" borderId="347" xfId="0" applyFont="1" applyBorder="1" applyAlignment="1">
      <alignment horizontal="center" vertical="center" wrapText="1"/>
    </xf>
    <xf numFmtId="0" fontId="2" fillId="12" borderId="387" xfId="0" applyFont="1" applyFill="1" applyBorder="1" applyAlignment="1">
      <alignment horizontal="center" vertical="center" wrapText="1"/>
    </xf>
    <xf numFmtId="0" fontId="1" fillId="7" borderId="69" xfId="0" applyFont="1" applyFill="1" applyBorder="1" applyAlignment="1">
      <alignment horizontal="center" vertical="center" wrapText="1"/>
    </xf>
    <xf numFmtId="0" fontId="6" fillId="12" borderId="319" xfId="0" applyFont="1" applyFill="1" applyBorder="1" applyAlignment="1">
      <alignment horizontal="center" vertical="center" wrapText="1"/>
    </xf>
    <xf numFmtId="0" fontId="4" fillId="0" borderId="320" xfId="0" applyFont="1" applyBorder="1" applyAlignment="1">
      <alignment horizontal="center" vertical="center" wrapText="1"/>
    </xf>
    <xf numFmtId="0" fontId="4" fillId="13" borderId="320" xfId="0" applyFont="1" applyFill="1" applyBorder="1" applyAlignment="1">
      <alignment horizontal="center" vertical="center" wrapText="1"/>
    </xf>
    <xf numFmtId="0" fontId="4" fillId="13" borderId="334" xfId="0" applyFont="1" applyFill="1" applyBorder="1" applyAlignment="1">
      <alignment horizontal="center" vertical="center" wrapText="1"/>
    </xf>
    <xf numFmtId="0" fontId="2" fillId="51" borderId="55" xfId="0" applyFont="1" applyFill="1" applyBorder="1" applyAlignment="1">
      <alignment horizontal="center" vertical="center" wrapText="1"/>
    </xf>
    <xf numFmtId="0" fontId="2" fillId="51" borderId="56" xfId="0" applyFont="1" applyFill="1" applyBorder="1" applyAlignment="1">
      <alignment horizontal="center" vertical="center" wrapText="1"/>
    </xf>
    <xf numFmtId="0" fontId="2" fillId="51" borderId="57" xfId="0" applyFont="1" applyFill="1" applyBorder="1" applyAlignment="1">
      <alignment horizontal="center" vertical="center" wrapText="1"/>
    </xf>
    <xf numFmtId="0" fontId="2" fillId="51" borderId="58" xfId="0" applyFont="1" applyFill="1" applyBorder="1" applyAlignment="1">
      <alignment horizontal="center" vertical="center" wrapText="1"/>
    </xf>
    <xf numFmtId="0" fontId="8" fillId="51" borderId="22" xfId="0" applyFont="1" applyFill="1" applyBorder="1" applyAlignment="1">
      <alignment horizontal="center" vertical="center" wrapText="1"/>
    </xf>
    <xf numFmtId="0" fontId="6" fillId="51" borderId="19" xfId="0" applyFont="1" applyFill="1" applyBorder="1" applyAlignment="1">
      <alignment horizontal="center" vertical="center" wrapText="1"/>
    </xf>
    <xf numFmtId="0" fontId="6" fillId="51" borderId="55" xfId="0" applyFont="1" applyFill="1" applyBorder="1" applyAlignment="1">
      <alignment horizontal="center" vertical="center" wrapText="1"/>
    </xf>
    <xf numFmtId="0" fontId="6" fillId="51" borderId="58" xfId="0" applyFont="1" applyFill="1" applyBorder="1" applyAlignment="1">
      <alignment horizontal="center" vertical="center" wrapText="1"/>
    </xf>
    <xf numFmtId="0" fontId="2" fillId="51" borderId="62" xfId="0" applyFont="1" applyFill="1" applyBorder="1" applyAlignment="1">
      <alignment horizontal="center" vertical="center" wrapText="1"/>
    </xf>
    <xf numFmtId="0" fontId="6" fillId="51" borderId="59" xfId="0" applyFont="1" applyFill="1" applyBorder="1" applyAlignment="1">
      <alignment horizontal="center" vertical="center" wrapText="1"/>
    </xf>
    <xf numFmtId="0" fontId="6" fillId="51" borderId="62" xfId="0" applyFont="1" applyFill="1" applyBorder="1" applyAlignment="1">
      <alignment horizontal="center" vertical="center" wrapText="1"/>
    </xf>
    <xf numFmtId="0" fontId="2" fillId="51" borderId="81" xfId="0" applyFont="1" applyFill="1" applyBorder="1" applyAlignment="1">
      <alignment horizontal="center" vertical="center" wrapText="1"/>
    </xf>
    <xf numFmtId="0" fontId="2" fillId="51" borderId="82" xfId="0" applyFont="1" applyFill="1" applyBorder="1" applyAlignment="1">
      <alignment horizontal="center" vertical="center" wrapText="1"/>
    </xf>
    <xf numFmtId="0" fontId="2" fillId="51" borderId="83" xfId="0" applyFont="1" applyFill="1" applyBorder="1" applyAlignment="1">
      <alignment horizontal="center" vertical="center" wrapText="1"/>
    </xf>
    <xf numFmtId="0" fontId="2" fillId="51" borderId="84" xfId="0" applyFont="1" applyFill="1" applyBorder="1" applyAlignment="1">
      <alignment horizontal="center" vertical="center" wrapText="1"/>
    </xf>
    <xf numFmtId="0" fontId="8" fillId="51" borderId="85" xfId="0" applyFont="1" applyFill="1" applyBorder="1" applyAlignment="1">
      <alignment horizontal="center" vertical="center" wrapText="1"/>
    </xf>
    <xf numFmtId="0" fontId="6" fillId="51" borderId="86" xfId="0" applyFont="1" applyFill="1" applyBorder="1" applyAlignment="1">
      <alignment horizontal="center" vertical="center" wrapText="1"/>
    </xf>
    <xf numFmtId="0" fontId="6" fillId="51" borderId="81" xfId="0" applyFont="1" applyFill="1" applyBorder="1" applyAlignment="1">
      <alignment horizontal="center" vertical="center" wrapText="1"/>
    </xf>
    <xf numFmtId="0" fontId="6" fillId="51" borderId="84" xfId="0" applyFont="1" applyFill="1" applyBorder="1" applyAlignment="1">
      <alignment horizontal="center" vertical="center" wrapText="1"/>
    </xf>
    <xf numFmtId="0" fontId="2" fillId="51" borderId="87" xfId="0" applyFont="1" applyFill="1" applyBorder="1" applyAlignment="1">
      <alignment horizontal="center" vertical="center" wrapText="1"/>
    </xf>
    <xf numFmtId="0" fontId="6" fillId="51" borderId="88" xfId="0" applyFont="1" applyFill="1" applyBorder="1" applyAlignment="1">
      <alignment horizontal="center" vertical="center" wrapText="1"/>
    </xf>
    <xf numFmtId="0" fontId="6" fillId="51" borderId="87" xfId="0" applyFont="1" applyFill="1" applyBorder="1" applyAlignment="1">
      <alignment horizontal="center" vertical="center" wrapText="1"/>
    </xf>
    <xf numFmtId="0" fontId="2" fillId="12" borderId="320" xfId="0" applyFont="1" applyFill="1" applyBorder="1" applyAlignment="1">
      <alignment horizontal="center" vertical="center" wrapText="1"/>
    </xf>
    <xf numFmtId="0" fontId="6" fillId="12" borderId="318" xfId="0" applyFont="1" applyFill="1" applyBorder="1" applyAlignment="1">
      <alignment horizontal="center" vertical="center" wrapText="1"/>
    </xf>
    <xf numFmtId="0" fontId="6" fillId="12" borderId="409" xfId="0" applyFont="1" applyFill="1" applyBorder="1" applyAlignment="1">
      <alignment horizontal="center" vertical="center" wrapText="1"/>
    </xf>
    <xf numFmtId="0" fontId="6" fillId="13" borderId="394" xfId="0" applyFont="1" applyFill="1" applyBorder="1" applyAlignment="1">
      <alignment horizontal="center" vertical="center" wrapText="1"/>
    </xf>
    <xf numFmtId="0" fontId="6" fillId="12" borderId="320" xfId="0" applyFont="1" applyFill="1" applyBorder="1" applyAlignment="1">
      <alignment horizontal="center" vertical="center" wrapText="1"/>
    </xf>
    <xf numFmtId="49" fontId="2" fillId="13" borderId="34" xfId="0" applyNumberFormat="1" applyFont="1" applyFill="1" applyBorder="1" applyAlignment="1">
      <alignment horizontal="center" vertical="center" wrapText="1"/>
    </xf>
    <xf numFmtId="0" fontId="2" fillId="13" borderId="387" xfId="0" applyFont="1" applyFill="1" applyBorder="1" applyAlignment="1">
      <alignment horizontal="center" vertical="center" wrapText="1"/>
    </xf>
    <xf numFmtId="49" fontId="2" fillId="13" borderId="55" xfId="0" applyNumberFormat="1" applyFont="1" applyFill="1" applyBorder="1" applyAlignment="1">
      <alignment horizontal="center" vertical="center" wrapText="1"/>
    </xf>
    <xf numFmtId="0" fontId="8" fillId="2" borderId="320" xfId="0" applyFont="1" applyFill="1" applyBorder="1" applyAlignment="1">
      <alignment horizontal="center" vertical="center" wrapText="1"/>
    </xf>
    <xf numFmtId="0" fontId="2" fillId="13" borderId="64" xfId="0" applyFont="1" applyFill="1" applyBorder="1" applyAlignment="1">
      <alignment vertical="center" wrapText="1"/>
    </xf>
    <xf numFmtId="0" fontId="36" fillId="56" borderId="4" xfId="0" applyFont="1" applyFill="1" applyBorder="1" applyAlignment="1">
      <alignment horizontal="center" vertical="center" wrapText="1"/>
    </xf>
    <xf numFmtId="0" fontId="36" fillId="56" borderId="6" xfId="0" applyFont="1" applyFill="1" applyBorder="1" applyAlignment="1">
      <alignment horizontal="center" vertical="center" wrapText="1"/>
    </xf>
    <xf numFmtId="0" fontId="18" fillId="57" borderId="68" xfId="0" applyFont="1" applyFill="1" applyBorder="1" applyAlignment="1">
      <alignment horizontal="center" vertical="center" wrapText="1"/>
    </xf>
    <xf numFmtId="0" fontId="16" fillId="58" borderId="68" xfId="0" applyFont="1" applyFill="1" applyBorder="1" applyAlignment="1">
      <alignment horizontal="center" vertical="center" wrapText="1"/>
    </xf>
    <xf numFmtId="0" fontId="36" fillId="59" borderId="4" xfId="0" applyFont="1" applyFill="1" applyBorder="1" applyAlignment="1">
      <alignment horizontal="center" vertical="center" wrapText="1"/>
    </xf>
    <xf numFmtId="0" fontId="6" fillId="60" borderId="413" xfId="0" applyFont="1" applyFill="1" applyBorder="1" applyAlignment="1">
      <alignment horizontal="center" vertical="center" wrapText="1"/>
    </xf>
    <xf numFmtId="0" fontId="6" fillId="60" borderId="69" xfId="0" applyFont="1" applyFill="1" applyBorder="1" applyAlignment="1">
      <alignment horizontal="center" vertical="center" wrapText="1"/>
    </xf>
    <xf numFmtId="0" fontId="4" fillId="62" borderId="109" xfId="0" applyFont="1" applyFill="1" applyBorder="1" applyAlignment="1">
      <alignment vertical="center" wrapText="1"/>
    </xf>
    <xf numFmtId="0" fontId="18" fillId="57" borderId="97" xfId="0" applyFont="1" applyFill="1" applyBorder="1" applyAlignment="1">
      <alignment horizontal="center" vertical="center" wrapText="1"/>
    </xf>
    <xf numFmtId="0" fontId="2" fillId="61" borderId="346" xfId="0" applyFont="1" applyFill="1" applyBorder="1" applyAlignment="1">
      <alignment horizontal="center" vertical="center" wrapText="1"/>
    </xf>
    <xf numFmtId="0" fontId="2" fillId="57" borderId="277" xfId="0" applyFont="1" applyFill="1" applyBorder="1" applyAlignment="1">
      <alignment horizontal="center" vertical="center" wrapText="1"/>
    </xf>
    <xf numFmtId="0" fontId="6" fillId="13" borderId="347" xfId="0" applyFont="1" applyFill="1" applyBorder="1" applyAlignment="1">
      <alignment vertical="center" wrapText="1"/>
    </xf>
    <xf numFmtId="0" fontId="6" fillId="13" borderId="387" xfId="0" applyFont="1" applyFill="1" applyBorder="1" applyAlignment="1">
      <alignment vertical="center" wrapText="1"/>
    </xf>
    <xf numFmtId="0" fontId="1" fillId="52" borderId="34" xfId="0" applyFont="1" applyFill="1" applyBorder="1"/>
    <xf numFmtId="0" fontId="6" fillId="13" borderId="34" xfId="0" applyFont="1" applyFill="1" applyBorder="1" applyAlignment="1">
      <alignment vertical="center" wrapText="1"/>
    </xf>
    <xf numFmtId="0" fontId="318" fillId="57" borderId="68" xfId="0" applyFont="1" applyFill="1" applyBorder="1" applyAlignment="1">
      <alignment horizontal="center" vertical="center" wrapText="1"/>
    </xf>
    <xf numFmtId="0" fontId="2" fillId="13" borderId="347" xfId="0" applyFont="1" applyFill="1" applyBorder="1" applyAlignment="1">
      <alignment vertical="center" wrapText="1"/>
    </xf>
    <xf numFmtId="0" fontId="2" fillId="13" borderId="334" xfId="0" applyFont="1" applyFill="1" applyBorder="1" applyAlignment="1">
      <alignment vertical="center" wrapText="1"/>
    </xf>
    <xf numFmtId="0" fontId="33" fillId="13" borderId="68" xfId="0" applyFont="1" applyFill="1" applyBorder="1" applyAlignment="1">
      <alignment horizontal="center" vertical="center" wrapText="1"/>
    </xf>
    <xf numFmtId="0" fontId="57" fillId="7" borderId="97" xfId="1" applyFont="1" applyFill="1" applyBorder="1" applyAlignment="1">
      <alignment horizontal="center" vertical="center" wrapText="1"/>
    </xf>
    <xf numFmtId="0" fontId="348" fillId="59" borderId="4" xfId="0" applyFont="1" applyFill="1" applyBorder="1" applyAlignment="1">
      <alignment horizontal="center" vertical="center" wrapText="1"/>
    </xf>
    <xf numFmtId="0" fontId="348" fillId="56" borderId="4" xfId="0" applyFont="1" applyFill="1" applyBorder="1" applyAlignment="1">
      <alignment horizontal="center" vertical="center" wrapText="1"/>
    </xf>
    <xf numFmtId="0" fontId="6" fillId="63" borderId="93" xfId="0" applyFont="1" applyFill="1" applyBorder="1" applyAlignment="1">
      <alignment horizontal="center" vertical="center" wrapText="1"/>
    </xf>
    <xf numFmtId="0" fontId="6" fillId="63" borderId="1" xfId="0" applyFont="1" applyFill="1" applyBorder="1" applyAlignment="1">
      <alignment horizontal="center" vertical="center" wrapText="1"/>
    </xf>
    <xf numFmtId="0" fontId="4" fillId="63" borderId="64" xfId="0" applyFont="1" applyFill="1" applyBorder="1" applyAlignment="1">
      <alignment horizontal="center" vertical="center" wrapText="1"/>
    </xf>
    <xf numFmtId="0" fontId="4" fillId="63" borderId="20" xfId="0" applyFont="1" applyFill="1" applyBorder="1" applyAlignment="1">
      <alignment horizontal="center" vertical="center" wrapText="1"/>
    </xf>
    <xf numFmtId="0" fontId="2" fillId="63" borderId="91" xfId="0" applyFont="1" applyFill="1" applyBorder="1" applyAlignment="1">
      <alignment horizontal="center" vertical="center" wrapText="1"/>
    </xf>
    <xf numFmtId="0" fontId="6" fillId="63" borderId="92" xfId="0" applyFont="1" applyFill="1" applyBorder="1" applyAlignment="1">
      <alignment horizontal="center" vertical="center" wrapText="1"/>
    </xf>
    <xf numFmtId="0" fontId="6" fillId="63" borderId="21" xfId="0" applyFont="1" applyFill="1" applyBorder="1" applyAlignment="1">
      <alignment horizontal="center" vertical="center" wrapText="1"/>
    </xf>
    <xf numFmtId="0" fontId="6" fillId="63" borderId="91" xfId="0" applyFont="1" applyFill="1" applyBorder="1" applyAlignment="1">
      <alignment horizontal="center" vertical="center" wrapText="1"/>
    </xf>
    <xf numFmtId="0" fontId="12" fillId="13" borderId="110" xfId="0" applyFont="1" applyFill="1" applyBorder="1" applyAlignment="1">
      <alignment horizontal="center" vertical="center" wrapText="1"/>
    </xf>
    <xf numFmtId="0" fontId="36" fillId="12" borderId="55" xfId="0" applyFont="1" applyFill="1" applyBorder="1" applyAlignment="1">
      <alignment horizontal="center" vertical="center" wrapText="1"/>
    </xf>
    <xf numFmtId="0" fontId="36" fillId="12" borderId="62" xfId="0" applyFont="1" applyFill="1" applyBorder="1" applyAlignment="1">
      <alignment horizontal="center" vertical="center" wrapText="1"/>
    </xf>
    <xf numFmtId="0" fontId="36" fillId="12" borderId="347" xfId="0" applyFont="1" applyFill="1" applyBorder="1" applyAlignment="1">
      <alignment horizontal="center" vertical="center" wrapText="1"/>
    </xf>
    <xf numFmtId="0" fontId="36" fillId="12" borderId="351" xfId="0" applyFont="1" applyFill="1" applyBorder="1" applyAlignment="1">
      <alignment horizontal="center" vertical="center" wrapText="1"/>
    </xf>
    <xf numFmtId="0" fontId="36" fillId="12" borderId="152" xfId="0" applyFont="1" applyFill="1" applyBorder="1" applyAlignment="1">
      <alignment horizontal="center" vertical="center" wrapText="1"/>
    </xf>
    <xf numFmtId="0" fontId="36" fillId="12" borderId="157" xfId="0" applyFont="1" applyFill="1" applyBorder="1" applyAlignment="1">
      <alignment horizontal="center" vertical="center" wrapText="1"/>
    </xf>
    <xf numFmtId="0" fontId="36" fillId="13" borderId="347" xfId="0" applyFont="1" applyFill="1" applyBorder="1" applyAlignment="1">
      <alignment horizontal="center" vertical="center" wrapText="1"/>
    </xf>
    <xf numFmtId="0" fontId="36" fillId="13" borderId="351" xfId="0" applyFont="1" applyFill="1" applyBorder="1" applyAlignment="1">
      <alignment horizontal="center" vertical="center" wrapText="1"/>
    </xf>
    <xf numFmtId="0" fontId="36" fillId="13" borderId="34" xfId="0" applyFont="1" applyFill="1" applyBorder="1" applyAlignment="1">
      <alignment horizontal="center" vertical="center" wrapText="1"/>
    </xf>
    <xf numFmtId="0" fontId="36" fillId="13" borderId="110" xfId="0" applyFont="1" applyFill="1" applyBorder="1" applyAlignment="1">
      <alignment horizontal="center" vertical="center" wrapText="1"/>
    </xf>
    <xf numFmtId="49" fontId="2" fillId="63" borderId="160" xfId="0" applyNumberFormat="1" applyFont="1" applyFill="1" applyBorder="1" applyAlignment="1">
      <alignment horizontal="center" vertical="center" wrapText="1"/>
    </xf>
    <xf numFmtId="0" fontId="6" fillId="63" borderId="33" xfId="0" applyFont="1" applyFill="1" applyBorder="1" applyAlignment="1">
      <alignment horizontal="center" vertical="center" wrapText="1"/>
    </xf>
    <xf numFmtId="0" fontId="6" fillId="63" borderId="42" xfId="0" applyFont="1" applyFill="1" applyBorder="1" applyAlignment="1">
      <alignment horizontal="center" vertical="center" wrapText="1"/>
    </xf>
    <xf numFmtId="0" fontId="6" fillId="63" borderId="161" xfId="0" applyFont="1" applyFill="1" applyBorder="1" applyAlignment="1">
      <alignment horizontal="center" vertical="center" wrapText="1"/>
    </xf>
    <xf numFmtId="0" fontId="4" fillId="63" borderId="33" xfId="0" applyFont="1" applyFill="1" applyBorder="1" applyAlignment="1">
      <alignment horizontal="center" vertical="center" wrapText="1"/>
    </xf>
    <xf numFmtId="0" fontId="2" fillId="63" borderId="41" xfId="0" applyFont="1" applyFill="1" applyBorder="1" applyAlignment="1">
      <alignment horizontal="center" vertical="center" wrapText="1"/>
    </xf>
    <xf numFmtId="0" fontId="6" fillId="63" borderId="40" xfId="0" applyFont="1" applyFill="1" applyBorder="1" applyAlignment="1">
      <alignment horizontal="center" vertical="center" wrapText="1"/>
    </xf>
    <xf numFmtId="0" fontId="6" fillId="63" borderId="41" xfId="0" applyFont="1" applyFill="1" applyBorder="1" applyAlignment="1">
      <alignment horizontal="center" vertical="center" wrapText="1"/>
    </xf>
    <xf numFmtId="49" fontId="2" fillId="65" borderId="145" xfId="0" applyNumberFormat="1" applyFont="1" applyFill="1" applyBorder="1" applyAlignment="1">
      <alignment horizontal="center" vertical="center" wrapText="1"/>
    </xf>
    <xf numFmtId="0" fontId="2" fillId="63" borderId="152" xfId="0" applyFont="1" applyFill="1" applyBorder="1" applyAlignment="1">
      <alignment horizontal="center" vertical="center" wrapText="1"/>
    </xf>
    <xf numFmtId="0" fontId="2" fillId="63" borderId="155" xfId="0" applyFont="1" applyFill="1" applyBorder="1" applyAlignment="1">
      <alignment horizontal="center" vertical="center" wrapText="1"/>
    </xf>
    <xf numFmtId="0" fontId="4" fillId="63" borderId="152" xfId="0" applyFont="1" applyFill="1" applyBorder="1" applyAlignment="1">
      <alignment horizontal="center" vertical="center" wrapText="1"/>
    </xf>
    <xf numFmtId="0" fontId="2" fillId="63" borderId="157" xfId="0" applyFont="1" applyFill="1" applyBorder="1" applyAlignment="1">
      <alignment horizontal="center" vertical="center" wrapText="1"/>
    </xf>
    <xf numFmtId="0" fontId="6" fillId="63" borderId="153" xfId="0" applyFont="1" applyFill="1" applyBorder="1" applyAlignment="1">
      <alignment horizontal="center" vertical="center" wrapText="1"/>
    </xf>
    <xf numFmtId="0" fontId="6" fillId="63" borderId="159" xfId="0" applyFont="1" applyFill="1" applyBorder="1" applyAlignment="1">
      <alignment horizontal="center" vertical="center" wrapText="1"/>
    </xf>
    <xf numFmtId="0" fontId="6" fillId="63" borderId="157" xfId="0" applyFont="1" applyFill="1" applyBorder="1" applyAlignment="1">
      <alignment horizontal="center" vertical="center" wrapText="1"/>
    </xf>
    <xf numFmtId="0" fontId="6" fillId="12" borderId="381" xfId="0" applyFont="1" applyFill="1" applyBorder="1" applyAlignment="1">
      <alignment horizontal="center" vertical="center" wrapText="1"/>
    </xf>
    <xf numFmtId="0" fontId="6" fillId="65" borderId="154" xfId="0" applyFont="1" applyFill="1" applyBorder="1" applyAlignment="1">
      <alignment horizontal="center" vertical="center" wrapText="1"/>
    </xf>
    <xf numFmtId="0" fontId="6" fillId="65" borderId="158" xfId="0" applyFont="1" applyFill="1" applyBorder="1" applyAlignment="1">
      <alignment horizontal="center" vertical="center" wrapText="1"/>
    </xf>
    <xf numFmtId="0" fontId="6" fillId="13" borderId="277" xfId="0" applyFont="1" applyFill="1" applyBorder="1" applyAlignment="1">
      <alignment horizontal="center" vertical="center" wrapText="1"/>
    </xf>
    <xf numFmtId="0" fontId="6" fillId="65" borderId="41" xfId="0" applyFont="1" applyFill="1" applyBorder="1" applyAlignment="1">
      <alignment horizontal="center" vertical="center" wrapText="1"/>
    </xf>
    <xf numFmtId="0" fontId="6" fillId="0" borderId="320" xfId="0" applyFont="1" applyBorder="1" applyAlignment="1">
      <alignment horizontal="center" vertical="center" wrapText="1"/>
    </xf>
    <xf numFmtId="0" fontId="6" fillId="12" borderId="277" xfId="0" applyFont="1" applyFill="1" applyBorder="1" applyAlignment="1">
      <alignment horizontal="center" vertical="center" wrapText="1"/>
    </xf>
    <xf numFmtId="0" fontId="6" fillId="12" borderId="276" xfId="0" applyFont="1" applyFill="1" applyBorder="1" applyAlignment="1">
      <alignment horizontal="center" vertical="center" wrapText="1"/>
    </xf>
    <xf numFmtId="0" fontId="4" fillId="12" borderId="320" xfId="0" applyFont="1" applyFill="1" applyBorder="1" applyAlignment="1">
      <alignment horizontal="center" vertical="center" wrapText="1"/>
    </xf>
    <xf numFmtId="0" fontId="5" fillId="12" borderId="318" xfId="0" applyFont="1" applyFill="1" applyBorder="1" applyAlignment="1">
      <alignment horizontal="center" vertical="center" wrapText="1"/>
    </xf>
    <xf numFmtId="0" fontId="69" fillId="12" borderId="276" xfId="0" applyFont="1" applyFill="1" applyBorder="1" applyAlignment="1">
      <alignment horizontal="center" vertical="center" wrapText="1"/>
    </xf>
    <xf numFmtId="0" fontId="6" fillId="0" borderId="276" xfId="0" applyFont="1" applyBorder="1" applyAlignment="1">
      <alignment horizontal="center" vertical="center" wrapText="1"/>
    </xf>
    <xf numFmtId="0" fontId="51" fillId="12" borderId="276" xfId="0" applyFont="1" applyFill="1" applyBorder="1" applyAlignment="1">
      <alignment horizontal="center" vertical="center" wrapText="1"/>
    </xf>
    <xf numFmtId="0" fontId="52" fillId="12" borderId="409" xfId="0" applyFont="1" applyFill="1" applyBorder="1" applyAlignment="1">
      <alignment horizontal="center" vertical="center" wrapText="1"/>
    </xf>
    <xf numFmtId="0" fontId="6" fillId="12" borderId="416" xfId="0" applyFont="1" applyFill="1" applyBorder="1" applyAlignment="1">
      <alignment horizontal="center" vertical="center" wrapText="1"/>
    </xf>
    <xf numFmtId="0" fontId="6" fillId="63" borderId="55" xfId="0" applyFont="1" applyFill="1" applyBorder="1" applyAlignment="1">
      <alignment horizontal="center" vertical="center" wrapText="1"/>
    </xf>
    <xf numFmtId="0" fontId="6" fillId="63" borderId="98" xfId="0" applyFont="1" applyFill="1" applyBorder="1" applyAlignment="1">
      <alignment horizontal="center" vertical="center" wrapText="1"/>
    </xf>
    <xf numFmtId="0" fontId="8" fillId="63" borderId="103" xfId="0" applyFont="1" applyFill="1" applyBorder="1" applyAlignment="1">
      <alignment horizontal="center" vertical="center" wrapText="1"/>
    </xf>
    <xf numFmtId="0" fontId="6" fillId="63" borderId="61" xfId="0" applyFont="1" applyFill="1" applyBorder="1" applyAlignment="1">
      <alignment horizontal="center" vertical="center" wrapText="1"/>
    </xf>
    <xf numFmtId="0" fontId="6" fillId="63" borderId="100" xfId="0" applyFont="1" applyFill="1" applyBorder="1" applyAlignment="1">
      <alignment horizontal="center" vertical="center" wrapText="1"/>
    </xf>
    <xf numFmtId="0" fontId="6" fillId="63" borderId="58" xfId="0" applyFont="1" applyFill="1" applyBorder="1" applyAlignment="1">
      <alignment horizontal="center" vertical="center" wrapText="1"/>
    </xf>
    <xf numFmtId="0" fontId="2" fillId="63" borderId="62" xfId="0" applyFont="1" applyFill="1" applyBorder="1" applyAlignment="1">
      <alignment horizontal="center" vertical="center" wrapText="1"/>
    </xf>
    <xf numFmtId="0" fontId="6" fillId="63" borderId="59" xfId="0" applyFont="1" applyFill="1" applyBorder="1" applyAlignment="1">
      <alignment horizontal="center" vertical="center" wrapText="1"/>
    </xf>
    <xf numFmtId="0" fontId="6" fillId="63" borderId="62" xfId="0" applyFont="1" applyFill="1" applyBorder="1" applyAlignment="1">
      <alignment horizontal="center" vertical="center" wrapText="1"/>
    </xf>
    <xf numFmtId="49" fontId="2" fillId="65" borderId="54" xfId="0" applyNumberFormat="1" applyFont="1" applyFill="1" applyBorder="1" applyAlignment="1">
      <alignment horizontal="center" vertical="center" wrapText="1"/>
    </xf>
    <xf numFmtId="0" fontId="2" fillId="63" borderId="38" xfId="0" applyFont="1" applyFill="1" applyBorder="1" applyAlignment="1">
      <alignment horizontal="center" vertical="center" wrapText="1"/>
    </xf>
    <xf numFmtId="0" fontId="36" fillId="65" borderId="41" xfId="0" applyFont="1" applyFill="1" applyBorder="1" applyAlignment="1">
      <alignment horizontal="center" vertical="center" wrapText="1"/>
    </xf>
    <xf numFmtId="0" fontId="36" fillId="65" borderId="195" xfId="0" applyFont="1" applyFill="1" applyBorder="1" applyAlignment="1">
      <alignment horizontal="center" vertical="center" wrapText="1"/>
    </xf>
    <xf numFmtId="0" fontId="36" fillId="65" borderId="161" xfId="0" applyFont="1" applyFill="1" applyBorder="1" applyAlignment="1">
      <alignment horizontal="center" vertical="center" wrapText="1"/>
    </xf>
    <xf numFmtId="0" fontId="6" fillId="63" borderId="31" xfId="0" applyFont="1" applyFill="1" applyBorder="1" applyAlignment="1">
      <alignment horizontal="center" vertical="center" wrapText="1"/>
    </xf>
    <xf numFmtId="0" fontId="2" fillId="63" borderId="107" xfId="0" applyFont="1" applyFill="1" applyBorder="1" applyAlignment="1">
      <alignment horizontal="center" vertical="center" wrapText="1"/>
    </xf>
    <xf numFmtId="0" fontId="6" fillId="63" borderId="29" xfId="0" applyFont="1" applyFill="1" applyBorder="1" applyAlignment="1">
      <alignment horizontal="center" vertical="center" wrapText="1"/>
    </xf>
    <xf numFmtId="0" fontId="6" fillId="63" borderId="107" xfId="0" applyFont="1" applyFill="1" applyBorder="1" applyAlignment="1">
      <alignment horizontal="center" vertical="center" wrapText="1"/>
    </xf>
    <xf numFmtId="0" fontId="2" fillId="63" borderId="31" xfId="0" applyFont="1" applyFill="1" applyBorder="1" applyAlignment="1">
      <alignment horizontal="center" vertical="center" wrapText="1"/>
    </xf>
    <xf numFmtId="0" fontId="2" fillId="6" borderId="347" xfId="0" applyFont="1" applyFill="1" applyBorder="1" applyAlignment="1">
      <alignment horizontal="center" vertical="center" wrapText="1"/>
    </xf>
    <xf numFmtId="0" fontId="4" fillId="13" borderId="408" xfId="0" applyFont="1" applyFill="1" applyBorder="1" applyAlignment="1">
      <alignment horizontal="center" vertical="center" wrapText="1"/>
    </xf>
    <xf numFmtId="0" fontId="4" fillId="13" borderId="347" xfId="0" applyFont="1" applyFill="1" applyBorder="1" applyAlignment="1">
      <alignment horizontal="center" vertical="center" wrapText="1"/>
    </xf>
    <xf numFmtId="0" fontId="6" fillId="13" borderId="351" xfId="0" applyFont="1" applyFill="1" applyBorder="1" applyAlignment="1">
      <alignment horizontal="center" vertical="center" wrapText="1"/>
    </xf>
    <xf numFmtId="0" fontId="2" fillId="13" borderId="351" xfId="0" applyFont="1" applyFill="1" applyBorder="1" applyAlignment="1">
      <alignment horizontal="center" vertical="center" wrapText="1"/>
    </xf>
    <xf numFmtId="0" fontId="6" fillId="13" borderId="68" xfId="0" applyFont="1" applyFill="1" applyBorder="1" applyAlignment="1">
      <alignment vertical="center" wrapText="1"/>
    </xf>
    <xf numFmtId="0" fontId="6" fillId="13" borderId="69" xfId="0" applyFont="1" applyFill="1" applyBorder="1" applyAlignment="1">
      <alignment vertical="center" wrapText="1"/>
    </xf>
    <xf numFmtId="0" fontId="348" fillId="56" borderId="75" xfId="0" applyFont="1" applyFill="1" applyBorder="1" applyAlignment="1">
      <alignment horizontal="center" vertical="center" wrapText="1"/>
    </xf>
    <xf numFmtId="0" fontId="36" fillId="56" borderId="76" xfId="0" applyFont="1" applyFill="1" applyBorder="1" applyAlignment="1">
      <alignment horizontal="center" vertical="center" wrapText="1"/>
    </xf>
    <xf numFmtId="0" fontId="6" fillId="13" borderId="320" xfId="0" applyFont="1" applyFill="1" applyBorder="1" applyAlignment="1">
      <alignment horizontal="center" vertical="center" wrapText="1"/>
    </xf>
    <xf numFmtId="0" fontId="6" fillId="13" borderId="409" xfId="0" applyFont="1" applyFill="1" applyBorder="1" applyAlignment="1">
      <alignment horizontal="center" vertical="center" wrapText="1"/>
    </xf>
    <xf numFmtId="0" fontId="0" fillId="0" borderId="64" xfId="0" applyBorder="1"/>
    <xf numFmtId="0" fontId="8" fillId="2" borderId="64" xfId="0" applyFont="1" applyFill="1" applyBorder="1" applyAlignment="1">
      <alignment horizontal="center" vertical="center" wrapText="1"/>
    </xf>
    <xf numFmtId="0" fontId="12" fillId="13" borderId="101" xfId="0" applyFont="1" applyFill="1" applyBorder="1" applyAlignment="1">
      <alignment horizontal="center" vertical="center" wrapText="1"/>
    </xf>
    <xf numFmtId="0" fontId="2" fillId="13" borderId="34" xfId="0" applyFont="1" applyFill="1" applyBorder="1" applyAlignment="1">
      <alignment vertical="center" wrapText="1"/>
    </xf>
    <xf numFmtId="0" fontId="2" fillId="12" borderId="409" xfId="0" applyFont="1" applyFill="1" applyBorder="1" applyAlignment="1">
      <alignment horizontal="center" vertical="center" wrapText="1"/>
    </xf>
    <xf numFmtId="0" fontId="2" fillId="12" borderId="378" xfId="0" applyFont="1" applyFill="1" applyBorder="1" applyAlignment="1">
      <alignment horizontal="center" vertical="center" wrapText="1"/>
    </xf>
    <xf numFmtId="0" fontId="12" fillId="0" borderId="98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8" fillId="12" borderId="318" xfId="0" applyFont="1" applyFill="1" applyBorder="1" applyAlignment="1">
      <alignment horizontal="center" vertical="center" wrapText="1"/>
    </xf>
    <xf numFmtId="0" fontId="37" fillId="12" borderId="277" xfId="0" applyFont="1" applyFill="1" applyBorder="1" applyAlignment="1">
      <alignment horizontal="center" vertical="center" wrapText="1"/>
    </xf>
    <xf numFmtId="0" fontId="2" fillId="12" borderId="318" xfId="0" applyFont="1" applyFill="1" applyBorder="1" applyAlignment="1">
      <alignment horizontal="center" vertical="center" wrapText="1"/>
    </xf>
    <xf numFmtId="0" fontId="43" fillId="18" borderId="333" xfId="0" applyFont="1" applyFill="1" applyBorder="1" applyAlignment="1">
      <alignment horizontal="center" vertical="center" wrapText="1"/>
    </xf>
    <xf numFmtId="0" fontId="323" fillId="18" borderId="75" xfId="0" applyFont="1" applyFill="1" applyBorder="1" applyAlignment="1">
      <alignment horizontal="center" vertical="center" wrapText="1"/>
    </xf>
    <xf numFmtId="0" fontId="44" fillId="18" borderId="76" xfId="0" applyFont="1" applyFill="1" applyBorder="1" applyAlignment="1">
      <alignment horizontal="center" vertical="center" wrapText="1"/>
    </xf>
    <xf numFmtId="0" fontId="4" fillId="13" borderId="37" xfId="0" applyFont="1" applyFill="1" applyBorder="1" applyAlignment="1">
      <alignment horizontal="center" vertical="center" wrapText="1"/>
    </xf>
    <xf numFmtId="0" fontId="2" fillId="13" borderId="438" xfId="0" applyFont="1" applyFill="1" applyBorder="1" applyAlignment="1">
      <alignment horizontal="center" vertical="center" wrapText="1"/>
    </xf>
    <xf numFmtId="0" fontId="1" fillId="56" borderId="108" xfId="0" applyFont="1" applyFill="1" applyBorder="1" applyAlignment="1">
      <alignment horizontal="center" vertical="center" wrapText="1"/>
    </xf>
    <xf numFmtId="0" fontId="1" fillId="52" borderId="106" xfId="0" applyFont="1" applyFill="1" applyBorder="1"/>
    <xf numFmtId="0" fontId="1" fillId="52" borderId="28" xfId="0" applyFont="1" applyFill="1" applyBorder="1"/>
    <xf numFmtId="0" fontId="1" fillId="54" borderId="106" xfId="0" applyFont="1" applyFill="1" applyBorder="1" applyAlignment="1">
      <alignment horizontal="center" vertical="center" wrapText="1"/>
    </xf>
    <xf numFmtId="0" fontId="26" fillId="67" borderId="11" xfId="0" applyFont="1" applyFill="1" applyBorder="1" applyAlignment="1">
      <alignment horizontal="center" vertical="center" wrapText="1"/>
    </xf>
    <xf numFmtId="0" fontId="1" fillId="68" borderId="109" xfId="0" applyFont="1" applyFill="1" applyBorder="1" applyAlignment="1">
      <alignment horizontal="center" vertical="center" wrapText="1"/>
    </xf>
    <xf numFmtId="0" fontId="1" fillId="68" borderId="123" xfId="0" applyFont="1" applyFill="1" applyBorder="1" applyAlignment="1">
      <alignment horizontal="center" vertical="center" wrapText="1"/>
    </xf>
    <xf numFmtId="0" fontId="22" fillId="67" borderId="52" xfId="0" applyFont="1" applyFill="1" applyBorder="1" applyAlignment="1">
      <alignment horizontal="center" vertical="center" wrapText="1"/>
    </xf>
    <xf numFmtId="0" fontId="57" fillId="67" borderId="77" xfId="1" applyFont="1" applyFill="1" applyBorder="1" applyAlignment="1">
      <alignment horizontal="center" vertical="center" wrapText="1"/>
    </xf>
    <xf numFmtId="0" fontId="22" fillId="67" borderId="68" xfId="0" applyFont="1" applyFill="1" applyBorder="1" applyAlignment="1">
      <alignment horizontal="center" vertical="center" wrapText="1"/>
    </xf>
    <xf numFmtId="0" fontId="1" fillId="67" borderId="69" xfId="0" applyFont="1" applyFill="1" applyBorder="1" applyAlignment="1">
      <alignment horizontal="center" vertical="center" wrapText="1"/>
    </xf>
    <xf numFmtId="0" fontId="1" fillId="52" borderId="78" xfId="0" applyFont="1" applyFill="1" applyBorder="1"/>
    <xf numFmtId="0" fontId="0" fillId="52" borderId="0" xfId="0" applyFill="1"/>
    <xf numFmtId="0" fontId="1" fillId="52" borderId="15" xfId="0" applyFont="1" applyFill="1" applyBorder="1"/>
    <xf numFmtId="0" fontId="2" fillId="69" borderId="55" xfId="0" applyFont="1" applyFill="1" applyBorder="1" applyAlignment="1">
      <alignment vertical="center" wrapText="1"/>
    </xf>
    <xf numFmtId="0" fontId="12" fillId="70" borderId="55" xfId="0" applyFont="1" applyFill="1" applyBorder="1" applyAlignment="1">
      <alignment vertical="center" wrapText="1"/>
    </xf>
    <xf numFmtId="0" fontId="2" fillId="71" borderId="55" xfId="0" applyFont="1" applyFill="1" applyBorder="1" applyAlignment="1">
      <alignment vertical="center" wrapText="1"/>
    </xf>
    <xf numFmtId="0" fontId="1" fillId="64" borderId="64" xfId="0" applyFont="1" applyFill="1" applyBorder="1"/>
    <xf numFmtId="0" fontId="0" fillId="64" borderId="64" xfId="0" applyFill="1" applyBorder="1"/>
    <xf numFmtId="0" fontId="2" fillId="2" borderId="347" xfId="0" applyFont="1" applyFill="1" applyBorder="1" applyAlignment="1">
      <alignment horizontal="center" vertical="center" wrapText="1"/>
    </xf>
    <xf numFmtId="0" fontId="321" fillId="67" borderId="68" xfId="0" applyFont="1" applyFill="1" applyBorder="1" applyAlignment="1">
      <alignment horizontal="center" vertical="center" wrapText="1"/>
    </xf>
    <xf numFmtId="0" fontId="349" fillId="67" borderId="4" xfId="0" applyFont="1" applyFill="1" applyBorder="1" applyAlignment="1">
      <alignment horizontal="center" vertical="center" wrapText="1"/>
    </xf>
    <xf numFmtId="0" fontId="1" fillId="67" borderId="60" xfId="0" applyFont="1" applyFill="1" applyBorder="1" applyAlignment="1">
      <alignment horizontal="center" vertical="center" wrapText="1"/>
    </xf>
    <xf numFmtId="0" fontId="6" fillId="13" borderId="348" xfId="0" applyFont="1" applyFill="1" applyBorder="1" applyAlignment="1">
      <alignment horizontal="center" vertical="center" wrapText="1"/>
    </xf>
    <xf numFmtId="0" fontId="6" fillId="13" borderId="346" xfId="0" applyFont="1" applyFill="1" applyBorder="1" applyAlignment="1">
      <alignment horizontal="center" vertical="center" wrapText="1"/>
    </xf>
    <xf numFmtId="0" fontId="2" fillId="13" borderId="30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1" fillId="18" borderId="333" xfId="0" applyFont="1" applyFill="1" applyBorder="1" applyAlignment="1">
      <alignment horizontal="center" vertical="center" wrapText="1"/>
    </xf>
    <xf numFmtId="0" fontId="4" fillId="13" borderId="387" xfId="0" applyFont="1" applyFill="1" applyBorder="1" applyAlignment="1">
      <alignment horizontal="center" vertical="center" wrapText="1"/>
    </xf>
    <xf numFmtId="0" fontId="8" fillId="13" borderId="351" xfId="0" applyFont="1" applyFill="1" applyBorder="1" applyAlignment="1">
      <alignment horizontal="center" vertical="center" wrapText="1"/>
    </xf>
    <xf numFmtId="0" fontId="19" fillId="7" borderId="110" xfId="0" applyFont="1" applyFill="1" applyBorder="1" applyAlignment="1">
      <alignment horizontal="center" vertical="center" wrapText="1"/>
    </xf>
    <xf numFmtId="0" fontId="36" fillId="54" borderId="75" xfId="0" applyFont="1" applyFill="1" applyBorder="1" applyAlignment="1">
      <alignment horizontal="center" vertical="center" wrapText="1"/>
    </xf>
    <xf numFmtId="0" fontId="1" fillId="55" borderId="76" xfId="0" applyFont="1" applyFill="1" applyBorder="1" applyAlignment="1">
      <alignment horizontal="center" vertical="center" wrapText="1"/>
    </xf>
    <xf numFmtId="0" fontId="2" fillId="2" borderId="307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4" borderId="348" xfId="0" applyFont="1" applyFill="1" applyBorder="1" applyAlignment="1">
      <alignment horizontal="center" vertical="center" wrapText="1"/>
    </xf>
    <xf numFmtId="0" fontId="8" fillId="4" borderId="351" xfId="0" applyFont="1" applyFill="1" applyBorder="1" applyAlignment="1">
      <alignment horizontal="center" vertical="center" wrapText="1"/>
    </xf>
    <xf numFmtId="0" fontId="1" fillId="4" borderId="346" xfId="0" applyFont="1" applyFill="1" applyBorder="1" applyAlignment="1">
      <alignment horizontal="center" vertical="center"/>
    </xf>
    <xf numFmtId="0" fontId="12" fillId="12" borderId="377" xfId="0" applyFont="1" applyFill="1" applyBorder="1" applyAlignment="1">
      <alignment horizontal="center" vertical="center" wrapText="1"/>
    </xf>
    <xf numFmtId="0" fontId="12" fillId="12" borderId="101" xfId="0" applyFont="1" applyFill="1" applyBorder="1" applyAlignment="1">
      <alignment horizontal="center" vertical="center" wrapText="1"/>
    </xf>
    <xf numFmtId="0" fontId="12" fillId="12" borderId="320" xfId="0" applyFont="1" applyFill="1" applyBorder="1" applyAlignment="1">
      <alignment horizontal="center" vertical="center" wrapText="1"/>
    </xf>
    <xf numFmtId="0" fontId="36" fillId="56" borderId="413" xfId="0" applyFont="1" applyFill="1" applyBorder="1" applyAlignment="1">
      <alignment horizontal="center" vertical="center" wrapText="1"/>
    </xf>
    <xf numFmtId="0" fontId="12" fillId="53" borderId="34" xfId="0" applyFont="1" applyFill="1" applyBorder="1" applyAlignment="1">
      <alignment vertical="center" wrapText="1"/>
    </xf>
    <xf numFmtId="0" fontId="45" fillId="7" borderId="110" xfId="0" applyFont="1" applyFill="1" applyBorder="1" applyAlignment="1">
      <alignment horizontal="center" vertical="center" wrapText="1"/>
    </xf>
    <xf numFmtId="0" fontId="6" fillId="53" borderId="34" xfId="0" applyFont="1" applyFill="1" applyBorder="1" applyAlignment="1">
      <alignment vertical="center" wrapText="1"/>
    </xf>
    <xf numFmtId="0" fontId="8" fillId="53" borderId="110" xfId="0" applyFont="1" applyFill="1" applyBorder="1" applyAlignment="1">
      <alignment vertical="center" wrapText="1"/>
    </xf>
    <xf numFmtId="0" fontId="7" fillId="53" borderId="75" xfId="0" applyFont="1" applyFill="1" applyBorder="1" applyAlignment="1">
      <alignment vertical="center" wrapText="1"/>
    </xf>
    <xf numFmtId="0" fontId="6" fillId="53" borderId="75" xfId="0" applyFont="1" applyFill="1" applyBorder="1" applyAlignment="1">
      <alignment vertical="center" wrapText="1"/>
    </xf>
    <xf numFmtId="0" fontId="6" fillId="53" borderId="76" xfId="0" applyFont="1" applyFill="1" applyBorder="1" applyAlignment="1">
      <alignment vertical="center" wrapText="1"/>
    </xf>
    <xf numFmtId="0" fontId="6" fillId="53" borderId="110" xfId="0" applyFont="1" applyFill="1" applyBorder="1" applyAlignment="1">
      <alignment vertical="center" wrapText="1"/>
    </xf>
    <xf numFmtId="0" fontId="348" fillId="67" borderId="4" xfId="0" applyFont="1" applyFill="1" applyBorder="1" applyAlignment="1">
      <alignment horizontal="center" vertical="center" wrapText="1"/>
    </xf>
    <xf numFmtId="0" fontId="2" fillId="0" borderId="320" xfId="0" applyFont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319" fillId="4" borderId="34" xfId="0" applyFont="1" applyFill="1" applyBorder="1" applyAlignment="1">
      <alignment horizontal="center" vertical="center" wrapText="1"/>
    </xf>
    <xf numFmtId="0" fontId="8" fillId="0" borderId="320" xfId="0" applyFont="1" applyBorder="1" applyAlignment="1">
      <alignment horizontal="center" vertical="center" wrapText="1"/>
    </xf>
    <xf numFmtId="0" fontId="8" fillId="0" borderId="378" xfId="0" applyFont="1" applyBorder="1" applyAlignment="1">
      <alignment horizontal="center" vertical="center" wrapText="1"/>
    </xf>
    <xf numFmtId="0" fontId="2" fillId="12" borderId="347" xfId="0" applyFont="1" applyFill="1" applyBorder="1" applyAlignment="1">
      <alignment horizontal="center" vertical="center" wrapText="1"/>
    </xf>
    <xf numFmtId="0" fontId="12" fillId="12" borderId="347" xfId="0" applyFont="1" applyFill="1" applyBorder="1" applyAlignment="1">
      <alignment horizontal="center" vertical="center" wrapText="1"/>
    </xf>
    <xf numFmtId="0" fontId="1" fillId="52" borderId="96" xfId="0" applyFont="1" applyFill="1" applyBorder="1"/>
    <xf numFmtId="0" fontId="2" fillId="63" borderId="55" xfId="0" applyFont="1" applyFill="1" applyBorder="1" applyAlignment="1">
      <alignment horizontal="center" vertical="center" wrapText="1"/>
    </xf>
    <xf numFmtId="0" fontId="2" fillId="13" borderId="110" xfId="0" applyFont="1" applyFill="1" applyBorder="1" applyAlignment="1">
      <alignment vertical="center" wrapText="1"/>
    </xf>
    <xf numFmtId="0" fontId="6" fillId="13" borderId="75" xfId="0" applyFont="1" applyFill="1" applyBorder="1" applyAlignment="1">
      <alignment vertical="center" wrapText="1"/>
    </xf>
    <xf numFmtId="0" fontId="6" fillId="13" borderId="76" xfId="0" applyFont="1" applyFill="1" applyBorder="1" applyAlignment="1">
      <alignment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8" fillId="4" borderId="6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69" xfId="0" applyFont="1" applyFill="1" applyBorder="1" applyAlignment="1">
      <alignment horizontal="center" vertical="center" wrapText="1"/>
    </xf>
    <xf numFmtId="0" fontId="12" fillId="3" borderId="119" xfId="0" applyFont="1" applyFill="1" applyBorder="1" applyAlignment="1">
      <alignment horizontal="center" vertical="center" wrapText="1"/>
    </xf>
    <xf numFmtId="0" fontId="319" fillId="4" borderId="81" xfId="0" applyFont="1" applyFill="1" applyBorder="1" applyAlignment="1">
      <alignment horizontal="center" vertical="center" wrapText="1"/>
    </xf>
    <xf numFmtId="0" fontId="12" fillId="3" borderId="444" xfId="0" applyFont="1" applyFill="1" applyBorder="1" applyAlignment="1">
      <alignment horizontal="center" vertical="center" wrapText="1"/>
    </xf>
    <xf numFmtId="0" fontId="319" fillId="4" borderId="443" xfId="0" applyFont="1" applyFill="1" applyBorder="1" applyAlignment="1">
      <alignment horizontal="center" vertical="center" wrapText="1"/>
    </xf>
    <xf numFmtId="0" fontId="6" fillId="13" borderId="367" xfId="0" applyFont="1" applyFill="1" applyBorder="1" applyAlignment="1">
      <alignment horizontal="center" vertical="center" wrapText="1"/>
    </xf>
    <xf numFmtId="0" fontId="2" fillId="13" borderId="333" xfId="0" applyFont="1" applyFill="1" applyBorder="1" applyAlignment="1">
      <alignment horizontal="center" vertical="center" wrapText="1"/>
    </xf>
    <xf numFmtId="0" fontId="2" fillId="13" borderId="334" xfId="0" applyFont="1" applyFill="1" applyBorder="1" applyAlignment="1">
      <alignment horizontal="center" vertical="center" wrapText="1"/>
    </xf>
    <xf numFmtId="0" fontId="2" fillId="13" borderId="320" xfId="0" applyFont="1" applyFill="1" applyBorder="1" applyAlignment="1">
      <alignment horizontal="center" vertical="center" wrapText="1"/>
    </xf>
    <xf numFmtId="0" fontId="6" fillId="13" borderId="410" xfId="0" applyFont="1" applyFill="1" applyBorder="1" applyAlignment="1">
      <alignment horizontal="center" vertical="center" wrapText="1"/>
    </xf>
    <xf numFmtId="0" fontId="6" fillId="13" borderId="408" xfId="0" applyFont="1" applyFill="1" applyBorder="1" applyAlignment="1">
      <alignment horizontal="center" vertical="center" wrapText="1"/>
    </xf>
    <xf numFmtId="0" fontId="2" fillId="13" borderId="380" xfId="0" applyFont="1" applyFill="1" applyBorder="1" applyAlignment="1">
      <alignment horizontal="center" vertical="center" wrapText="1"/>
    </xf>
    <xf numFmtId="0" fontId="6" fillId="13" borderId="390" xfId="0" applyFont="1" applyFill="1" applyBorder="1" applyAlignment="1">
      <alignment horizontal="center" vertical="center" wrapText="1"/>
    </xf>
    <xf numFmtId="0" fontId="6" fillId="13" borderId="333" xfId="0" applyFont="1" applyFill="1" applyBorder="1" applyAlignment="1">
      <alignment horizontal="center" vertical="center" wrapText="1"/>
    </xf>
    <xf numFmtId="0" fontId="6" fillId="13" borderId="387" xfId="0" applyFont="1" applyFill="1" applyBorder="1" applyAlignment="1">
      <alignment horizontal="center" vertical="center" wrapText="1"/>
    </xf>
    <xf numFmtId="0" fontId="2" fillId="6" borderId="266" xfId="0" applyFont="1" applyFill="1" applyBorder="1" applyAlignment="1">
      <alignment horizontal="center" vertical="center" wrapText="1"/>
    </xf>
    <xf numFmtId="0" fontId="1" fillId="0" borderId="378" xfId="0" applyFont="1" applyBorder="1"/>
    <xf numFmtId="0" fontId="1" fillId="0" borderId="380" xfId="0" applyFont="1" applyBorder="1"/>
    <xf numFmtId="0" fontId="42" fillId="13" borderId="96" xfId="0" applyFont="1" applyFill="1" applyBorder="1" applyAlignment="1">
      <alignment horizontal="center" vertical="center" wrapText="1"/>
    </xf>
    <xf numFmtId="0" fontId="39" fillId="13" borderId="414" xfId="0" applyFont="1" applyFill="1" applyBorder="1" applyAlignment="1">
      <alignment horizontal="center" vertical="center" wrapText="1"/>
    </xf>
    <xf numFmtId="0" fontId="1" fillId="0" borderId="99" xfId="0" applyFont="1" applyBorder="1"/>
    <xf numFmtId="49" fontId="2" fillId="6" borderId="32" xfId="0" applyNumberFormat="1" applyFont="1" applyFill="1" applyBorder="1" applyAlignment="1">
      <alignment horizontal="center" vertical="center" wrapText="1"/>
    </xf>
    <xf numFmtId="0" fontId="2" fillId="12" borderId="164" xfId="0" applyFont="1" applyFill="1" applyBorder="1" applyAlignment="1">
      <alignment horizontal="center" vertical="center" wrapText="1"/>
    </xf>
    <xf numFmtId="0" fontId="2" fillId="12" borderId="165" xfId="0" applyFont="1" applyFill="1" applyBorder="1" applyAlignment="1">
      <alignment horizontal="center" vertical="center" wrapText="1"/>
    </xf>
    <xf numFmtId="0" fontId="2" fillId="12" borderId="341" xfId="0" applyFont="1" applyFill="1" applyBorder="1" applyAlignment="1">
      <alignment horizontal="center" vertical="center" wrapText="1"/>
    </xf>
    <xf numFmtId="0" fontId="2" fillId="12" borderId="377" xfId="0" applyFont="1" applyFill="1" applyBorder="1" applyAlignment="1">
      <alignment horizontal="center" vertical="center" wrapText="1"/>
    </xf>
    <xf numFmtId="0" fontId="8" fillId="12" borderId="378" xfId="0" applyFont="1" applyFill="1" applyBorder="1" applyAlignment="1">
      <alignment horizontal="center" vertical="center" wrapText="1"/>
    </xf>
    <xf numFmtId="0" fontId="1" fillId="0" borderId="377" xfId="0" applyFont="1" applyBorder="1"/>
    <xf numFmtId="0" fontId="2" fillId="12" borderId="356" xfId="0" applyFont="1" applyFill="1" applyBorder="1" applyAlignment="1">
      <alignment horizontal="center" vertical="center" wrapText="1"/>
    </xf>
    <xf numFmtId="0" fontId="2" fillId="12" borderId="407" xfId="0" applyFont="1" applyFill="1" applyBorder="1" applyAlignment="1">
      <alignment horizontal="center" vertical="center" wrapText="1"/>
    </xf>
    <xf numFmtId="0" fontId="6" fillId="12" borderId="387" xfId="0" applyFont="1" applyFill="1" applyBorder="1" applyAlignment="1">
      <alignment horizontal="center" vertical="center" wrapText="1"/>
    </xf>
    <xf numFmtId="0" fontId="6" fillId="12" borderId="408" xfId="0" applyFont="1" applyFill="1" applyBorder="1" applyAlignment="1">
      <alignment horizontal="center" vertical="center" wrapText="1"/>
    </xf>
    <xf numFmtId="0" fontId="2" fillId="12" borderId="380" xfId="0" applyFont="1" applyFill="1" applyBorder="1" applyAlignment="1">
      <alignment horizontal="center" vertical="center" wrapText="1"/>
    </xf>
    <xf numFmtId="0" fontId="6" fillId="12" borderId="410" xfId="0" applyFont="1" applyFill="1" applyBorder="1" applyAlignment="1">
      <alignment horizontal="center" vertical="center" wrapText="1"/>
    </xf>
    <xf numFmtId="0" fontId="6" fillId="12" borderId="380" xfId="0" applyFont="1" applyFill="1" applyBorder="1" applyAlignment="1">
      <alignment horizontal="center" vertical="center" wrapText="1"/>
    </xf>
    <xf numFmtId="0" fontId="2" fillId="13" borderId="356" xfId="0" applyFont="1" applyFill="1" applyBorder="1" applyAlignment="1">
      <alignment horizontal="center" vertical="center" wrapText="1"/>
    </xf>
    <xf numFmtId="0" fontId="2" fillId="13" borderId="407" xfId="0" applyFont="1" applyFill="1" applyBorder="1" applyAlignment="1">
      <alignment horizontal="center" vertical="center" wrapText="1"/>
    </xf>
    <xf numFmtId="0" fontId="6" fillId="13" borderId="334" xfId="0" applyFont="1" applyFill="1" applyBorder="1" applyAlignment="1">
      <alignment horizontal="center" vertical="center" wrapText="1"/>
    </xf>
    <xf numFmtId="0" fontId="6" fillId="13" borderId="395" xfId="0" applyFont="1" applyFill="1" applyBorder="1" applyAlignment="1">
      <alignment horizontal="center" vertical="center" wrapText="1"/>
    </xf>
    <xf numFmtId="0" fontId="6" fillId="13" borderId="380" xfId="0" applyFont="1" applyFill="1" applyBorder="1" applyAlignment="1">
      <alignment horizontal="center" vertical="center" wrapText="1"/>
    </xf>
    <xf numFmtId="0" fontId="2" fillId="51" borderId="347" xfId="0" applyFont="1" applyFill="1" applyBorder="1" applyAlignment="1">
      <alignment horizontal="center" vertical="center" wrapText="1"/>
    </xf>
    <xf numFmtId="0" fontId="2" fillId="51" borderId="349" xfId="0" applyFont="1" applyFill="1" applyBorder="1" applyAlignment="1">
      <alignment horizontal="center" vertical="center" wrapText="1"/>
    </xf>
    <xf numFmtId="0" fontId="2" fillId="51" borderId="73" xfId="0" applyFont="1" applyFill="1" applyBorder="1" applyAlignment="1">
      <alignment horizontal="center" vertical="center" wrapText="1"/>
    </xf>
    <xf numFmtId="0" fontId="2" fillId="51" borderId="9" xfId="0" applyFont="1" applyFill="1" applyBorder="1" applyAlignment="1">
      <alignment horizontal="center" vertical="center" wrapText="1"/>
    </xf>
    <xf numFmtId="0" fontId="8" fillId="51" borderId="371" xfId="0" applyFont="1" applyFill="1" applyBorder="1" applyAlignment="1">
      <alignment horizontal="center" vertical="center" wrapText="1"/>
    </xf>
    <xf numFmtId="0" fontId="6" fillId="51" borderId="415" xfId="0" applyFont="1" applyFill="1" applyBorder="1" applyAlignment="1">
      <alignment horizontal="center" vertical="center" wrapText="1"/>
    </xf>
    <xf numFmtId="0" fontId="6" fillId="51" borderId="347" xfId="0" applyFont="1" applyFill="1" applyBorder="1" applyAlignment="1">
      <alignment horizontal="center" vertical="center" wrapText="1"/>
    </xf>
    <xf numFmtId="0" fontId="6" fillId="51" borderId="9" xfId="0" applyFont="1" applyFill="1" applyBorder="1" applyAlignment="1">
      <alignment horizontal="center" vertical="center" wrapText="1"/>
    </xf>
    <xf numFmtId="0" fontId="2" fillId="51" borderId="351" xfId="0" applyFont="1" applyFill="1" applyBorder="1" applyAlignment="1">
      <alignment horizontal="center" vertical="center" wrapText="1"/>
    </xf>
    <xf numFmtId="0" fontId="6" fillId="51" borderId="3" xfId="0" applyFont="1" applyFill="1" applyBorder="1" applyAlignment="1">
      <alignment horizontal="center" vertical="center" wrapText="1"/>
    </xf>
    <xf numFmtId="0" fontId="6" fillId="51" borderId="351" xfId="0" applyFont="1" applyFill="1" applyBorder="1" applyAlignment="1">
      <alignment horizontal="center" vertical="center" wrapText="1"/>
    </xf>
    <xf numFmtId="0" fontId="2" fillId="0" borderId="341" xfId="0" applyFont="1" applyBorder="1" applyAlignment="1">
      <alignment horizontal="center" vertical="center" wrapText="1"/>
    </xf>
    <xf numFmtId="0" fontId="6" fillId="0" borderId="409" xfId="0" applyFont="1" applyBorder="1" applyAlignment="1">
      <alignment horizontal="center" vertical="center" wrapText="1"/>
    </xf>
    <xf numFmtId="0" fontId="2" fillId="0" borderId="356" xfId="0" applyFont="1" applyBorder="1" applyAlignment="1">
      <alignment horizontal="center" vertical="center" wrapText="1"/>
    </xf>
    <xf numFmtId="0" fontId="2" fillId="12" borderId="371" xfId="0" applyFont="1" applyFill="1" applyBorder="1" applyAlignment="1">
      <alignment horizontal="center" vertical="center" wrapText="1"/>
    </xf>
    <xf numFmtId="0" fontId="6" fillId="13" borderId="416" xfId="0" applyFont="1" applyFill="1" applyBorder="1" applyAlignment="1">
      <alignment horizontal="center" vertical="center" wrapText="1"/>
    </xf>
    <xf numFmtId="0" fontId="2" fillId="13" borderId="368" xfId="0" applyFont="1" applyFill="1" applyBorder="1" applyAlignment="1">
      <alignment horizontal="center" vertical="center" wrapText="1"/>
    </xf>
    <xf numFmtId="0" fontId="8" fillId="13" borderId="389" xfId="0" applyFont="1" applyFill="1" applyBorder="1" applyAlignment="1">
      <alignment horizontal="center" vertical="center" wrapText="1"/>
    </xf>
    <xf numFmtId="0" fontId="6" fillId="0" borderId="377" xfId="0" applyFont="1" applyBorder="1" applyAlignment="1">
      <alignment horizontal="center" vertical="center" wrapText="1"/>
    </xf>
    <xf numFmtId="0" fontId="6" fillId="12" borderId="420" xfId="0" applyFont="1" applyFill="1" applyBorder="1" applyAlignment="1">
      <alignment horizontal="center" vertical="center" wrapText="1"/>
    </xf>
    <xf numFmtId="0" fontId="6" fillId="12" borderId="375" xfId="0" applyFont="1" applyFill="1" applyBorder="1" applyAlignment="1">
      <alignment horizontal="center" vertical="center" wrapText="1"/>
    </xf>
    <xf numFmtId="0" fontId="6" fillId="12" borderId="348" xfId="0" applyFont="1" applyFill="1" applyBorder="1" applyAlignment="1">
      <alignment horizontal="center" vertical="center" wrapText="1"/>
    </xf>
    <xf numFmtId="0" fontId="2" fillId="12" borderId="351" xfId="0" applyFont="1" applyFill="1" applyBorder="1" applyAlignment="1">
      <alignment horizontal="center" vertical="center" wrapText="1"/>
    </xf>
    <xf numFmtId="0" fontId="6" fillId="12" borderId="351" xfId="0" applyFont="1" applyFill="1" applyBorder="1" applyAlignment="1">
      <alignment horizontal="center" vertical="center" wrapText="1"/>
    </xf>
    <xf numFmtId="0" fontId="2" fillId="13" borderId="341" xfId="0" applyFont="1" applyFill="1" applyBorder="1" applyAlignment="1">
      <alignment horizontal="center" vertical="center" wrapText="1"/>
    </xf>
    <xf numFmtId="0" fontId="6" fillId="13" borderId="377" xfId="0" applyFont="1" applyFill="1" applyBorder="1" applyAlignment="1">
      <alignment horizontal="center" vertical="center" wrapText="1"/>
    </xf>
    <xf numFmtId="0" fontId="8" fillId="13" borderId="378" xfId="0" applyFont="1" applyFill="1" applyBorder="1" applyAlignment="1">
      <alignment horizontal="center" vertical="center" wrapText="1"/>
    </xf>
    <xf numFmtId="0" fontId="6" fillId="13" borderId="420" xfId="0" applyFont="1" applyFill="1" applyBorder="1" applyAlignment="1">
      <alignment horizontal="center" vertical="center" wrapText="1"/>
    </xf>
    <xf numFmtId="0" fontId="6" fillId="13" borderId="375" xfId="0" applyFont="1" applyFill="1" applyBorder="1" applyAlignment="1">
      <alignment horizontal="center" vertical="center" wrapText="1"/>
    </xf>
    <xf numFmtId="0" fontId="6" fillId="13" borderId="276" xfId="0" applyFont="1" applyFill="1" applyBorder="1" applyAlignment="1">
      <alignment horizontal="center" vertical="center" wrapText="1"/>
    </xf>
    <xf numFmtId="0" fontId="6" fillId="13" borderId="299" xfId="0" applyFont="1" applyFill="1" applyBorder="1" applyAlignment="1">
      <alignment horizontal="center" vertical="center" wrapText="1"/>
    </xf>
    <xf numFmtId="0" fontId="2" fillId="12" borderId="321" xfId="0" applyFont="1" applyFill="1" applyBorder="1" applyAlignment="1">
      <alignment horizontal="center" vertical="center" wrapText="1"/>
    </xf>
    <xf numFmtId="0" fontId="2" fillId="12" borderId="342" xfId="0" applyFont="1" applyFill="1" applyBorder="1" applyAlignment="1">
      <alignment horizontal="center" vertical="center" wrapText="1"/>
    </xf>
    <xf numFmtId="0" fontId="5" fillId="12" borderId="319" xfId="0" applyFont="1" applyFill="1" applyBorder="1" applyAlignment="1">
      <alignment horizontal="center" vertical="center" wrapText="1"/>
    </xf>
    <xf numFmtId="0" fontId="5" fillId="12" borderId="420" xfId="0" applyFont="1" applyFill="1" applyBorder="1" applyAlignment="1">
      <alignment horizontal="center" vertical="center" wrapText="1"/>
    </xf>
    <xf numFmtId="0" fontId="5" fillId="12" borderId="277" xfId="0" applyFont="1" applyFill="1" applyBorder="1" applyAlignment="1">
      <alignment horizontal="center" vertical="center" wrapText="1"/>
    </xf>
    <xf numFmtId="0" fontId="2" fillId="12" borderId="323" xfId="0" applyFont="1" applyFill="1" applyBorder="1" applyAlignment="1">
      <alignment horizontal="center" vertical="center" wrapText="1"/>
    </xf>
    <xf numFmtId="0" fontId="2" fillId="12" borderId="357" xfId="0" applyFont="1" applyFill="1" applyBorder="1" applyAlignment="1">
      <alignment horizontal="center" vertical="center" wrapText="1"/>
    </xf>
    <xf numFmtId="0" fontId="5" fillId="12" borderId="348" xfId="0" applyFont="1" applyFill="1" applyBorder="1" applyAlignment="1">
      <alignment horizontal="center" vertical="center" wrapText="1"/>
    </xf>
    <xf numFmtId="0" fontId="2" fillId="13" borderId="404" xfId="0" applyFont="1" applyFill="1" applyBorder="1" applyAlignment="1">
      <alignment horizontal="center" vertical="center" wrapText="1"/>
    </xf>
    <xf numFmtId="0" fontId="2" fillId="13" borderId="369" xfId="0" applyFont="1" applyFill="1" applyBorder="1" applyAlignment="1">
      <alignment horizontal="center" vertical="center" wrapText="1"/>
    </xf>
    <xf numFmtId="0" fontId="2" fillId="0" borderId="409" xfId="0" applyFont="1" applyBorder="1" applyAlignment="1">
      <alignment horizontal="center" vertical="center" wrapText="1"/>
    </xf>
    <xf numFmtId="0" fontId="2" fillId="0" borderId="318" xfId="0" applyFont="1" applyBorder="1" applyAlignment="1">
      <alignment horizontal="center" vertical="center" wrapText="1"/>
    </xf>
    <xf numFmtId="0" fontId="2" fillId="0" borderId="277" xfId="0" applyFont="1" applyBorder="1" applyAlignment="1">
      <alignment horizontal="center" vertical="center" wrapText="1"/>
    </xf>
    <xf numFmtId="0" fontId="4" fillId="0" borderId="409" xfId="0" applyFont="1" applyBorder="1" applyAlignment="1">
      <alignment horizontal="center" vertical="center" wrapText="1"/>
    </xf>
    <xf numFmtId="0" fontId="4" fillId="12" borderId="346" xfId="0" applyFont="1" applyFill="1" applyBorder="1" applyAlignment="1">
      <alignment horizontal="center" vertical="center" wrapText="1"/>
    </xf>
    <xf numFmtId="0" fontId="4" fillId="12" borderId="348" xfId="0" applyFont="1" applyFill="1" applyBorder="1" applyAlignment="1">
      <alignment horizontal="center" vertical="center" wrapText="1"/>
    </xf>
    <xf numFmtId="0" fontId="4" fillId="12" borderId="347" xfId="0" applyFont="1" applyFill="1" applyBorder="1" applyAlignment="1">
      <alignment horizontal="center" vertical="center" wrapText="1"/>
    </xf>
    <xf numFmtId="0" fontId="16" fillId="16" borderId="380" xfId="0" applyFont="1" applyFill="1" applyBorder="1" applyAlignment="1">
      <alignment horizontal="center" vertical="center" wrapText="1"/>
    </xf>
    <xf numFmtId="0" fontId="4" fillId="62" borderId="348" xfId="0" applyFont="1" applyFill="1" applyBorder="1" applyAlignment="1">
      <alignment vertical="center" wrapText="1"/>
    </xf>
    <xf numFmtId="0" fontId="18" fillId="57" borderId="380" xfId="0" applyFont="1" applyFill="1" applyBorder="1" applyAlignment="1">
      <alignment horizontal="center" vertical="center" wrapText="1"/>
    </xf>
    <xf numFmtId="0" fontId="1" fillId="56" borderId="375" xfId="0" applyFont="1" applyFill="1" applyBorder="1" applyAlignment="1">
      <alignment horizontal="center" vertical="center" wrapText="1"/>
    </xf>
    <xf numFmtId="0" fontId="19" fillId="7" borderId="333" xfId="0" applyFont="1" applyFill="1" applyBorder="1" applyAlignment="1">
      <alignment horizontal="center" vertical="center" wrapText="1"/>
    </xf>
    <xf numFmtId="0" fontId="1" fillId="54" borderId="390" xfId="0" applyFont="1" applyFill="1" applyBorder="1" applyAlignment="1">
      <alignment horizontal="center" vertical="center" wrapText="1"/>
    </xf>
    <xf numFmtId="0" fontId="1" fillId="52" borderId="390" xfId="0" applyFont="1" applyFill="1" applyBorder="1"/>
    <xf numFmtId="0" fontId="1" fillId="52" borderId="367" xfId="0" applyFont="1" applyFill="1" applyBorder="1"/>
    <xf numFmtId="0" fontId="20" fillId="12" borderId="303" xfId="0" applyFont="1" applyFill="1" applyBorder="1" applyAlignment="1">
      <alignment horizontal="center" vertical="center" wrapText="1"/>
    </xf>
    <xf numFmtId="0" fontId="2" fillId="12" borderId="277" xfId="0" applyFont="1" applyFill="1" applyBorder="1" applyAlignment="1">
      <alignment horizontal="center" vertical="center" wrapText="1"/>
    </xf>
    <xf numFmtId="0" fontId="2" fillId="13" borderId="318" xfId="0" applyFont="1" applyFill="1" applyBorder="1" applyAlignment="1">
      <alignment horizontal="center" vertical="center" wrapText="1"/>
    </xf>
    <xf numFmtId="0" fontId="6" fillId="13" borderId="318" xfId="0" applyFont="1" applyFill="1" applyBorder="1" applyAlignment="1">
      <alignment horizontal="center" vertical="center" wrapText="1"/>
    </xf>
    <xf numFmtId="0" fontId="1" fillId="0" borderId="320" xfId="0" applyFont="1" applyBorder="1"/>
    <xf numFmtId="0" fontId="6" fillId="12" borderId="303" xfId="0" applyFont="1" applyFill="1" applyBorder="1" applyAlignment="1">
      <alignment horizontal="center" vertical="center" wrapText="1"/>
    </xf>
    <xf numFmtId="0" fontId="6" fillId="12" borderId="302" xfId="0" applyFont="1" applyFill="1" applyBorder="1" applyAlignment="1">
      <alignment horizontal="center" vertical="center" wrapText="1"/>
    </xf>
    <xf numFmtId="0" fontId="6" fillId="12" borderId="405" xfId="0" applyFont="1" applyFill="1" applyBorder="1" applyAlignment="1">
      <alignment horizontal="center" vertical="center" wrapText="1"/>
    </xf>
    <xf numFmtId="0" fontId="6" fillId="12" borderId="346" xfId="0" applyFont="1" applyFill="1" applyBorder="1" applyAlignment="1">
      <alignment horizontal="center" vertical="center" wrapText="1"/>
    </xf>
    <xf numFmtId="0" fontId="2" fillId="12" borderId="393" xfId="0" applyFont="1" applyFill="1" applyBorder="1" applyAlignment="1">
      <alignment horizontal="center" vertical="center" wrapText="1"/>
    </xf>
    <xf numFmtId="0" fontId="22" fillId="67" borderId="302" xfId="0" applyFont="1" applyFill="1" applyBorder="1" applyAlignment="1">
      <alignment horizontal="center" vertical="center" wrapText="1"/>
    </xf>
    <xf numFmtId="0" fontId="1" fillId="68" borderId="303" xfId="0" applyFont="1" applyFill="1" applyBorder="1" applyAlignment="1">
      <alignment horizontal="center" vertical="center" wrapText="1"/>
    </xf>
    <xf numFmtId="0" fontId="6" fillId="13" borderId="302" xfId="0" applyFont="1" applyFill="1" applyBorder="1" applyAlignment="1">
      <alignment horizontal="center" vertical="center" wrapText="1"/>
    </xf>
    <xf numFmtId="0" fontId="6" fillId="13" borderId="405" xfId="0" applyFont="1" applyFill="1" applyBorder="1" applyAlignment="1">
      <alignment horizontal="center" vertical="center" wrapText="1"/>
    </xf>
    <xf numFmtId="0" fontId="2" fillId="6" borderId="321" xfId="0" applyFont="1" applyFill="1" applyBorder="1" applyAlignment="1">
      <alignment horizontal="center" vertical="center" wrapText="1"/>
    </xf>
    <xf numFmtId="0" fontId="2" fillId="6" borderId="342" xfId="0" applyFont="1" applyFill="1" applyBorder="1" applyAlignment="1">
      <alignment horizontal="center" vertical="center" wrapText="1"/>
    </xf>
    <xf numFmtId="0" fontId="8" fillId="6" borderId="394" xfId="0" applyFont="1" applyFill="1" applyBorder="1" applyAlignment="1">
      <alignment horizontal="center" vertical="center" wrapText="1"/>
    </xf>
    <xf numFmtId="0" fontId="6" fillId="6" borderId="320" xfId="0" applyFont="1" applyFill="1" applyBorder="1" applyAlignment="1">
      <alignment horizontal="center" vertical="center" wrapText="1"/>
    </xf>
    <xf numFmtId="0" fontId="6" fillId="6" borderId="409" xfId="0" applyFont="1" applyFill="1" applyBorder="1" applyAlignment="1">
      <alignment horizontal="center" vertical="center" wrapText="1"/>
    </xf>
    <xf numFmtId="0" fontId="6" fillId="6" borderId="318" xfId="0" applyFont="1" applyFill="1" applyBorder="1" applyAlignment="1">
      <alignment horizontal="center" vertical="center" wrapText="1"/>
    </xf>
    <xf numFmtId="0" fontId="8" fillId="6" borderId="393" xfId="0" applyFont="1" applyFill="1" applyBorder="1" applyAlignment="1">
      <alignment horizontal="center" vertical="center" wrapText="1"/>
    </xf>
    <xf numFmtId="0" fontId="8" fillId="6" borderId="351" xfId="0" applyFont="1" applyFill="1" applyBorder="1" applyAlignment="1">
      <alignment horizontal="center" vertical="center" wrapText="1"/>
    </xf>
    <xf numFmtId="0" fontId="6" fillId="6" borderId="346" xfId="0" applyFont="1" applyFill="1" applyBorder="1" applyAlignment="1">
      <alignment horizontal="center" vertical="center" wrapText="1"/>
    </xf>
    <xf numFmtId="0" fontId="6" fillId="6" borderId="348" xfId="0" applyFont="1" applyFill="1" applyBorder="1" applyAlignment="1">
      <alignment horizontal="center" vertical="center" wrapText="1"/>
    </xf>
    <xf numFmtId="0" fontId="6" fillId="6" borderId="277" xfId="0" applyFont="1" applyFill="1" applyBorder="1" applyAlignment="1">
      <alignment horizontal="center" vertical="center" wrapText="1"/>
    </xf>
    <xf numFmtId="0" fontId="2" fillId="6" borderId="396" xfId="0" applyFont="1" applyFill="1" applyBorder="1" applyAlignment="1">
      <alignment horizontal="center" vertical="center" wrapText="1"/>
    </xf>
    <xf numFmtId="0" fontId="2" fillId="6" borderId="350" xfId="0" applyFont="1" applyFill="1" applyBorder="1" applyAlignment="1">
      <alignment horizontal="center" vertical="center" wrapText="1"/>
    </xf>
    <xf numFmtId="0" fontId="6" fillId="6" borderId="387" xfId="0" applyFont="1" applyFill="1" applyBorder="1" applyAlignment="1">
      <alignment horizontal="center" vertical="center" wrapText="1"/>
    </xf>
    <xf numFmtId="0" fontId="6" fillId="6" borderId="408" xfId="0" applyFont="1" applyFill="1" applyBorder="1" applyAlignment="1">
      <alignment horizontal="center" vertical="center" wrapText="1"/>
    </xf>
    <xf numFmtId="0" fontId="2" fillId="6" borderId="351" xfId="0" applyFont="1" applyFill="1" applyBorder="1" applyAlignment="1">
      <alignment horizontal="center" vertical="center" wrapText="1"/>
    </xf>
    <xf numFmtId="0" fontId="6" fillId="6" borderId="381" xfId="0" applyFont="1" applyFill="1" applyBorder="1" applyAlignment="1">
      <alignment horizontal="center" vertical="center" wrapText="1"/>
    </xf>
    <xf numFmtId="0" fontId="8" fillId="13" borderId="393" xfId="0" applyFont="1" applyFill="1" applyBorder="1" applyAlignment="1">
      <alignment horizontal="center" vertical="center" wrapText="1"/>
    </xf>
    <xf numFmtId="0" fontId="6" fillId="6" borderId="321" xfId="0" applyFont="1" applyFill="1" applyBorder="1" applyAlignment="1">
      <alignment horizontal="center" vertical="center" wrapText="1"/>
    </xf>
    <xf numFmtId="0" fontId="6" fillId="6" borderId="342" xfId="0" applyFont="1" applyFill="1" applyBorder="1" applyAlignment="1">
      <alignment horizontal="center" vertical="center" wrapText="1"/>
    </xf>
    <xf numFmtId="0" fontId="2" fillId="6" borderId="318" xfId="0" applyFont="1" applyFill="1" applyBorder="1" applyAlignment="1">
      <alignment horizontal="center" vertical="center" wrapText="1"/>
    </xf>
    <xf numFmtId="0" fontId="2" fillId="6" borderId="320" xfId="0" applyFont="1" applyFill="1" applyBorder="1" applyAlignment="1">
      <alignment horizontal="center" vertical="center" wrapText="1"/>
    </xf>
    <xf numFmtId="0" fontId="2" fillId="6" borderId="377" xfId="0" applyFont="1" applyFill="1" applyBorder="1" applyAlignment="1">
      <alignment horizontal="center" vertical="center" wrapText="1"/>
    </xf>
    <xf numFmtId="0" fontId="2" fillId="13" borderId="377" xfId="0" applyFont="1" applyFill="1" applyBorder="1" applyAlignment="1">
      <alignment horizontal="center" vertical="center" wrapText="1"/>
    </xf>
    <xf numFmtId="0" fontId="2" fillId="13" borderId="299" xfId="0" applyFont="1" applyFill="1" applyBorder="1" applyAlignment="1">
      <alignment horizontal="center" vertical="center" wrapText="1"/>
    </xf>
    <xf numFmtId="0" fontId="2" fillId="0" borderId="377" xfId="0" applyFont="1" applyBorder="1" applyAlignment="1">
      <alignment horizontal="center" vertical="center" wrapText="1"/>
    </xf>
    <xf numFmtId="0" fontId="4" fillId="12" borderId="351" xfId="0" applyFont="1" applyFill="1" applyBorder="1" applyAlignment="1">
      <alignment horizontal="center" vertical="center" wrapText="1"/>
    </xf>
    <xf numFmtId="0" fontId="57" fillId="67" borderId="351" xfId="1" applyFont="1" applyFill="1" applyBorder="1" applyAlignment="1">
      <alignment horizontal="center" vertical="center" wrapText="1"/>
    </xf>
    <xf numFmtId="0" fontId="26" fillId="67" borderId="346" xfId="0" applyFont="1" applyFill="1" applyBorder="1" applyAlignment="1">
      <alignment horizontal="center" vertical="center" wrapText="1"/>
    </xf>
    <xf numFmtId="0" fontId="1" fillId="68" borderId="348" xfId="0" applyFont="1" applyFill="1" applyBorder="1" applyAlignment="1">
      <alignment horizontal="center" vertical="center" wrapText="1"/>
    </xf>
    <xf numFmtId="0" fontId="6" fillId="0" borderId="378" xfId="0" applyFont="1" applyBorder="1" applyAlignment="1">
      <alignment horizontal="center" vertical="center" wrapText="1"/>
    </xf>
    <xf numFmtId="0" fontId="27" fillId="0" borderId="381" xfId="0" applyFont="1" applyBorder="1" applyAlignment="1">
      <alignment horizontal="center" vertical="center" wrapText="1"/>
    </xf>
    <xf numFmtId="0" fontId="6" fillId="12" borderId="388" xfId="0" applyFont="1" applyFill="1" applyBorder="1" applyAlignment="1">
      <alignment horizontal="center" vertical="center" wrapText="1"/>
    </xf>
    <xf numFmtId="0" fontId="6" fillId="63" borderId="378" xfId="0" applyFont="1" applyFill="1" applyBorder="1" applyAlignment="1">
      <alignment horizontal="center" vertical="center" wrapText="1"/>
    </xf>
    <xf numFmtId="0" fontId="6" fillId="63" borderId="415" xfId="0" applyFont="1" applyFill="1" applyBorder="1" applyAlignment="1">
      <alignment horizontal="center" vertical="center" wrapText="1"/>
    </xf>
    <xf numFmtId="0" fontId="4" fillId="63" borderId="320" xfId="0" applyFont="1" applyFill="1" applyBorder="1" applyAlignment="1">
      <alignment horizontal="center" vertical="center" wrapText="1"/>
    </xf>
    <xf numFmtId="0" fontId="2" fillId="63" borderId="318" xfId="0" applyFont="1" applyFill="1" applyBorder="1" applyAlignment="1">
      <alignment horizontal="center" vertical="center" wrapText="1"/>
    </xf>
    <xf numFmtId="0" fontId="6" fillId="63" borderId="276" xfId="0" applyFont="1" applyFill="1" applyBorder="1" applyAlignment="1">
      <alignment horizontal="center" vertical="center" wrapText="1"/>
    </xf>
    <xf numFmtId="0" fontId="6" fillId="63" borderId="409" xfId="0" applyFont="1" applyFill="1" applyBorder="1" applyAlignment="1">
      <alignment horizontal="center" vertical="center" wrapText="1"/>
    </xf>
    <xf numFmtId="0" fontId="6" fillId="63" borderId="318" xfId="0" applyFont="1" applyFill="1" applyBorder="1" applyAlignment="1">
      <alignment horizontal="center" vertical="center" wrapText="1"/>
    </xf>
    <xf numFmtId="0" fontId="6" fillId="13" borderId="378" xfId="0" applyFont="1" applyFill="1" applyBorder="1" applyAlignment="1">
      <alignment horizontal="center" vertical="center" wrapText="1"/>
    </xf>
    <xf numFmtId="0" fontId="6" fillId="13" borderId="389" xfId="0" applyFont="1" applyFill="1" applyBorder="1" applyAlignment="1">
      <alignment horizontal="center" vertical="center" wrapText="1"/>
    </xf>
    <xf numFmtId="0" fontId="4" fillId="12" borderId="371" xfId="0" applyFont="1" applyFill="1" applyBorder="1" applyAlignment="1">
      <alignment horizontal="center" vertical="center" wrapText="1"/>
    </xf>
    <xf numFmtId="0" fontId="4" fillId="13" borderId="409" xfId="0" applyFont="1" applyFill="1" applyBorder="1" applyAlignment="1">
      <alignment horizontal="center" vertical="center" wrapText="1"/>
    </xf>
    <xf numFmtId="0" fontId="8" fillId="13" borderId="334" xfId="0" applyFont="1" applyFill="1" applyBorder="1" applyAlignment="1">
      <alignment horizontal="center" vertical="center" wrapText="1"/>
    </xf>
    <xf numFmtId="0" fontId="12" fillId="3" borderId="299" xfId="0" applyFont="1" applyFill="1" applyBorder="1" applyAlignment="1">
      <alignment horizontal="center" vertical="center" wrapText="1"/>
    </xf>
    <xf numFmtId="0" fontId="2" fillId="4" borderId="334" xfId="0" applyFont="1" applyFill="1" applyBorder="1" applyAlignment="1">
      <alignment horizontal="center" vertical="center" wrapText="1"/>
    </xf>
    <xf numFmtId="0" fontId="4" fillId="13" borderId="395" xfId="0" applyFont="1" applyFill="1" applyBorder="1" applyAlignment="1">
      <alignment horizontal="center" vertical="center" wrapText="1"/>
    </xf>
    <xf numFmtId="0" fontId="2" fillId="0" borderId="378" xfId="0" applyFont="1" applyBorder="1" applyAlignment="1">
      <alignment horizontal="center" vertical="center" wrapText="1"/>
    </xf>
    <xf numFmtId="0" fontId="30" fillId="0" borderId="318" xfId="0" applyFont="1" applyBorder="1" applyAlignment="1">
      <alignment horizontal="center" vertical="center" wrapText="1"/>
    </xf>
    <xf numFmtId="0" fontId="31" fillId="0" borderId="378" xfId="0" applyFont="1" applyBorder="1" applyAlignment="1">
      <alignment horizontal="center" vertical="center" wrapText="1"/>
    </xf>
    <xf numFmtId="0" fontId="5" fillId="0" borderId="377" xfId="0" applyFont="1" applyBorder="1" applyAlignment="1">
      <alignment horizontal="center" vertical="center" wrapText="1"/>
    </xf>
    <xf numFmtId="0" fontId="5" fillId="0" borderId="319" xfId="0" applyFont="1" applyBorder="1" applyAlignment="1">
      <alignment horizontal="center" vertical="center" wrapText="1"/>
    </xf>
    <xf numFmtId="0" fontId="5" fillId="0" borderId="409" xfId="0" applyFont="1" applyBorder="1" applyAlignment="1">
      <alignment horizontal="center" vertical="center" wrapText="1"/>
    </xf>
    <xf numFmtId="0" fontId="6" fillId="0" borderId="318" xfId="0" applyFont="1" applyBorder="1" applyAlignment="1">
      <alignment horizontal="center" vertical="center" wrapText="1"/>
    </xf>
    <xf numFmtId="0" fontId="5" fillId="13" borderId="320" xfId="0" applyFont="1" applyFill="1" applyBorder="1" applyAlignment="1">
      <alignment horizontal="center" vertical="center" wrapText="1"/>
    </xf>
    <xf numFmtId="0" fontId="2" fillId="0" borderId="180" xfId="0" applyFont="1" applyBorder="1" applyAlignment="1">
      <alignment horizontal="center" vertical="center" wrapText="1"/>
    </xf>
    <xf numFmtId="0" fontId="2" fillId="0" borderId="445" xfId="0" applyFont="1" applyBorder="1" applyAlignment="1">
      <alignment horizontal="center" vertical="center" wrapText="1"/>
    </xf>
    <xf numFmtId="0" fontId="2" fillId="0" borderId="446" xfId="0" applyFont="1" applyBorder="1" applyAlignment="1">
      <alignment horizontal="center" vertical="center" wrapText="1"/>
    </xf>
    <xf numFmtId="0" fontId="2" fillId="0" borderId="181" xfId="0" applyFont="1" applyBorder="1" applyAlignment="1">
      <alignment horizontal="center" vertical="center" wrapText="1"/>
    </xf>
    <xf numFmtId="0" fontId="8" fillId="0" borderId="181" xfId="0" applyFont="1" applyBorder="1" applyAlignment="1">
      <alignment horizontal="center" vertical="center" wrapText="1"/>
    </xf>
    <xf numFmtId="0" fontId="6" fillId="0" borderId="181" xfId="0" applyFont="1" applyBorder="1" applyAlignment="1">
      <alignment horizontal="center" vertical="center" wrapText="1"/>
    </xf>
    <xf numFmtId="0" fontId="6" fillId="0" borderId="180" xfId="0" applyFont="1" applyBorder="1" applyAlignment="1">
      <alignment horizontal="center" vertical="center" wrapText="1"/>
    </xf>
    <xf numFmtId="0" fontId="6" fillId="0" borderId="185" xfId="0" applyFont="1" applyBorder="1" applyAlignment="1">
      <alignment horizontal="center" vertical="center" wrapText="1"/>
    </xf>
    <xf numFmtId="0" fontId="2" fillId="0" borderId="186" xfId="0" applyFont="1" applyBorder="1" applyAlignment="1">
      <alignment horizontal="center" vertical="center" wrapText="1"/>
    </xf>
    <xf numFmtId="0" fontId="6" fillId="0" borderId="187" xfId="0" applyFont="1" applyBorder="1" applyAlignment="1">
      <alignment horizontal="center" vertical="center" wrapText="1"/>
    </xf>
    <xf numFmtId="0" fontId="6" fillId="0" borderId="186" xfId="0" applyFont="1" applyBorder="1" applyAlignment="1">
      <alignment horizontal="center" vertical="center" wrapText="1"/>
    </xf>
    <xf numFmtId="0" fontId="2" fillId="0" borderId="387" xfId="0" applyFont="1" applyBorder="1" applyAlignment="1">
      <alignment horizontal="center" vertical="center" wrapText="1"/>
    </xf>
    <xf numFmtId="0" fontId="2" fillId="63" borderId="34" xfId="0" applyFont="1" applyFill="1" applyBorder="1" applyAlignment="1">
      <alignment horizontal="center" vertical="center" wrapText="1"/>
    </xf>
    <xf numFmtId="49" fontId="2" fillId="63" borderId="55" xfId="0" applyNumberFormat="1" applyFont="1" applyFill="1" applyBorder="1" applyAlignment="1">
      <alignment horizontal="center" vertical="center" wrapText="1"/>
    </xf>
    <xf numFmtId="49" fontId="2" fillId="63" borderId="34" xfId="0" applyNumberFormat="1" applyFont="1" applyFill="1" applyBorder="1" applyAlignment="1">
      <alignment horizontal="center" vertical="center" wrapText="1"/>
    </xf>
    <xf numFmtId="0" fontId="12" fillId="12" borderId="34" xfId="0" applyFont="1" applyFill="1" applyBorder="1" applyAlignment="1">
      <alignment horizontal="center" vertical="center" wrapText="1"/>
    </xf>
    <xf numFmtId="0" fontId="5" fillId="12" borderId="157" xfId="0" applyFont="1" applyFill="1" applyBorder="1" applyAlignment="1">
      <alignment horizontal="center" vertical="center" wrapText="1"/>
    </xf>
    <xf numFmtId="0" fontId="4" fillId="12" borderId="147" xfId="0" applyFont="1" applyFill="1" applyBorder="1" applyAlignment="1">
      <alignment horizontal="center" vertical="center" wrapText="1"/>
    </xf>
    <xf numFmtId="0" fontId="4" fillId="12" borderId="447" xfId="0" applyFont="1" applyFill="1" applyBorder="1" applyAlignment="1">
      <alignment horizontal="center" vertical="center" wrapText="1"/>
    </xf>
    <xf numFmtId="0" fontId="4" fillId="12" borderId="13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51" xfId="0" applyFont="1" applyBorder="1" applyAlignment="1">
      <alignment horizontal="center" vertical="center" wrapText="1"/>
    </xf>
    <xf numFmtId="0" fontId="2" fillId="0" borderId="346" xfId="0" applyFont="1" applyBorder="1" applyAlignment="1">
      <alignment horizontal="center" vertical="center" wrapText="1"/>
    </xf>
    <xf numFmtId="0" fontId="5" fillId="12" borderId="4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12" borderId="351" xfId="0" applyFont="1" applyFill="1" applyBorder="1" applyAlignment="1">
      <alignment horizontal="center" vertical="center" wrapText="1"/>
    </xf>
    <xf numFmtId="0" fontId="2" fillId="6" borderId="378" xfId="0" applyFont="1" applyFill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6" fillId="0" borderId="116" xfId="0" applyFont="1" applyBorder="1" applyAlignment="1">
      <alignment horizontal="center" vertical="center" wrapText="1"/>
    </xf>
    <xf numFmtId="0" fontId="56" fillId="0" borderId="91" xfId="0" applyFont="1" applyBorder="1" applyAlignment="1">
      <alignment horizontal="center" vertical="center" wrapText="1"/>
    </xf>
    <xf numFmtId="0" fontId="6" fillId="0" borderId="112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57" fillId="0" borderId="58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63" borderId="277" xfId="0" applyFont="1" applyFill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6" fillId="0" borderId="120" xfId="0" applyFont="1" applyBorder="1" applyAlignment="1">
      <alignment horizontal="center" vertical="center" wrapText="1"/>
    </xf>
    <xf numFmtId="0" fontId="6" fillId="0" borderId="136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49" fontId="2" fillId="63" borderId="320" xfId="0" applyNumberFormat="1" applyFont="1" applyFill="1" applyBorder="1" applyAlignment="1">
      <alignment horizontal="center" vertical="center" wrapText="1"/>
    </xf>
    <xf numFmtId="0" fontId="6" fillId="63" borderId="20" xfId="0" applyFont="1" applyFill="1" applyBorder="1" applyAlignment="1">
      <alignment horizontal="center" vertical="center" wrapText="1"/>
    </xf>
    <xf numFmtId="0" fontId="6" fillId="63" borderId="14" xfId="0" applyFont="1" applyFill="1" applyBorder="1" applyAlignment="1">
      <alignment horizontal="center" vertical="center" wrapText="1"/>
    </xf>
    <xf numFmtId="0" fontId="6" fillId="63" borderId="16" xfId="0" applyFont="1" applyFill="1" applyBorder="1" applyAlignment="1">
      <alignment horizontal="center" vertical="center" wrapText="1"/>
    </xf>
    <xf numFmtId="0" fontId="6" fillId="63" borderId="97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" fillId="0" borderId="110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10" xfId="0" applyFont="1" applyBorder="1" applyAlignment="1">
      <alignment horizontal="center" vertical="center" wrapText="1"/>
    </xf>
    <xf numFmtId="0" fontId="6" fillId="0" borderId="38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63" borderId="60" xfId="0" applyFont="1" applyFill="1" applyBorder="1" applyAlignment="1">
      <alignment horizontal="center" vertical="center" wrapText="1"/>
    </xf>
    <xf numFmtId="0" fontId="6" fillId="0" borderId="347" xfId="0" applyFont="1" applyBorder="1" applyAlignment="1">
      <alignment horizontal="center" vertical="center" wrapText="1"/>
    </xf>
    <xf numFmtId="0" fontId="6" fillId="0" borderId="393" xfId="0" applyFont="1" applyBorder="1" applyAlignment="1">
      <alignment horizontal="center" vertical="center" wrapText="1"/>
    </xf>
    <xf numFmtId="0" fontId="75" fillId="12" borderId="351" xfId="0" applyFont="1" applyFill="1" applyBorder="1" applyAlignment="1">
      <alignment horizontal="center" vertical="center" wrapText="1"/>
    </xf>
    <xf numFmtId="0" fontId="4" fillId="0" borderId="347" xfId="0" applyFont="1" applyBorder="1" applyAlignment="1">
      <alignment horizontal="center" vertical="center" wrapText="1"/>
    </xf>
    <xf numFmtId="0" fontId="4" fillId="0" borderId="371" xfId="0" applyFont="1" applyBorder="1" applyAlignment="1">
      <alignment horizontal="center" vertical="center" wrapText="1"/>
    </xf>
    <xf numFmtId="0" fontId="2" fillId="12" borderId="346" xfId="0" applyFont="1" applyFill="1" applyBorder="1" applyAlignment="1">
      <alignment horizontal="center" vertical="center" wrapText="1"/>
    </xf>
    <xf numFmtId="0" fontId="2" fillId="12" borderId="348" xfId="0" applyFont="1" applyFill="1" applyBorder="1" applyAlignment="1">
      <alignment horizontal="center" vertical="center" wrapText="1"/>
    </xf>
    <xf numFmtId="0" fontId="48" fillId="13" borderId="62" xfId="0" applyFont="1" applyFill="1" applyBorder="1" applyAlignment="1">
      <alignment horizontal="center" vertical="center" wrapText="1"/>
    </xf>
    <xf numFmtId="0" fontId="4" fillId="13" borderId="98" xfId="0" applyFont="1" applyFill="1" applyBorder="1" applyAlignment="1">
      <alignment horizontal="center" vertical="center" wrapText="1"/>
    </xf>
    <xf numFmtId="0" fontId="2" fillId="13" borderId="302" xfId="0" applyFont="1" applyFill="1" applyBorder="1" applyAlignment="1">
      <alignment horizontal="center" vertical="center" wrapText="1"/>
    </xf>
    <xf numFmtId="0" fontId="2" fillId="13" borderId="306" xfId="0" applyFont="1" applyFill="1" applyBorder="1" applyAlignment="1">
      <alignment horizontal="center" vertical="center" wrapText="1"/>
    </xf>
    <xf numFmtId="0" fontId="2" fillId="13" borderId="303" xfId="0" applyFont="1" applyFill="1" applyBorder="1" applyAlignment="1">
      <alignment horizontal="center" vertical="center" wrapText="1"/>
    </xf>
    <xf numFmtId="49" fontId="2" fillId="12" borderId="33" xfId="0" applyNumberFormat="1" applyFont="1" applyFill="1" applyBorder="1" applyAlignment="1">
      <alignment horizontal="center" vertical="center" wrapText="1"/>
    </xf>
    <xf numFmtId="49" fontId="2" fillId="65" borderId="33" xfId="0" applyNumberFormat="1" applyFont="1" applyFill="1" applyBorder="1" applyAlignment="1">
      <alignment horizontal="center" vertical="center" wrapText="1"/>
    </xf>
    <xf numFmtId="0" fontId="2" fillId="65" borderId="55" xfId="0" applyFont="1" applyFill="1" applyBorder="1" applyAlignment="1">
      <alignment horizontal="center" vertical="center" wrapText="1"/>
    </xf>
    <xf numFmtId="0" fontId="73" fillId="65" borderId="91" xfId="0" applyFont="1" applyFill="1" applyBorder="1" applyAlignment="1">
      <alignment horizontal="center" vertical="center" wrapText="1"/>
    </xf>
    <xf numFmtId="0" fontId="36" fillId="65" borderId="92" xfId="0" applyFont="1" applyFill="1" applyBorder="1" applyAlignment="1">
      <alignment horizontal="center" vertical="center" wrapText="1"/>
    </xf>
    <xf numFmtId="0" fontId="6" fillId="65" borderId="21" xfId="0" applyFont="1" applyFill="1" applyBorder="1" applyAlignment="1">
      <alignment horizontal="center" vertical="center" wrapText="1"/>
    </xf>
    <xf numFmtId="0" fontId="6" fillId="65" borderId="58" xfId="0" applyFont="1" applyFill="1" applyBorder="1" applyAlignment="1">
      <alignment horizontal="center" vertical="center" wrapText="1"/>
    </xf>
    <xf numFmtId="0" fontId="2" fillId="65" borderId="91" xfId="0" applyFont="1" applyFill="1" applyBorder="1" applyAlignment="1">
      <alignment horizontal="center" vertical="center" wrapText="1"/>
    </xf>
    <xf numFmtId="0" fontId="6" fillId="65" borderId="92" xfId="0" applyFont="1" applyFill="1" applyBorder="1" applyAlignment="1">
      <alignment horizontal="center" vertical="center" wrapText="1"/>
    </xf>
    <xf numFmtId="0" fontId="6" fillId="65" borderId="62" xfId="0" applyFont="1" applyFill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49" fontId="2" fillId="12" borderId="8" xfId="0" applyNumberFormat="1" applyFont="1" applyFill="1" applyBorder="1" applyAlignment="1">
      <alignment vertical="center" wrapText="1"/>
    </xf>
    <xf numFmtId="49" fontId="2" fillId="65" borderId="8" xfId="0" applyNumberFormat="1" applyFont="1" applyFill="1" applyBorder="1" applyAlignment="1">
      <alignment horizontal="center" vertical="center" wrapText="1"/>
    </xf>
    <xf numFmtId="0" fontId="8" fillId="6" borderId="378" xfId="0" applyFont="1" applyFill="1" applyBorder="1" applyAlignment="1">
      <alignment horizontal="center" vertical="center" wrapText="1"/>
    </xf>
    <xf numFmtId="0" fontId="6" fillId="6" borderId="420" xfId="0" applyFont="1" applyFill="1" applyBorder="1" applyAlignment="1">
      <alignment horizontal="center" vertical="center" wrapText="1"/>
    </xf>
    <xf numFmtId="0" fontId="6" fillId="6" borderId="319" xfId="0" applyFont="1" applyFill="1" applyBorder="1" applyAlignment="1">
      <alignment horizontal="center" vertical="center" wrapText="1"/>
    </xf>
    <xf numFmtId="0" fontId="2" fillId="6" borderId="380" xfId="0" applyFont="1" applyFill="1" applyBorder="1" applyAlignment="1">
      <alignment horizontal="center" vertical="center" wrapText="1"/>
    </xf>
    <xf numFmtId="0" fontId="6" fillId="6" borderId="410" xfId="0" applyFont="1" applyFill="1" applyBorder="1" applyAlignment="1">
      <alignment horizontal="center" vertical="center" wrapText="1"/>
    </xf>
    <xf numFmtId="0" fontId="8" fillId="6" borderId="62" xfId="0" applyFont="1" applyFill="1" applyBorder="1" applyAlignment="1">
      <alignment horizontal="center" vertical="center" wrapText="1"/>
    </xf>
    <xf numFmtId="0" fontId="5" fillId="6" borderId="59" xfId="0" applyFont="1" applyFill="1" applyBorder="1" applyAlignment="1">
      <alignment horizontal="center" vertical="center" wrapText="1"/>
    </xf>
    <xf numFmtId="49" fontId="87" fillId="6" borderId="0" xfId="0" applyNumberFormat="1" applyFont="1" applyFill="1" applyAlignment="1">
      <alignment horizontal="center" vertical="center" wrapText="1"/>
    </xf>
    <xf numFmtId="49" fontId="87" fillId="6" borderId="38" xfId="0" applyNumberFormat="1" applyFont="1" applyFill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85" fillId="12" borderId="119" xfId="0" applyFont="1" applyFill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5" fillId="13" borderId="387" xfId="0" applyFont="1" applyFill="1" applyBorder="1" applyAlignment="1">
      <alignment horizontal="center" vertical="center" wrapText="1"/>
    </xf>
    <xf numFmtId="0" fontId="4" fillId="13" borderId="346" xfId="0" applyFont="1" applyFill="1" applyBorder="1" applyAlignment="1">
      <alignment horizontal="center" vertical="center" wrapText="1"/>
    </xf>
    <xf numFmtId="0" fontId="34" fillId="13" borderId="395" xfId="0" applyFont="1" applyFill="1" applyBorder="1" applyAlignment="1">
      <alignment horizontal="center" vertical="center" wrapText="1"/>
    </xf>
    <xf numFmtId="0" fontId="6" fillId="12" borderId="377" xfId="0" applyFont="1" applyFill="1" applyBorder="1" applyAlignment="1">
      <alignment horizontal="center" vertical="center" wrapText="1"/>
    </xf>
    <xf numFmtId="0" fontId="2" fillId="0" borderId="371" xfId="0" applyFont="1" applyBorder="1" applyAlignment="1">
      <alignment horizontal="center" vertical="center" wrapText="1"/>
    </xf>
    <xf numFmtId="0" fontId="30" fillId="0" borderId="351" xfId="0" applyFont="1" applyBorder="1" applyAlignment="1">
      <alignment horizontal="center" vertical="center" wrapText="1"/>
    </xf>
    <xf numFmtId="0" fontId="32" fillId="12" borderId="9" xfId="0" applyFont="1" applyFill="1" applyBorder="1" applyAlignment="1">
      <alignment horizontal="center" vertical="center" wrapText="1"/>
    </xf>
    <xf numFmtId="0" fontId="4" fillId="12" borderId="154" xfId="0" applyFont="1" applyFill="1" applyBorder="1" applyAlignment="1">
      <alignment horizontal="center" vertical="center" wrapText="1"/>
    </xf>
    <xf numFmtId="0" fontId="32" fillId="12" borderId="159" xfId="0" applyFont="1" applyFill="1" applyBorder="1" applyAlignment="1">
      <alignment horizontal="center" vertical="center" wrapText="1"/>
    </xf>
    <xf numFmtId="0" fontId="4" fillId="0" borderId="152" xfId="0" applyFont="1" applyBorder="1" applyAlignment="1">
      <alignment horizontal="center" vertical="center" wrapText="1"/>
    </xf>
    <xf numFmtId="0" fontId="4" fillId="0" borderId="159" xfId="0" applyFont="1" applyBorder="1" applyAlignment="1">
      <alignment horizontal="center" vertical="center" wrapText="1"/>
    </xf>
    <xf numFmtId="49" fontId="2" fillId="63" borderId="307" xfId="0" applyNumberFormat="1" applyFont="1" applyFill="1" applyBorder="1" applyAlignment="1">
      <alignment horizontal="center" vertical="center" wrapText="1"/>
    </xf>
    <xf numFmtId="0" fontId="2" fillId="13" borderId="323" xfId="0" applyFont="1" applyFill="1" applyBorder="1" applyAlignment="1">
      <alignment horizontal="center" vertical="center" wrapText="1"/>
    </xf>
    <xf numFmtId="0" fontId="2" fillId="13" borderId="357" xfId="0" applyFont="1" applyFill="1" applyBorder="1" applyAlignment="1">
      <alignment horizontal="center" vertical="center" wrapText="1"/>
    </xf>
    <xf numFmtId="49" fontId="2" fillId="63" borderId="144" xfId="0" applyNumberFormat="1" applyFont="1" applyFill="1" applyBorder="1" applyAlignment="1">
      <alignment horizontal="center" vertical="center" wrapText="1"/>
    </xf>
    <xf numFmtId="0" fontId="2" fillId="13" borderId="448" xfId="0" applyFont="1" applyFill="1" applyBorder="1" applyAlignment="1">
      <alignment horizontal="center" vertical="center" wrapText="1"/>
    </xf>
    <xf numFmtId="0" fontId="2" fillId="13" borderId="449" xfId="0" applyFont="1" applyFill="1" applyBorder="1" applyAlignment="1">
      <alignment horizontal="center" vertical="center" wrapText="1"/>
    </xf>
    <xf numFmtId="0" fontId="6" fillId="13" borderId="438" xfId="0" applyFont="1" applyFill="1" applyBorder="1" applyAlignment="1">
      <alignment horizontal="center" vertical="center" wrapText="1"/>
    </xf>
    <xf numFmtId="0" fontId="2" fillId="12" borderId="159" xfId="0" applyFont="1" applyFill="1" applyBorder="1" applyAlignment="1">
      <alignment horizontal="center" vertical="center" wrapText="1"/>
    </xf>
    <xf numFmtId="0" fontId="2" fillId="12" borderId="180" xfId="0" applyFont="1" applyFill="1" applyBorder="1" applyAlignment="1">
      <alignment horizontal="center" vertical="center" wrapText="1"/>
    </xf>
    <xf numFmtId="0" fontId="78" fillId="12" borderId="186" xfId="0" applyFont="1" applyFill="1" applyBorder="1" applyAlignment="1">
      <alignment horizontal="center" vertical="center" wrapText="1"/>
    </xf>
    <xf numFmtId="0" fontId="36" fillId="12" borderId="187" xfId="0" applyFont="1" applyFill="1" applyBorder="1" applyAlignment="1">
      <alignment horizontal="center" vertical="center" wrapText="1"/>
    </xf>
    <xf numFmtId="0" fontId="6" fillId="12" borderId="185" xfId="0" applyFont="1" applyFill="1" applyBorder="1" applyAlignment="1">
      <alignment horizontal="center" vertical="center" wrapText="1"/>
    </xf>
    <xf numFmtId="0" fontId="6" fillId="12" borderId="180" xfId="0" applyFont="1" applyFill="1" applyBorder="1" applyAlignment="1">
      <alignment horizontal="center" vertical="center" wrapText="1"/>
    </xf>
    <xf numFmtId="0" fontId="2" fillId="12" borderId="186" xfId="0" applyFont="1" applyFill="1" applyBorder="1" applyAlignment="1">
      <alignment horizontal="center" vertical="center" wrapText="1"/>
    </xf>
    <xf numFmtId="0" fontId="6" fillId="12" borderId="187" xfId="0" applyFont="1" applyFill="1" applyBorder="1" applyAlignment="1">
      <alignment horizontal="center" vertical="center" wrapText="1"/>
    </xf>
    <xf numFmtId="0" fontId="6" fillId="12" borderId="186" xfId="0" applyFont="1" applyFill="1" applyBorder="1" applyAlignment="1">
      <alignment horizontal="center" vertical="center" wrapText="1"/>
    </xf>
    <xf numFmtId="0" fontId="15" fillId="12" borderId="185" xfId="0" applyFont="1" applyFill="1" applyBorder="1" applyAlignment="1">
      <alignment horizontal="center" vertical="center" wrapText="1"/>
    </xf>
    <xf numFmtId="0" fontId="2" fillId="12" borderId="181" xfId="0" applyFont="1" applyFill="1" applyBorder="1" applyAlignment="1">
      <alignment horizontal="center" vertical="center" wrapText="1"/>
    </xf>
    <xf numFmtId="0" fontId="4" fillId="0" borderId="307" xfId="0" applyFont="1" applyBorder="1" applyAlignment="1">
      <alignment horizontal="center" vertical="center" wrapText="1"/>
    </xf>
    <xf numFmtId="0" fontId="2" fillId="6" borderId="162" xfId="0" applyFont="1" applyFill="1" applyBorder="1" applyAlignment="1">
      <alignment horizontal="center" vertical="center" wrapText="1"/>
    </xf>
    <xf numFmtId="0" fontId="87" fillId="6" borderId="162" xfId="0" applyFont="1" applyFill="1" applyBorder="1" applyAlignment="1">
      <alignment horizontal="center" vertical="center" wrapText="1"/>
    </xf>
    <xf numFmtId="0" fontId="87" fillId="6" borderId="454" xfId="0" applyFont="1" applyFill="1" applyBorder="1" applyAlignment="1">
      <alignment horizontal="center" vertical="center" wrapText="1"/>
    </xf>
    <xf numFmtId="0" fontId="6" fillId="6" borderId="41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7" fillId="6" borderId="64" xfId="0" applyFont="1" applyFill="1" applyBorder="1" applyAlignment="1">
      <alignment horizontal="center" vertical="center" wrapText="1"/>
    </xf>
    <xf numFmtId="0" fontId="7" fillId="6" borderId="101" xfId="0" applyFont="1" applyFill="1" applyBorder="1" applyAlignment="1">
      <alignment horizontal="center" vertical="center" wrapText="1"/>
    </xf>
    <xf numFmtId="0" fontId="7" fillId="6" borderId="65" xfId="0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0" fontId="7" fillId="6" borderId="121" xfId="0" applyFont="1" applyFill="1" applyBorder="1" applyAlignment="1">
      <alignment horizontal="center" vertical="center" wrapText="1"/>
    </xf>
    <xf numFmtId="0" fontId="7" fillId="6" borderId="413" xfId="0" applyFont="1" applyFill="1" applyBorder="1" applyAlignment="1">
      <alignment horizontal="center"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7" fillId="6" borderId="67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414" xfId="0" applyFont="1" applyFill="1" applyBorder="1" applyAlignment="1">
      <alignment horizontal="center" vertical="center" wrapText="1"/>
    </xf>
    <xf numFmtId="0" fontId="4" fillId="0" borderId="408" xfId="0" applyFont="1" applyBorder="1" applyAlignment="1">
      <alignment horizontal="center" vertical="center" wrapText="1"/>
    </xf>
    <xf numFmtId="0" fontId="2" fillId="6" borderId="394" xfId="0" applyFont="1" applyFill="1" applyBorder="1" applyAlignment="1">
      <alignment horizontal="center" vertical="center" wrapText="1"/>
    </xf>
    <xf numFmtId="0" fontId="12" fillId="13" borderId="347" xfId="0" applyFont="1" applyFill="1" applyBorder="1" applyAlignment="1">
      <alignment horizontal="center" vertical="center" wrapText="1"/>
    </xf>
    <xf numFmtId="0" fontId="8" fillId="2" borderId="347" xfId="0" applyFont="1" applyFill="1" applyBorder="1" applyAlignment="1">
      <alignment horizontal="center" vertical="center" wrapText="1"/>
    </xf>
    <xf numFmtId="0" fontId="4" fillId="13" borderId="439" xfId="0" applyFont="1" applyFill="1" applyBorder="1" applyAlignment="1">
      <alignment horizontal="center" vertical="center" wrapText="1"/>
    </xf>
    <xf numFmtId="0" fontId="6" fillId="13" borderId="347" xfId="0" applyFont="1" applyFill="1" applyBorder="1" applyAlignment="1">
      <alignment horizontal="center" vertical="center" wrapText="1"/>
    </xf>
    <xf numFmtId="0" fontId="2" fillId="13" borderId="455" xfId="0" applyFont="1" applyFill="1" applyBorder="1" applyAlignment="1">
      <alignment horizontal="center" vertical="center" wrapText="1"/>
    </xf>
    <xf numFmtId="0" fontId="1" fillId="52" borderId="81" xfId="0" applyFont="1" applyFill="1" applyBorder="1"/>
    <xf numFmtId="0" fontId="12" fillId="3" borderId="81" xfId="0" applyFont="1" applyFill="1" applyBorder="1" applyAlignment="1">
      <alignment horizontal="center" vertical="center" wrapText="1"/>
    </xf>
    <xf numFmtId="0" fontId="0" fillId="52" borderId="64" xfId="0" applyFill="1" applyBorder="1"/>
    <xf numFmtId="0" fontId="0" fillId="52" borderId="55" xfId="0" applyFill="1" applyBorder="1"/>
    <xf numFmtId="0" fontId="1" fillId="52" borderId="55" xfId="0" applyFont="1" applyFill="1" applyBorder="1"/>
    <xf numFmtId="0" fontId="0" fillId="52" borderId="81" xfId="0" applyFill="1" applyBorder="1"/>
    <xf numFmtId="49" fontId="2" fillId="13" borderId="307" xfId="0" applyNumberFormat="1" applyFont="1" applyFill="1" applyBorder="1" applyAlignment="1">
      <alignment horizontal="center" vertical="center" wrapText="1"/>
    </xf>
    <xf numFmtId="0" fontId="4" fillId="66" borderId="346" xfId="0" applyFont="1" applyFill="1" applyBorder="1" applyAlignment="1">
      <alignment horizontal="center" vertical="center" wrapText="1"/>
    </xf>
    <xf numFmtId="0" fontId="4" fillId="66" borderId="348" xfId="0" applyFont="1" applyFill="1" applyBorder="1" applyAlignment="1">
      <alignment horizontal="center" vertical="center" wrapText="1"/>
    </xf>
    <xf numFmtId="0" fontId="4" fillId="66" borderId="351" xfId="0" applyFont="1" applyFill="1" applyBorder="1" applyAlignment="1">
      <alignment horizontal="center" vertical="center" wrapText="1"/>
    </xf>
    <xf numFmtId="0" fontId="4" fillId="66" borderId="347" xfId="0" applyFont="1" applyFill="1" applyBorder="1" applyAlignment="1">
      <alignment horizontal="center" vertical="center" wrapText="1"/>
    </xf>
    <xf numFmtId="49" fontId="2" fillId="74" borderId="307" xfId="0" applyNumberFormat="1" applyFont="1" applyFill="1" applyBorder="1" applyAlignment="1">
      <alignment horizontal="center" vertical="center" wrapText="1"/>
    </xf>
    <xf numFmtId="0" fontId="6" fillId="53" borderId="69" xfId="0" applyFont="1" applyFill="1" applyBorder="1" applyAlignment="1">
      <alignment horizontal="center" vertical="center" wrapText="1"/>
    </xf>
    <xf numFmtId="0" fontId="7" fillId="53" borderId="4" xfId="0" applyFont="1" applyFill="1" applyBorder="1" applyAlignment="1">
      <alignment horizontal="center" vertical="center" wrapText="1"/>
    </xf>
    <xf numFmtId="0" fontId="6" fillId="53" borderId="4" xfId="0" applyFont="1" applyFill="1" applyBorder="1" applyAlignment="1">
      <alignment horizontal="center" vertical="center" wrapText="1"/>
    </xf>
    <xf numFmtId="0" fontId="6" fillId="53" borderId="68" xfId="0" applyFont="1" applyFill="1" applyBorder="1" applyAlignment="1">
      <alignment horizontal="center" vertical="center" wrapText="1"/>
    </xf>
    <xf numFmtId="0" fontId="6" fillId="53" borderId="64" xfId="0" applyFont="1" applyFill="1" applyBorder="1" applyAlignment="1">
      <alignment horizontal="center" vertical="center" wrapText="1"/>
    </xf>
    <xf numFmtId="0" fontId="8" fillId="53" borderId="68" xfId="0" applyFont="1" applyFill="1" applyBorder="1" applyAlignment="1">
      <alignment horizontal="center" vertical="center" wrapText="1"/>
    </xf>
    <xf numFmtId="0" fontId="28" fillId="0" borderId="68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6" fillId="0" borderId="415" xfId="0" applyFont="1" applyBorder="1" applyAlignment="1">
      <alignment horizontal="center" vertical="center" wrapText="1"/>
    </xf>
    <xf numFmtId="0" fontId="2" fillId="64" borderId="394" xfId="0" applyFont="1" applyFill="1" applyBorder="1" applyAlignment="1">
      <alignment horizontal="center"/>
    </xf>
    <xf numFmtId="0" fontId="71" fillId="3" borderId="387" xfId="0" applyFont="1" applyFill="1" applyBorder="1" applyAlignment="1">
      <alignment vertical="center" wrapText="1"/>
    </xf>
    <xf numFmtId="0" fontId="71" fillId="12" borderId="34" xfId="0" applyFont="1" applyFill="1" applyBorder="1" applyAlignment="1">
      <alignment horizontal="center" vertical="center" wrapText="1"/>
    </xf>
    <xf numFmtId="0" fontId="38" fillId="12" borderId="394" xfId="0" applyFont="1" applyFill="1" applyBorder="1" applyAlignment="1">
      <alignment horizontal="center" vertical="center" wrapText="1"/>
    </xf>
    <xf numFmtId="0" fontId="6" fillId="12" borderId="415" xfId="0" applyFont="1" applyFill="1" applyBorder="1" applyAlignment="1">
      <alignment horizontal="center" vertical="center" wrapText="1"/>
    </xf>
    <xf numFmtId="0" fontId="4" fillId="0" borderId="375" xfId="0" applyFont="1" applyBorder="1" applyAlignment="1">
      <alignment horizontal="center" vertical="center" wrapText="1"/>
    </xf>
    <xf numFmtId="0" fontId="20" fillId="12" borderId="387" xfId="0" applyFont="1" applyFill="1" applyBorder="1" applyAlignment="1">
      <alignment horizontal="center" vertical="center" wrapText="1"/>
    </xf>
    <xf numFmtId="0" fontId="20" fillId="12" borderId="408" xfId="0" applyFont="1" applyFill="1" applyBorder="1" applyAlignment="1">
      <alignment horizontal="center" vertical="center" wrapText="1"/>
    </xf>
    <xf numFmtId="0" fontId="2" fillId="12" borderId="408" xfId="0" applyFont="1" applyFill="1" applyBorder="1" applyAlignment="1">
      <alignment horizontal="center" vertical="center" wrapText="1"/>
    </xf>
    <xf numFmtId="0" fontId="8" fillId="13" borderId="392" xfId="0" applyFont="1" applyFill="1" applyBorder="1" applyAlignment="1">
      <alignment horizontal="center" vertical="center" wrapText="1"/>
    </xf>
    <xf numFmtId="0" fontId="4" fillId="13" borderId="100" xfId="0" applyFont="1" applyFill="1" applyBorder="1" applyAlignment="1">
      <alignment horizontal="center" vertical="center" wrapText="1"/>
    </xf>
    <xf numFmtId="0" fontId="20" fillId="13" borderId="55" xfId="0" applyFont="1" applyFill="1" applyBorder="1" applyAlignment="1">
      <alignment horizontal="center" vertical="center" wrapText="1"/>
    </xf>
    <xf numFmtId="0" fontId="20" fillId="13" borderId="58" xfId="0" applyFont="1" applyFill="1" applyBorder="1" applyAlignment="1">
      <alignment horizontal="center" vertical="center" wrapText="1"/>
    </xf>
    <xf numFmtId="0" fontId="2" fillId="13" borderId="58" xfId="0" applyFont="1" applyFill="1" applyBorder="1" applyAlignment="1">
      <alignment horizontal="center" vertical="center" wrapText="1"/>
    </xf>
    <xf numFmtId="0" fontId="6" fillId="13" borderId="414" xfId="0" applyFont="1" applyFill="1" applyBorder="1" applyAlignment="1">
      <alignment horizontal="center" vertical="center" wrapText="1"/>
    </xf>
    <xf numFmtId="0" fontId="4" fillId="13" borderId="390" xfId="0" applyFont="1" applyFill="1" applyBorder="1" applyAlignment="1">
      <alignment horizontal="center" vertical="center" wrapText="1"/>
    </xf>
    <xf numFmtId="0" fontId="20" fillId="13" borderId="334" xfId="0" applyFont="1" applyFill="1" applyBorder="1" applyAlignment="1">
      <alignment horizontal="center" vertical="center" wrapText="1"/>
    </xf>
    <xf numFmtId="0" fontId="20" fillId="13" borderId="395" xfId="0" applyFont="1" applyFill="1" applyBorder="1" applyAlignment="1">
      <alignment horizontal="center" vertical="center" wrapText="1"/>
    </xf>
    <xf numFmtId="0" fontId="2" fillId="13" borderId="395" xfId="0" applyFont="1" applyFill="1" applyBorder="1" applyAlignment="1">
      <alignment horizontal="center" vertical="center" wrapText="1"/>
    </xf>
    <xf numFmtId="0" fontId="4" fillId="0" borderId="387" xfId="0" applyFont="1" applyBorder="1" applyAlignment="1">
      <alignment horizontal="center" vertical="center" wrapText="1"/>
    </xf>
    <xf numFmtId="0" fontId="21" fillId="18" borderId="41" xfId="0" applyFont="1" applyFill="1" applyBorder="1" applyAlignment="1">
      <alignment horizontal="center" vertical="center" wrapText="1"/>
    </xf>
    <xf numFmtId="0" fontId="44" fillId="18" borderId="161" xfId="0" applyFont="1" applyFill="1" applyBorder="1" applyAlignment="1">
      <alignment horizontal="center" vertical="center" wrapText="1"/>
    </xf>
    <xf numFmtId="0" fontId="4" fillId="13" borderId="58" xfId="0" applyFont="1" applyFill="1" applyBorder="1" applyAlignment="1">
      <alignment horizontal="center" vertical="center" wrapText="1"/>
    </xf>
    <xf numFmtId="0" fontId="318" fillId="57" borderId="110" xfId="0" applyFont="1" applyFill="1" applyBorder="1" applyAlignment="1">
      <alignment horizontal="center" vertical="center" wrapText="1"/>
    </xf>
    <xf numFmtId="0" fontId="36" fillId="56" borderId="75" xfId="0" applyFont="1" applyFill="1" applyBorder="1" applyAlignment="1">
      <alignment horizontal="center" vertical="center" wrapText="1"/>
    </xf>
    <xf numFmtId="0" fontId="36" fillId="56" borderId="414" xfId="0" applyFont="1" applyFill="1" applyBorder="1" applyAlignment="1">
      <alignment horizontal="center" vertical="center" wrapText="1"/>
    </xf>
    <xf numFmtId="0" fontId="36" fillId="12" borderId="276" xfId="0" applyFont="1" applyFill="1" applyBorder="1" applyAlignment="1">
      <alignment horizontal="center" vertical="center" wrapText="1"/>
    </xf>
    <xf numFmtId="0" fontId="36" fillId="12" borderId="59" xfId="0" applyFont="1" applyFill="1" applyBorder="1" applyAlignment="1">
      <alignment horizontal="center" vertical="center" wrapText="1"/>
    </xf>
    <xf numFmtId="0" fontId="2" fillId="63" borderId="320" xfId="0" applyFont="1" applyFill="1" applyBorder="1" applyAlignment="1">
      <alignment horizontal="center" vertical="center" wrapText="1"/>
    </xf>
    <xf numFmtId="0" fontId="6" fillId="12" borderId="334" xfId="0" applyFont="1" applyFill="1" applyBorder="1" applyAlignment="1">
      <alignment horizontal="center" vertical="center" wrapText="1"/>
    </xf>
    <xf numFmtId="0" fontId="2" fillId="13" borderId="371" xfId="0" applyFont="1" applyFill="1" applyBorder="1" applyAlignment="1">
      <alignment horizontal="center" vertical="center" wrapText="1"/>
    </xf>
    <xf numFmtId="0" fontId="2" fillId="13" borderId="409" xfId="0" applyFont="1" applyFill="1" applyBorder="1" applyAlignment="1">
      <alignment horizontal="center" vertical="center" wrapText="1"/>
    </xf>
    <xf numFmtId="0" fontId="2" fillId="6" borderId="409" xfId="0" applyFont="1" applyFill="1" applyBorder="1" applyAlignment="1">
      <alignment horizontal="center" vertical="center" wrapText="1"/>
    </xf>
    <xf numFmtId="0" fontId="2" fillId="6" borderId="79" xfId="0" applyFont="1" applyFill="1" applyBorder="1" applyAlignment="1">
      <alignment horizontal="center" vertical="center" wrapText="1"/>
    </xf>
    <xf numFmtId="0" fontId="2" fillId="6" borderId="395" xfId="0" applyFont="1" applyFill="1" applyBorder="1" applyAlignment="1">
      <alignment horizontal="center" vertical="center" wrapText="1"/>
    </xf>
    <xf numFmtId="0" fontId="2" fillId="6" borderId="405" xfId="0" applyFont="1" applyFill="1" applyBorder="1" applyAlignment="1">
      <alignment horizontal="center" vertical="center" wrapText="1"/>
    </xf>
    <xf numFmtId="0" fontId="12" fillId="12" borderId="103" xfId="0" applyFont="1" applyFill="1" applyBorder="1" applyAlignment="1">
      <alignment horizontal="center" vertical="center" wrapText="1"/>
    </xf>
    <xf numFmtId="0" fontId="12" fillId="12" borderId="378" xfId="0" applyFont="1" applyFill="1" applyBorder="1" applyAlignment="1">
      <alignment horizontal="center" vertical="center" wrapText="1"/>
    </xf>
    <xf numFmtId="0" fontId="12" fillId="12" borderId="393" xfId="0" applyFont="1" applyFill="1" applyBorder="1" applyAlignment="1">
      <alignment horizontal="center" vertical="center" wrapText="1"/>
    </xf>
    <xf numFmtId="0" fontId="30" fillId="0" borderId="378" xfId="0" applyFont="1" applyBorder="1" applyAlignment="1">
      <alignment horizontal="center" vertical="center" wrapText="1"/>
    </xf>
    <xf numFmtId="0" fontId="12" fillId="0" borderId="320" xfId="0" applyFont="1" applyBorder="1" applyAlignment="1">
      <alignment horizontal="center" vertical="center" wrapText="1"/>
    </xf>
    <xf numFmtId="0" fontId="6" fillId="6" borderId="378" xfId="0" applyFont="1" applyFill="1" applyBorder="1" applyAlignment="1">
      <alignment horizontal="center" vertical="center" wrapText="1"/>
    </xf>
    <xf numFmtId="0" fontId="12" fillId="76" borderId="394" xfId="0" applyFont="1" applyFill="1" applyBorder="1" applyAlignment="1">
      <alignment horizontal="center" vertical="center" wrapText="1"/>
    </xf>
    <xf numFmtId="0" fontId="12" fillId="12" borderId="387" xfId="0" applyFont="1" applyFill="1" applyBorder="1" applyAlignment="1">
      <alignment horizontal="center" vertical="center" wrapText="1"/>
    </xf>
    <xf numFmtId="0" fontId="6" fillId="0" borderId="334" xfId="0" applyFont="1" applyBorder="1" applyAlignment="1">
      <alignment horizontal="center" vertical="center" wrapText="1"/>
    </xf>
    <xf numFmtId="0" fontId="6" fillId="63" borderId="320" xfId="0" applyFont="1" applyFill="1" applyBorder="1" applyAlignment="1">
      <alignment horizontal="center" vertical="center" wrapText="1"/>
    </xf>
    <xf numFmtId="0" fontId="2" fillId="12" borderId="39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8" fillId="13" borderId="393" xfId="0" applyFont="1" applyFill="1" applyBorder="1" applyAlignment="1">
      <alignment horizontal="center" vertical="center" wrapText="1"/>
    </xf>
    <xf numFmtId="0" fontId="322" fillId="18" borderId="75" xfId="0" applyFont="1" applyFill="1" applyBorder="1" applyAlignment="1">
      <alignment horizontal="center" vertical="center" wrapText="1"/>
    </xf>
    <xf numFmtId="0" fontId="2" fillId="13" borderId="408" xfId="0" applyFont="1" applyFill="1" applyBorder="1" applyAlignment="1">
      <alignment horizontal="center" vertical="center" wrapText="1"/>
    </xf>
    <xf numFmtId="0" fontId="322" fillId="18" borderId="195" xfId="0" applyFont="1" applyFill="1" applyBorder="1" applyAlignment="1">
      <alignment horizontal="center" vertical="center" wrapText="1"/>
    </xf>
    <xf numFmtId="0" fontId="8" fillId="13" borderId="347" xfId="0" applyFont="1" applyFill="1" applyBorder="1" applyAlignment="1">
      <alignment horizontal="center" vertical="center" wrapText="1"/>
    </xf>
    <xf numFmtId="0" fontId="2" fillId="57" borderId="381" xfId="0" applyFont="1" applyFill="1" applyBorder="1" applyAlignment="1">
      <alignment horizontal="center" vertical="center" wrapText="1"/>
    </xf>
    <xf numFmtId="0" fontId="6" fillId="13" borderId="465" xfId="0" applyFont="1" applyFill="1" applyBorder="1" applyAlignment="1">
      <alignment horizontal="center" vertical="center" wrapText="1"/>
    </xf>
    <xf numFmtId="0" fontId="6" fillId="13" borderId="466" xfId="0" applyFont="1" applyFill="1" applyBorder="1" applyAlignment="1">
      <alignment horizontal="center" vertical="center" wrapText="1"/>
    </xf>
    <xf numFmtId="0" fontId="6" fillId="13" borderId="467" xfId="0" applyFont="1" applyFill="1" applyBorder="1" applyAlignment="1">
      <alignment horizontal="center" vertical="center" wrapText="1"/>
    </xf>
    <xf numFmtId="0" fontId="8" fillId="13" borderId="320" xfId="0" applyFont="1" applyFill="1" applyBorder="1" applyAlignment="1">
      <alignment horizontal="center" vertical="center" wrapText="1"/>
    </xf>
    <xf numFmtId="0" fontId="2" fillId="63" borderId="58" xfId="0" applyFont="1" applyFill="1" applyBorder="1" applyAlignment="1">
      <alignment horizontal="center" vertical="center" wrapText="1"/>
    </xf>
    <xf numFmtId="0" fontId="8" fillId="13" borderId="299" xfId="0" applyFont="1" applyFill="1" applyBorder="1" applyAlignment="1">
      <alignment horizontal="center" vertical="center" wrapText="1"/>
    </xf>
    <xf numFmtId="0" fontId="2" fillId="13" borderId="177" xfId="0" applyFont="1" applyFill="1" applyBorder="1" applyAlignment="1">
      <alignment horizontal="center" vertical="center" wrapText="1"/>
    </xf>
    <xf numFmtId="0" fontId="6" fillId="13" borderId="468" xfId="0" applyFont="1" applyFill="1" applyBorder="1" applyAlignment="1">
      <alignment horizontal="center" vertical="center" wrapText="1"/>
    </xf>
    <xf numFmtId="0" fontId="6" fillId="13" borderId="179" xfId="0" applyFont="1" applyFill="1" applyBorder="1" applyAlignment="1">
      <alignment horizontal="center" vertical="center" wrapText="1"/>
    </xf>
    <xf numFmtId="0" fontId="1" fillId="52" borderId="75" xfId="0" applyFont="1" applyFill="1" applyBorder="1" applyAlignment="1">
      <alignment horizontal="center" vertical="center" wrapText="1"/>
    </xf>
    <xf numFmtId="0" fontId="57" fillId="7" borderId="440" xfId="1" applyFont="1" applyFill="1" applyBorder="1" applyAlignment="1">
      <alignment horizontal="center" vertical="center" wrapText="1"/>
    </xf>
    <xf numFmtId="0" fontId="1" fillId="75" borderId="441" xfId="0" applyFont="1" applyFill="1" applyBorder="1" applyAlignment="1">
      <alignment horizontal="center" vertical="center" wrapText="1"/>
    </xf>
    <xf numFmtId="0" fontId="1" fillId="54" borderId="469" xfId="0" applyFont="1" applyFill="1" applyBorder="1" applyAlignment="1">
      <alignment horizontal="center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2" fillId="13" borderId="392" xfId="0" applyFont="1" applyFill="1" applyBorder="1" applyAlignment="1">
      <alignment horizontal="center" vertical="center" wrapText="1"/>
    </xf>
    <xf numFmtId="0" fontId="61" fillId="13" borderId="405" xfId="0" applyFont="1" applyFill="1" applyBorder="1" applyAlignment="1">
      <alignment horizontal="center" vertical="center" wrapText="1"/>
    </xf>
    <xf numFmtId="0" fontId="5" fillId="0" borderId="387" xfId="0" applyFont="1" applyBorder="1" applyAlignment="1">
      <alignment horizontal="center" vertical="center" wrapText="1"/>
    </xf>
    <xf numFmtId="0" fontId="5" fillId="0" borderId="408" xfId="0" applyFont="1" applyBorder="1" applyAlignment="1">
      <alignment horizontal="center" vertical="center" wrapText="1"/>
    </xf>
    <xf numFmtId="0" fontId="5" fillId="13" borderId="55" xfId="0" applyFont="1" applyFill="1" applyBorder="1" applyAlignment="1">
      <alignment horizontal="center" vertical="center" wrapText="1"/>
    </xf>
    <xf numFmtId="0" fontId="5" fillId="13" borderId="58" xfId="0" applyFont="1" applyFill="1" applyBorder="1" applyAlignment="1">
      <alignment horizontal="center" vertical="center" wrapText="1"/>
    </xf>
    <xf numFmtId="0" fontId="5" fillId="13" borderId="334" xfId="0" applyFont="1" applyFill="1" applyBorder="1" applyAlignment="1">
      <alignment horizontal="center" vertical="center" wrapText="1"/>
    </xf>
    <xf numFmtId="0" fontId="5" fillId="13" borderId="395" xfId="0" applyFont="1" applyFill="1" applyBorder="1" applyAlignment="1">
      <alignment horizontal="center" vertical="center" wrapText="1"/>
    </xf>
    <xf numFmtId="0" fontId="2" fillId="0" borderId="349" xfId="0" applyFont="1" applyBorder="1" applyAlignment="1">
      <alignment horizontal="center" vertical="center" wrapText="1"/>
    </xf>
    <xf numFmtId="0" fontId="6" fillId="0" borderId="357" xfId="0" applyFont="1" applyBorder="1" applyAlignment="1">
      <alignment horizontal="center" vertical="center" wrapText="1"/>
    </xf>
    <xf numFmtId="0" fontId="56" fillId="0" borderId="380" xfId="0" applyFont="1" applyBorder="1" applyAlignment="1">
      <alignment horizontal="center" vertical="center" wrapText="1"/>
    </xf>
    <xf numFmtId="0" fontId="6" fillId="0" borderId="410" xfId="0" applyFont="1" applyBorder="1" applyAlignment="1">
      <alignment horizontal="center" vertical="center" wrapText="1"/>
    </xf>
    <xf numFmtId="0" fontId="6" fillId="0" borderId="408" xfId="0" applyFont="1" applyBorder="1" applyAlignment="1">
      <alignment horizontal="center" vertical="center" wrapText="1"/>
    </xf>
    <xf numFmtId="0" fontId="6" fillId="13" borderId="56" xfId="0" applyFont="1" applyFill="1" applyBorder="1" applyAlignment="1">
      <alignment horizontal="center" vertical="center" wrapText="1"/>
    </xf>
    <xf numFmtId="0" fontId="6" fillId="13" borderId="116" xfId="0" applyFont="1" applyFill="1" applyBorder="1" applyAlignment="1">
      <alignment horizontal="center" vertical="center" wrapText="1"/>
    </xf>
    <xf numFmtId="0" fontId="60" fillId="13" borderId="62" xfId="0" applyFont="1" applyFill="1" applyBorder="1" applyAlignment="1">
      <alignment horizontal="center" vertical="center" wrapText="1"/>
    </xf>
    <xf numFmtId="0" fontId="6" fillId="13" borderId="368" xfId="0" applyFont="1" applyFill="1" applyBorder="1" applyAlignment="1">
      <alignment horizontal="center" vertical="center" wrapText="1"/>
    </xf>
    <xf numFmtId="0" fontId="6" fillId="13" borderId="369" xfId="0" applyFont="1" applyFill="1" applyBorder="1" applyAlignment="1">
      <alignment horizontal="center" vertical="center" wrapText="1"/>
    </xf>
    <xf numFmtId="0" fontId="60" fillId="13" borderId="33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24" fillId="6" borderId="318" xfId="0" applyFont="1" applyFill="1" applyBorder="1" applyAlignment="1">
      <alignment horizontal="center" vertical="center" wrapText="1"/>
    </xf>
    <xf numFmtId="0" fontId="24" fillId="6" borderId="277" xfId="0" applyFont="1" applyFill="1" applyBorder="1" applyAlignment="1">
      <alignment horizontal="center" vertical="center" wrapText="1"/>
    </xf>
    <xf numFmtId="0" fontId="24" fillId="6" borderId="319" xfId="0" applyFont="1" applyFill="1" applyBorder="1" applyAlignment="1">
      <alignment horizontal="center" vertical="center" wrapText="1"/>
    </xf>
    <xf numFmtId="0" fontId="8" fillId="13" borderId="110" xfId="0" applyFont="1" applyFill="1" applyBorder="1" applyAlignment="1">
      <alignment horizontal="center" vertical="center" wrapText="1"/>
    </xf>
    <xf numFmtId="0" fontId="6" fillId="13" borderId="303" xfId="0" applyFont="1" applyFill="1" applyBorder="1" applyAlignment="1">
      <alignment horizontal="center" vertical="center" wrapText="1"/>
    </xf>
    <xf numFmtId="0" fontId="1" fillId="80" borderId="347" xfId="0" applyFont="1" applyFill="1" applyBorder="1" applyAlignment="1">
      <alignment horizontal="center" vertical="center" wrapText="1"/>
    </xf>
    <xf numFmtId="0" fontId="2" fillId="0" borderId="407" xfId="0" applyFont="1" applyBorder="1" applyAlignment="1">
      <alignment horizontal="center" vertical="center" wrapText="1"/>
    </xf>
    <xf numFmtId="0" fontId="4" fillId="13" borderId="367" xfId="0" applyFont="1" applyFill="1" applyBorder="1" applyAlignment="1">
      <alignment horizontal="center" vertical="center" wrapText="1"/>
    </xf>
    <xf numFmtId="0" fontId="57" fillId="67" borderId="68" xfId="1" applyFont="1" applyFill="1" applyBorder="1" applyAlignment="1">
      <alignment horizontal="center" vertical="center" wrapText="1"/>
    </xf>
    <xf numFmtId="0" fontId="26" fillId="67" borderId="4" xfId="0" applyFont="1" applyFill="1" applyBorder="1" applyAlignment="1">
      <alignment horizontal="center" vertical="center" wrapText="1"/>
    </xf>
    <xf numFmtId="0" fontId="1" fillId="68" borderId="69" xfId="0" applyFont="1" applyFill="1" applyBorder="1" applyAlignment="1">
      <alignment horizontal="center" vertical="center" wrapText="1"/>
    </xf>
    <xf numFmtId="0" fontId="4" fillId="66" borderId="64" xfId="0" applyFont="1" applyFill="1" applyBorder="1" applyAlignment="1">
      <alignment horizontal="center" vertical="center" wrapText="1"/>
    </xf>
    <xf numFmtId="0" fontId="4" fillId="66" borderId="68" xfId="0" applyFont="1" applyFill="1" applyBorder="1" applyAlignment="1">
      <alignment horizontal="center" vertical="center" wrapText="1"/>
    </xf>
    <xf numFmtId="0" fontId="4" fillId="66" borderId="4" xfId="0" applyFont="1" applyFill="1" applyBorder="1" applyAlignment="1">
      <alignment horizontal="center" vertical="center" wrapText="1"/>
    </xf>
    <xf numFmtId="0" fontId="4" fillId="66" borderId="69" xfId="0" applyFont="1" applyFill="1" applyBorder="1" applyAlignment="1">
      <alignment horizontal="center" vertical="center" wrapText="1"/>
    </xf>
    <xf numFmtId="0" fontId="1" fillId="52" borderId="76" xfId="0" applyFont="1" applyFill="1" applyBorder="1"/>
    <xf numFmtId="0" fontId="1" fillId="52" borderId="75" xfId="0" applyFont="1" applyFill="1" applyBorder="1"/>
    <xf numFmtId="49" fontId="2" fillId="13" borderId="347" xfId="0" applyNumberFormat="1" applyFont="1" applyFill="1" applyBorder="1" applyAlignment="1">
      <alignment horizontal="center" vertical="center" wrapText="1"/>
    </xf>
    <xf numFmtId="0" fontId="6" fillId="13" borderId="442" xfId="0" applyFont="1" applyFill="1" applyBorder="1" applyAlignment="1">
      <alignment horizontal="center" vertical="center" wrapText="1"/>
    </xf>
    <xf numFmtId="0" fontId="6" fillId="13" borderId="440" xfId="0" applyFont="1" applyFill="1" applyBorder="1" applyAlignment="1">
      <alignment horizontal="center" vertical="center" wrapText="1"/>
    </xf>
    <xf numFmtId="0" fontId="2" fillId="13" borderId="439" xfId="0" applyFont="1" applyFill="1" applyBorder="1" applyAlignment="1">
      <alignment horizontal="center" vertical="center" wrapText="1"/>
    </xf>
    <xf numFmtId="49" fontId="2" fillId="13" borderId="307" xfId="0" applyNumberFormat="1" applyFont="1" applyFill="1" applyBorder="1" applyAlignment="1">
      <alignment horizontal="center" vertical="center" wrapText="1"/>
    </xf>
    <xf numFmtId="49" fontId="2" fillId="13" borderId="320" xfId="0" applyNumberFormat="1" applyFont="1" applyFill="1" applyBorder="1" applyAlignment="1">
      <alignment horizontal="center" vertical="center" wrapText="1"/>
    </xf>
    <xf numFmtId="0" fontId="2" fillId="13" borderId="347" xfId="0" applyFont="1" applyFill="1" applyBorder="1" applyAlignment="1">
      <alignment horizontal="center" vertical="center" wrapText="1"/>
    </xf>
    <xf numFmtId="0" fontId="2" fillId="13" borderId="387" xfId="0" applyFont="1" applyFill="1" applyBorder="1" applyAlignment="1">
      <alignment horizontal="center" vertical="center" wrapText="1"/>
    </xf>
    <xf numFmtId="0" fontId="2" fillId="2" borderId="347" xfId="0" applyFont="1" applyFill="1" applyBorder="1" applyAlignment="1">
      <alignment horizontal="center" vertical="center" wrapText="1"/>
    </xf>
    <xf numFmtId="0" fontId="2" fillId="2" borderId="387" xfId="0" applyFont="1" applyFill="1" applyBorder="1" applyAlignment="1">
      <alignment horizontal="center" vertical="center" wrapText="1"/>
    </xf>
    <xf numFmtId="0" fontId="6" fillId="13" borderId="348" xfId="0" applyFont="1" applyFill="1" applyBorder="1" applyAlignment="1">
      <alignment horizontal="center" vertical="center" wrapText="1"/>
    </xf>
    <xf numFmtId="0" fontId="6" fillId="13" borderId="375" xfId="0" applyFont="1" applyFill="1" applyBorder="1" applyAlignment="1">
      <alignment horizontal="center" vertical="center" wrapText="1"/>
    </xf>
    <xf numFmtId="0" fontId="6" fillId="13" borderId="351" xfId="0" applyFont="1" applyFill="1" applyBorder="1" applyAlignment="1">
      <alignment horizontal="center" vertical="center" wrapText="1"/>
    </xf>
    <xf numFmtId="0" fontId="6" fillId="13" borderId="380" xfId="0" applyFont="1" applyFill="1" applyBorder="1" applyAlignment="1">
      <alignment horizontal="center" vertical="center" wrapText="1"/>
    </xf>
    <xf numFmtId="0" fontId="6" fillId="13" borderId="346" xfId="0" applyFont="1" applyFill="1" applyBorder="1" applyAlignment="1">
      <alignment horizontal="center" vertical="center" wrapText="1"/>
    </xf>
    <xf numFmtId="0" fontId="6" fillId="13" borderId="381" xfId="0" applyFont="1" applyFill="1" applyBorder="1" applyAlignment="1">
      <alignment horizontal="center" vertical="center" wrapText="1"/>
    </xf>
    <xf numFmtId="0" fontId="6" fillId="13" borderId="347" xfId="0" applyFont="1" applyFill="1" applyBorder="1" applyAlignment="1">
      <alignment horizontal="center" vertical="center" wrapText="1"/>
    </xf>
    <xf numFmtId="0" fontId="6" fillId="13" borderId="387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408" xfId="0" applyFont="1" applyFill="1" applyBorder="1" applyAlignment="1">
      <alignment horizontal="center" vertical="center" wrapText="1"/>
    </xf>
    <xf numFmtId="0" fontId="6" fillId="13" borderId="53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2" fillId="63" borderId="307" xfId="0" applyFont="1" applyFill="1" applyBorder="1" applyAlignment="1">
      <alignment horizontal="center" vertical="center" wrapText="1"/>
    </xf>
    <xf numFmtId="0" fontId="2" fillId="63" borderId="334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00" xfId="0" applyFont="1" applyFill="1" applyBorder="1" applyAlignment="1">
      <alignment horizontal="center" vertical="center" wrapText="1"/>
    </xf>
    <xf numFmtId="0" fontId="6" fillId="13" borderId="69" xfId="0" applyFont="1" applyFill="1" applyBorder="1" applyAlignment="1">
      <alignment horizontal="center" vertical="center" wrapText="1"/>
    </xf>
    <xf numFmtId="0" fontId="2" fillId="13" borderId="62" xfId="0" applyFont="1" applyFill="1" applyBorder="1" applyAlignment="1">
      <alignment horizontal="center" vertical="center" wrapText="1"/>
    </xf>
    <xf numFmtId="0" fontId="2" fillId="13" borderId="68" xfId="0" applyFont="1" applyFill="1" applyBorder="1" applyAlignment="1">
      <alignment horizontal="center" vertical="center" wrapText="1"/>
    </xf>
    <xf numFmtId="0" fontId="6" fillId="13" borderId="60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2" fillId="13" borderId="470" xfId="0" applyFont="1" applyFill="1" applyBorder="1" applyAlignment="1">
      <alignment horizontal="center" vertical="center" wrapText="1"/>
    </xf>
    <xf numFmtId="0" fontId="2" fillId="13" borderId="471" xfId="0" applyFont="1" applyFill="1" applyBorder="1" applyAlignment="1">
      <alignment horizontal="center" vertical="center" wrapText="1"/>
    </xf>
    <xf numFmtId="0" fontId="12" fillId="13" borderId="347" xfId="0" applyFont="1" applyFill="1" applyBorder="1" applyAlignment="1">
      <alignment horizontal="center" vertical="center" wrapText="1"/>
    </xf>
    <xf numFmtId="0" fontId="12" fillId="13" borderId="320" xfId="0" applyFont="1" applyFill="1" applyBorder="1" applyAlignment="1">
      <alignment horizontal="center" vertical="center" wrapText="1"/>
    </xf>
    <xf numFmtId="0" fontId="2" fillId="13" borderId="348" xfId="0" applyFont="1" applyFill="1" applyBorder="1" applyAlignment="1">
      <alignment horizontal="center" vertical="center" wrapText="1"/>
    </xf>
    <xf numFmtId="0" fontId="2" fillId="13" borderId="390" xfId="0" applyFont="1" applyFill="1" applyBorder="1" applyAlignment="1">
      <alignment horizontal="center" vertical="center" wrapText="1"/>
    </xf>
    <xf numFmtId="49" fontId="2" fillId="12" borderId="307" xfId="0" applyNumberFormat="1" applyFont="1" applyFill="1" applyBorder="1" applyAlignment="1">
      <alignment vertical="center" wrapText="1"/>
    </xf>
    <xf numFmtId="49" fontId="2" fillId="12" borderId="387" xfId="0" applyNumberFormat="1" applyFont="1" applyFill="1" applyBorder="1" applyAlignment="1">
      <alignment vertical="center" wrapText="1"/>
    </xf>
    <xf numFmtId="49" fontId="2" fillId="12" borderId="334" xfId="0" applyNumberFormat="1" applyFont="1" applyFill="1" applyBorder="1" applyAlignment="1">
      <alignment vertical="center" wrapText="1"/>
    </xf>
    <xf numFmtId="0" fontId="6" fillId="13" borderId="334" xfId="0" applyFont="1" applyFill="1" applyBorder="1" applyAlignment="1">
      <alignment horizontal="center" vertical="center" wrapText="1"/>
    </xf>
    <xf numFmtId="0" fontId="2" fillId="13" borderId="334" xfId="0" applyFont="1" applyFill="1" applyBorder="1" applyAlignment="1">
      <alignment horizontal="center" vertical="center" wrapText="1"/>
    </xf>
    <xf numFmtId="0" fontId="2" fillId="13" borderId="351" xfId="0" applyFont="1" applyFill="1" applyBorder="1" applyAlignment="1">
      <alignment horizontal="center" vertical="center" wrapText="1"/>
    </xf>
    <xf numFmtId="0" fontId="2" fillId="13" borderId="333" xfId="0" applyFont="1" applyFill="1" applyBorder="1" applyAlignment="1">
      <alignment horizontal="center" vertical="center" wrapText="1"/>
    </xf>
    <xf numFmtId="0" fontId="6" fillId="13" borderId="333" xfId="0" applyFont="1" applyFill="1" applyBorder="1" applyAlignment="1">
      <alignment horizontal="center" vertical="center" wrapText="1"/>
    </xf>
    <xf numFmtId="0" fontId="6" fillId="13" borderId="390" xfId="0" applyFont="1" applyFill="1" applyBorder="1" applyAlignment="1">
      <alignment horizontal="center" vertical="center" wrapText="1"/>
    </xf>
    <xf numFmtId="0" fontId="1" fillId="13" borderId="346" xfId="0" applyFont="1" applyFill="1" applyBorder="1" applyAlignment="1">
      <alignment horizontal="center" vertical="center" wrapText="1"/>
    </xf>
    <xf numFmtId="0" fontId="1" fillId="13" borderId="367" xfId="0" applyFont="1" applyFill="1" applyBorder="1" applyAlignment="1">
      <alignment horizontal="center" vertical="center" wrapText="1"/>
    </xf>
    <xf numFmtId="0" fontId="6" fillId="13" borderId="367" xfId="0" applyFont="1" applyFill="1" applyBorder="1" applyAlignment="1">
      <alignment horizontal="center" vertical="center" wrapText="1"/>
    </xf>
    <xf numFmtId="0" fontId="6" fillId="13" borderId="405" xfId="0" applyFont="1" applyFill="1" applyBorder="1" applyAlignment="1">
      <alignment horizontal="center" vertical="center" wrapText="1"/>
    </xf>
    <xf numFmtId="0" fontId="1" fillId="0" borderId="395" xfId="0" applyFont="1" applyBorder="1"/>
    <xf numFmtId="0" fontId="6" fillId="13" borderId="16" xfId="0" applyFont="1" applyFill="1" applyBorder="1" applyAlignment="1">
      <alignment horizontal="center" vertical="center" wrapText="1"/>
    </xf>
    <xf numFmtId="0" fontId="1" fillId="0" borderId="31" xfId="0" applyFont="1" applyBorder="1"/>
    <xf numFmtId="0" fontId="12" fillId="19" borderId="307" xfId="0" applyFont="1" applyFill="1" applyBorder="1" applyAlignment="1">
      <alignment horizontal="center" vertical="center" wrapText="1"/>
    </xf>
    <xf numFmtId="0" fontId="1" fillId="0" borderId="387" xfId="0" applyFont="1" applyBorder="1"/>
    <xf numFmtId="0" fontId="8" fillId="4" borderId="351" xfId="0" applyFont="1" applyFill="1" applyBorder="1" applyAlignment="1">
      <alignment horizontal="center" vertical="center" wrapText="1"/>
    </xf>
    <xf numFmtId="0" fontId="8" fillId="4" borderId="318" xfId="0" applyFont="1" applyFill="1" applyBorder="1" applyAlignment="1">
      <alignment horizontal="center" vertical="center" wrapText="1"/>
    </xf>
    <xf numFmtId="0" fontId="1" fillId="4" borderId="346" xfId="0" applyFont="1" applyFill="1" applyBorder="1" applyAlignment="1">
      <alignment horizontal="center" vertical="center"/>
    </xf>
    <xf numFmtId="0" fontId="1" fillId="4" borderId="277" xfId="0" applyFont="1" applyFill="1" applyBorder="1" applyAlignment="1">
      <alignment horizontal="center" vertical="center"/>
    </xf>
    <xf numFmtId="0" fontId="1" fillId="4" borderId="348" xfId="0" applyFont="1" applyFill="1" applyBorder="1" applyAlignment="1">
      <alignment horizontal="center" vertical="center" wrapText="1"/>
    </xf>
    <xf numFmtId="0" fontId="1" fillId="4" borderId="319" xfId="0" applyFont="1" applyFill="1" applyBorder="1" applyAlignment="1">
      <alignment horizontal="center" vertical="center" wrapText="1"/>
    </xf>
    <xf numFmtId="0" fontId="2" fillId="13" borderId="392" xfId="0" applyFont="1" applyFill="1" applyBorder="1" applyAlignment="1">
      <alignment horizontal="center" vertical="center" wrapText="1"/>
    </xf>
    <xf numFmtId="0" fontId="2" fillId="13" borderId="37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0" fillId="0" borderId="0" xfId="0"/>
    <xf numFmtId="0" fontId="1" fillId="0" borderId="16" xfId="0" applyFont="1" applyBorder="1"/>
    <xf numFmtId="0" fontId="1" fillId="0" borderId="22" xfId="0" applyFont="1" applyBorder="1"/>
    <xf numFmtId="0" fontId="1" fillId="0" borderId="21" xfId="0" applyFont="1" applyBorder="1"/>
    <xf numFmtId="0" fontId="23" fillId="6" borderId="392" xfId="0" applyFont="1" applyFill="1" applyBorder="1" applyAlignment="1">
      <alignment vertical="center" wrapText="1"/>
    </xf>
    <xf numFmtId="0" fontId="0" fillId="0" borderId="304" xfId="0" applyBorder="1" applyAlignment="1">
      <alignment vertical="center" wrapText="1"/>
    </xf>
    <xf numFmtId="0" fontId="0" fillId="0" borderId="405" xfId="0" applyBorder="1" applyAlignment="1">
      <alignment vertical="center" wrapText="1"/>
    </xf>
    <xf numFmtId="0" fontId="0" fillId="0" borderId="394" xfId="0" applyBorder="1" applyAlignment="1">
      <alignment vertical="center" wrapText="1"/>
    </xf>
    <xf numFmtId="0" fontId="0" fillId="0" borderId="407" xfId="0" applyBorder="1" applyAlignment="1">
      <alignment vertical="center" wrapText="1"/>
    </xf>
    <xf numFmtId="0" fontId="0" fillId="0" borderId="408" xfId="0" applyBorder="1" applyAlignment="1">
      <alignment vertical="center" wrapText="1"/>
    </xf>
    <xf numFmtId="0" fontId="0" fillId="0" borderId="389" xfId="0" applyBorder="1" applyAlignment="1">
      <alignment vertical="center" wrapText="1"/>
    </xf>
    <xf numFmtId="0" fontId="0" fillId="0" borderId="299" xfId="0" applyBorder="1" applyAlignment="1">
      <alignment vertical="center" wrapText="1"/>
    </xf>
    <xf numFmtId="0" fontId="0" fillId="0" borderId="395" xfId="0" applyBorder="1" applyAlignment="1">
      <alignment vertical="center" wrapText="1"/>
    </xf>
    <xf numFmtId="0" fontId="2" fillId="2" borderId="307" xfId="0" applyFont="1" applyFill="1" applyBorder="1" applyAlignment="1">
      <alignment horizontal="center" vertical="center" wrapText="1"/>
    </xf>
    <xf numFmtId="0" fontId="1" fillId="0" borderId="334" xfId="0" applyFont="1" applyBorder="1"/>
    <xf numFmtId="0" fontId="2" fillId="63" borderId="412" xfId="0" applyFont="1" applyFill="1" applyBorder="1" applyAlignment="1">
      <alignment horizontal="center" vertical="center" wrapText="1"/>
    </xf>
    <xf numFmtId="0" fontId="2" fillId="63" borderId="40" xfId="0" applyFont="1" applyFill="1" applyBorder="1" applyAlignment="1">
      <alignment horizontal="center" vertical="center" wrapText="1"/>
    </xf>
    <xf numFmtId="0" fontId="2" fillId="14" borderId="307" xfId="0" applyFont="1" applyFill="1" applyBorder="1" applyAlignment="1">
      <alignment horizontal="center" vertical="center" wrapText="1"/>
    </xf>
    <xf numFmtId="49" fontId="2" fillId="12" borderId="394" xfId="0" applyNumberFormat="1" applyFont="1" applyFill="1" applyBorder="1" applyAlignment="1">
      <alignment horizontal="center" vertical="center" wrapText="1"/>
    </xf>
    <xf numFmtId="0" fontId="1" fillId="0" borderId="394" xfId="0" applyFont="1" applyBorder="1"/>
    <xf numFmtId="0" fontId="1" fillId="0" borderId="389" xfId="0" applyFont="1" applyBorder="1"/>
    <xf numFmtId="0" fontId="14" fillId="4" borderId="124" xfId="0" applyFont="1" applyFill="1" applyBorder="1" applyAlignment="1">
      <alignment horizontal="center" vertical="center" textRotation="90" wrapText="1"/>
    </xf>
    <xf numFmtId="0" fontId="1" fillId="0" borderId="113" xfId="0" applyFont="1" applyBorder="1"/>
    <xf numFmtId="0" fontId="1" fillId="0" borderId="323" xfId="0" applyFont="1" applyBorder="1"/>
    <xf numFmtId="0" fontId="29" fillId="15" borderId="125" xfId="0" applyFont="1" applyFill="1" applyBorder="1" applyAlignment="1">
      <alignment horizontal="center" vertical="center" wrapText="1"/>
    </xf>
    <xf numFmtId="0" fontId="1" fillId="0" borderId="114" xfId="0" applyFont="1" applyBorder="1"/>
    <xf numFmtId="0" fontId="1" fillId="0" borderId="357" xfId="0" applyFont="1" applyBorder="1"/>
    <xf numFmtId="0" fontId="4" fillId="13" borderId="55" xfId="0" applyFont="1" applyFill="1" applyBorder="1" applyAlignment="1">
      <alignment horizontal="center" vertical="center" wrapText="1"/>
    </xf>
    <xf numFmtId="0" fontId="4" fillId="13" borderId="64" xfId="0" applyFont="1" applyFill="1" applyBorder="1" applyAlignment="1">
      <alignment horizontal="center" vertical="center" wrapText="1"/>
    </xf>
    <xf numFmtId="49" fontId="2" fillId="13" borderId="408" xfId="0" applyNumberFormat="1" applyFont="1" applyFill="1" applyBorder="1" applyAlignment="1">
      <alignment horizontal="center" vertical="center" wrapText="1"/>
    </xf>
    <xf numFmtId="0" fontId="1" fillId="0" borderId="408" xfId="0" applyFont="1" applyBorder="1"/>
    <xf numFmtId="0" fontId="1" fillId="0" borderId="378" xfId="0" applyFont="1" applyBorder="1"/>
    <xf numFmtId="49" fontId="2" fillId="12" borderId="392" xfId="0" applyNumberFormat="1" applyFont="1" applyFill="1" applyBorder="1" applyAlignment="1">
      <alignment horizontal="center" vertical="center" wrapText="1"/>
    </xf>
    <xf numFmtId="0" fontId="12" fillId="76" borderId="387" xfId="0" applyFont="1" applyFill="1" applyBorder="1" applyAlignment="1">
      <alignment horizontal="center" vertical="center" wrapText="1"/>
    </xf>
    <xf numFmtId="0" fontId="12" fillId="76" borderId="334" xfId="0" applyFont="1" applyFill="1" applyBorder="1" applyAlignment="1">
      <alignment horizontal="center" vertical="center" wrapText="1"/>
    </xf>
    <xf numFmtId="0" fontId="29" fillId="15" borderId="344" xfId="0" applyFont="1" applyFill="1" applyBorder="1" applyAlignment="1">
      <alignment horizontal="center" vertical="center" wrapText="1"/>
    </xf>
    <xf numFmtId="0" fontId="29" fillId="15" borderId="401" xfId="0" applyFont="1" applyFill="1" applyBorder="1" applyAlignment="1">
      <alignment horizontal="center" vertical="center" wrapText="1"/>
    </xf>
    <xf numFmtId="0" fontId="29" fillId="15" borderId="463" xfId="0" applyFont="1" applyFill="1" applyBorder="1" applyAlignment="1">
      <alignment horizontal="center"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0" fontId="1" fillId="0" borderId="79" xfId="0" applyFont="1" applyBorder="1"/>
    <xf numFmtId="49" fontId="2" fillId="12" borderId="393" xfId="0" applyNumberFormat="1" applyFont="1" applyFill="1" applyBorder="1" applyAlignment="1">
      <alignment horizontal="center" vertical="center" wrapText="1"/>
    </xf>
    <xf numFmtId="49" fontId="2" fillId="0" borderId="408" xfId="0" applyNumberFormat="1" applyFont="1" applyBorder="1" applyAlignment="1">
      <alignment horizontal="center" vertical="center" wrapText="1"/>
    </xf>
    <xf numFmtId="49" fontId="2" fillId="0" borderId="394" xfId="0" applyNumberFormat="1" applyFont="1" applyBorder="1" applyAlignment="1">
      <alignment horizontal="center" vertical="center" wrapText="1"/>
    </xf>
    <xf numFmtId="0" fontId="1" fillId="0" borderId="63" xfId="0" applyFont="1" applyBorder="1"/>
    <xf numFmtId="0" fontId="1" fillId="0" borderId="70" xfId="0" applyFont="1" applyBorder="1"/>
    <xf numFmtId="0" fontId="12" fillId="5" borderId="387" xfId="0" applyFont="1" applyFill="1" applyBorder="1" applyAlignment="1">
      <alignment horizontal="center" vertical="center" wrapText="1"/>
    </xf>
    <xf numFmtId="0" fontId="12" fillId="5" borderId="334" xfId="0" applyFont="1" applyFill="1" applyBorder="1" applyAlignment="1">
      <alignment horizontal="center" vertical="center" wrapText="1"/>
    </xf>
    <xf numFmtId="49" fontId="2" fillId="6" borderId="405" xfId="0" applyNumberFormat="1" applyFont="1" applyFill="1" applyBorder="1" applyAlignment="1">
      <alignment horizontal="center" vertical="center" wrapText="1"/>
    </xf>
    <xf numFmtId="49" fontId="2" fillId="6" borderId="54" xfId="0" applyNumberFormat="1" applyFont="1" applyFill="1" applyBorder="1" applyAlignment="1">
      <alignment horizontal="center" vertical="center" wrapText="1"/>
    </xf>
    <xf numFmtId="0" fontId="1" fillId="64" borderId="63" xfId="0" applyFont="1" applyFill="1" applyBorder="1"/>
    <xf numFmtId="0" fontId="1" fillId="64" borderId="70" xfId="0" applyFont="1" applyFill="1" applyBorder="1"/>
    <xf numFmtId="49" fontId="2" fillId="13" borderId="405" xfId="0" applyNumberFormat="1" applyFont="1" applyFill="1" applyBorder="1" applyAlignment="1">
      <alignment horizontal="center" vertical="center" wrapText="1"/>
    </xf>
    <xf numFmtId="0" fontId="23" fillId="6" borderId="392" xfId="0" applyFont="1" applyFill="1" applyBorder="1" applyAlignment="1">
      <alignment horizontal="center" vertical="center" wrapText="1"/>
    </xf>
    <xf numFmtId="0" fontId="23" fillId="6" borderId="304" xfId="0" applyFont="1" applyFill="1" applyBorder="1" applyAlignment="1">
      <alignment horizontal="center" vertical="center" wrapText="1"/>
    </xf>
    <xf numFmtId="0" fontId="23" fillId="6" borderId="405" xfId="0" applyFont="1" applyFill="1" applyBorder="1" applyAlignment="1">
      <alignment horizontal="center" vertical="center" wrapText="1"/>
    </xf>
    <xf numFmtId="0" fontId="23" fillId="6" borderId="394" xfId="0" applyFont="1" applyFill="1" applyBorder="1" applyAlignment="1">
      <alignment horizontal="center" vertical="center" wrapText="1"/>
    </xf>
    <xf numFmtId="0" fontId="23" fillId="6" borderId="407" xfId="0" applyFont="1" applyFill="1" applyBorder="1" applyAlignment="1">
      <alignment horizontal="center" vertical="center" wrapText="1"/>
    </xf>
    <xf numFmtId="0" fontId="23" fillId="6" borderId="408" xfId="0" applyFont="1" applyFill="1" applyBorder="1" applyAlignment="1">
      <alignment horizontal="center" vertical="center" wrapText="1"/>
    </xf>
    <xf numFmtId="0" fontId="23" fillId="6" borderId="378" xfId="0" applyFont="1" applyFill="1" applyBorder="1" applyAlignment="1">
      <alignment horizontal="center" vertical="center" wrapText="1"/>
    </xf>
    <xf numFmtId="0" fontId="23" fillId="6" borderId="141" xfId="0" applyFont="1" applyFill="1" applyBorder="1" applyAlignment="1">
      <alignment horizontal="center" vertical="center" wrapText="1"/>
    </xf>
    <xf numFmtId="0" fontId="1" fillId="0" borderId="142" xfId="0" applyFont="1" applyBorder="1"/>
    <xf numFmtId="0" fontId="1" fillId="0" borderId="143" xfId="0" applyFont="1" applyBorder="1"/>
    <xf numFmtId="0" fontId="1" fillId="0" borderId="38" xfId="0" applyFont="1" applyBorder="1"/>
    <xf numFmtId="49" fontId="2" fillId="12" borderId="54" xfId="0" applyNumberFormat="1" applyFont="1" applyFill="1" applyBorder="1" applyAlignment="1">
      <alignment horizontal="center" vertical="center" wrapText="1"/>
    </xf>
    <xf numFmtId="0" fontId="12" fillId="19" borderId="8" xfId="0" applyFont="1" applyFill="1" applyBorder="1" applyAlignment="1">
      <alignment horizontal="center" vertical="center" wrapText="1"/>
    </xf>
    <xf numFmtId="0" fontId="1" fillId="0" borderId="99" xfId="0" applyFont="1" applyBorder="1"/>
    <xf numFmtId="0" fontId="14" fillId="4" borderId="308" xfId="0" applyFont="1" applyFill="1" applyBorder="1" applyAlignment="1">
      <alignment horizontal="center" vertical="center" wrapText="1"/>
    </xf>
    <xf numFmtId="0" fontId="14" fillId="4" borderId="323" xfId="0" applyFont="1" applyFill="1" applyBorder="1" applyAlignment="1">
      <alignment horizontal="center" vertical="center" wrapText="1"/>
    </xf>
    <xf numFmtId="0" fontId="14" fillId="4" borderId="404" xfId="0" applyFont="1" applyFill="1" applyBorder="1" applyAlignment="1">
      <alignment horizontal="center" vertical="center" wrapText="1"/>
    </xf>
    <xf numFmtId="0" fontId="15" fillId="15" borderId="338" xfId="0" applyFont="1" applyFill="1" applyBorder="1" applyAlignment="1">
      <alignment horizontal="center" vertical="center" wrapText="1"/>
    </xf>
    <xf numFmtId="0" fontId="15" fillId="15" borderId="357" xfId="0" applyFont="1" applyFill="1" applyBorder="1" applyAlignment="1">
      <alignment horizontal="center" vertical="center" wrapText="1"/>
    </xf>
    <xf numFmtId="0" fontId="15" fillId="15" borderId="369" xfId="0" applyFont="1" applyFill="1" applyBorder="1" applyAlignment="1">
      <alignment horizontal="center" vertical="center" wrapText="1"/>
    </xf>
    <xf numFmtId="0" fontId="2" fillId="13" borderId="412" xfId="0" applyFont="1" applyFill="1" applyBorder="1" applyAlignment="1">
      <alignment horizontal="center" vertical="center" wrapText="1"/>
    </xf>
    <xf numFmtId="0" fontId="2" fillId="13" borderId="43" xfId="0" applyFont="1" applyFill="1" applyBorder="1" applyAlignment="1">
      <alignment horizontal="center" vertical="center" wrapText="1"/>
    </xf>
    <xf numFmtId="0" fontId="2" fillId="13" borderId="4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4" xfId="0" applyFont="1" applyBorder="1"/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28" xfId="0" applyFont="1" applyBorder="1"/>
    <xf numFmtId="0" fontId="8" fillId="12" borderId="141" xfId="0" applyFont="1" applyFill="1" applyBorder="1" applyAlignment="1">
      <alignment horizontal="center" vertical="center" wrapText="1"/>
    </xf>
    <xf numFmtId="0" fontId="0" fillId="0" borderId="142" xfId="0" applyBorder="1"/>
    <xf numFmtId="0" fontId="2" fillId="13" borderId="307" xfId="0" applyFont="1" applyFill="1" applyBorder="1" applyAlignment="1">
      <alignment horizontal="center" vertical="center" wrapText="1"/>
    </xf>
    <xf numFmtId="0" fontId="2" fillId="13" borderId="320" xfId="0" applyFont="1" applyFill="1" applyBorder="1" applyAlignment="1">
      <alignment horizontal="center" vertical="center" wrapText="1"/>
    </xf>
    <xf numFmtId="0" fontId="2" fillId="5" borderId="39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39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3" fillId="14" borderId="407" xfId="0" applyFont="1" applyFill="1" applyBorder="1" applyAlignment="1">
      <alignment horizontal="center" vertical="center"/>
    </xf>
    <xf numFmtId="0" fontId="0" fillId="0" borderId="407" xfId="0" applyBorder="1"/>
    <xf numFmtId="0" fontId="11" fillId="72" borderId="392" xfId="0" applyFont="1" applyFill="1" applyBorder="1" applyAlignment="1">
      <alignment horizontal="center" vertical="center" wrapText="1"/>
    </xf>
    <xf numFmtId="0" fontId="1" fillId="73" borderId="304" xfId="0" applyFont="1" applyFill="1" applyBorder="1"/>
    <xf numFmtId="0" fontId="1" fillId="73" borderId="405" xfId="0" applyFont="1" applyFill="1" applyBorder="1"/>
    <xf numFmtId="0" fontId="1" fillId="73" borderId="378" xfId="0" applyFont="1" applyFill="1" applyBorder="1"/>
    <xf numFmtId="0" fontId="1" fillId="73" borderId="377" xfId="0" applyFont="1" applyFill="1" applyBorder="1"/>
    <xf numFmtId="0" fontId="1" fillId="73" borderId="409" xfId="0" applyFont="1" applyFill="1" applyBorder="1"/>
    <xf numFmtId="0" fontId="8" fillId="79" borderId="393" xfId="0" applyFont="1" applyFill="1" applyBorder="1" applyAlignment="1">
      <alignment horizontal="center" vertical="center" wrapText="1"/>
    </xf>
    <xf numFmtId="0" fontId="8" fillId="79" borderId="371" xfId="0" applyFont="1" applyFill="1" applyBorder="1" applyAlignment="1">
      <alignment horizontal="center" vertical="center" wrapText="1"/>
    </xf>
    <xf numFmtId="0" fontId="8" fillId="79" borderId="9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49" fontId="2" fillId="6" borderId="392" xfId="0" applyNumberFormat="1" applyFont="1" applyFill="1" applyBorder="1" applyAlignment="1">
      <alignment horizontal="center" vertical="center" wrapText="1"/>
    </xf>
    <xf numFmtId="0" fontId="1" fillId="64" borderId="394" xfId="0" applyFont="1" applyFill="1" applyBorder="1"/>
    <xf numFmtId="0" fontId="1" fillId="64" borderId="80" xfId="0" applyFont="1" applyFill="1" applyBorder="1"/>
    <xf numFmtId="0" fontId="341" fillId="6" borderId="393" xfId="1" applyFill="1" applyBorder="1" applyAlignment="1">
      <alignment horizontal="center" vertical="center" wrapText="1"/>
    </xf>
    <xf numFmtId="0" fontId="341" fillId="0" borderId="371" xfId="1" applyBorder="1"/>
    <xf numFmtId="0" fontId="341" fillId="0" borderId="9" xfId="1" applyBorder="1"/>
    <xf numFmtId="0" fontId="1" fillId="0" borderId="80" xfId="0" applyFont="1" applyBorder="1"/>
    <xf numFmtId="0" fontId="1" fillId="0" borderId="26" xfId="0" applyFont="1" applyBorder="1"/>
    <xf numFmtId="0" fontId="24" fillId="6" borderId="394" xfId="0" applyFont="1" applyFill="1" applyBorder="1" applyAlignment="1">
      <alignment horizontal="center" vertical="center" wrapText="1"/>
    </xf>
    <xf numFmtId="0" fontId="1" fillId="0" borderId="367" xfId="0" applyFont="1" applyBorder="1"/>
    <xf numFmtId="0" fontId="2" fillId="10" borderId="13" xfId="0" applyFont="1" applyFill="1" applyBorder="1" applyAlignment="1">
      <alignment horizontal="center" vertical="center" wrapText="1"/>
    </xf>
    <xf numFmtId="0" fontId="1" fillId="0" borderId="24" xfId="0" applyFont="1" applyBorder="1"/>
    <xf numFmtId="0" fontId="2" fillId="11" borderId="13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343" fillId="6" borderId="251" xfId="0" applyFont="1" applyFill="1" applyBorder="1" applyAlignment="1">
      <alignment horizontal="center" vertical="center" wrapText="1"/>
    </xf>
    <xf numFmtId="0" fontId="2" fillId="6" borderId="250" xfId="0" applyFont="1" applyFill="1" applyBorder="1" applyAlignment="1">
      <alignment horizontal="center" vertical="center" wrapText="1"/>
    </xf>
    <xf numFmtId="0" fontId="2" fillId="6" borderId="21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7" xfId="0" applyFont="1" applyBorder="1"/>
    <xf numFmtId="0" fontId="1" fillId="0" borderId="18" xfId="0" applyFont="1" applyBorder="1"/>
    <xf numFmtId="0" fontId="1" fillId="0" borderId="25" xfId="0" applyFont="1" applyBorder="1"/>
    <xf numFmtId="0" fontId="1" fillId="0" borderId="27" xfId="0" applyFont="1" applyBorder="1"/>
    <xf numFmtId="0" fontId="2" fillId="8" borderId="13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44" fillId="0" borderId="1" xfId="0" applyFont="1" applyBorder="1" applyAlignment="1">
      <alignment horizontal="center" vertical="center" wrapText="1"/>
    </xf>
    <xf numFmtId="0" fontId="344" fillId="0" borderId="2" xfId="0" applyFont="1" applyBorder="1"/>
    <xf numFmtId="0" fontId="344" fillId="0" borderId="7" xfId="0" applyFont="1" applyBorder="1"/>
    <xf numFmtId="0" fontId="34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7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20" xfId="0" applyFont="1" applyBorder="1"/>
    <xf numFmtId="0" fontId="2" fillId="4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7" xfId="0" applyFont="1" applyBorder="1"/>
    <xf numFmtId="0" fontId="1" fillId="0" borderId="30" xfId="0" applyFont="1" applyBorder="1"/>
    <xf numFmtId="0" fontId="6" fillId="13" borderId="440" xfId="0" applyFont="1" applyFill="1" applyBorder="1" applyAlignment="1">
      <alignment horizontal="center" vertical="center" wrapText="1"/>
    </xf>
    <xf numFmtId="0" fontId="6" fillId="13" borderId="442" xfId="0" applyFont="1" applyFill="1" applyBorder="1" applyAlignment="1">
      <alignment horizontal="center" vertical="center" wrapText="1"/>
    </xf>
    <xf numFmtId="49" fontId="2" fillId="12" borderId="47" xfId="0" applyNumberFormat="1" applyFont="1" applyFill="1" applyBorder="1" applyAlignment="1">
      <alignment horizontal="center" vertical="center" wrapText="1"/>
    </xf>
    <xf numFmtId="49" fontId="2" fillId="6" borderId="47" xfId="0" applyNumberFormat="1" applyFont="1" applyFill="1" applyBorder="1" applyAlignment="1">
      <alignment horizontal="center" vertical="center" wrapText="1"/>
    </xf>
    <xf numFmtId="0" fontId="2" fillId="13" borderId="440" xfId="0" applyFont="1" applyFill="1" applyBorder="1" applyAlignment="1">
      <alignment horizontal="center" vertical="center" wrapText="1"/>
    </xf>
    <xf numFmtId="0" fontId="6" fillId="13" borderId="441" xfId="0" applyFont="1" applyFill="1" applyBorder="1" applyAlignment="1">
      <alignment horizontal="center" vertical="center" wrapText="1"/>
    </xf>
    <xf numFmtId="0" fontId="2" fillId="13" borderId="439" xfId="0" applyFont="1" applyFill="1" applyBorder="1" applyAlignment="1">
      <alignment horizontal="center" vertical="center" wrapText="1"/>
    </xf>
    <xf numFmtId="0" fontId="4" fillId="13" borderId="439" xfId="0" applyFont="1" applyFill="1" applyBorder="1" applyAlignment="1">
      <alignment horizontal="center" vertical="center" wrapText="1"/>
    </xf>
    <xf numFmtId="0" fontId="4" fillId="13" borderId="334" xfId="0" applyFont="1" applyFill="1" applyBorder="1" applyAlignment="1">
      <alignment horizontal="center" vertical="center" wrapText="1"/>
    </xf>
    <xf numFmtId="0" fontId="0" fillId="0" borderId="394" xfId="0" applyBorder="1"/>
    <xf numFmtId="0" fontId="0" fillId="0" borderId="389" xfId="0" applyBorder="1"/>
    <xf numFmtId="0" fontId="0" fillId="0" borderId="299" xfId="0" applyBorder="1"/>
    <xf numFmtId="0" fontId="8" fillId="2" borderId="347" xfId="0" applyFont="1" applyFill="1" applyBorder="1" applyAlignment="1">
      <alignment horizontal="center" vertical="center" wrapText="1"/>
    </xf>
    <xf numFmtId="0" fontId="8" fillId="2" borderId="320" xfId="0" applyFont="1" applyFill="1" applyBorder="1" applyAlignment="1">
      <alignment horizontal="center" vertical="center" wrapText="1"/>
    </xf>
    <xf numFmtId="0" fontId="14" fillId="4" borderId="94" xfId="0" applyFont="1" applyFill="1" applyBorder="1" applyAlignment="1">
      <alignment horizontal="center" vertical="center" wrapText="1"/>
    </xf>
    <xf numFmtId="0" fontId="1" fillId="0" borderId="94" xfId="0" applyFont="1" applyBorder="1"/>
    <xf numFmtId="0" fontId="1" fillId="0" borderId="104" xfId="0" applyFont="1" applyBorder="1"/>
    <xf numFmtId="0" fontId="29" fillId="15" borderId="95" xfId="0" applyFont="1" applyFill="1" applyBorder="1" applyAlignment="1">
      <alignment horizontal="center" vertical="center" wrapText="1"/>
    </xf>
    <xf numFmtId="0" fontId="1" fillId="0" borderId="95" xfId="0" applyFont="1" applyBorder="1"/>
    <xf numFmtId="0" fontId="1" fillId="0" borderId="105" xfId="0" applyFont="1" applyBorder="1"/>
    <xf numFmtId="49" fontId="2" fillId="13" borderId="47" xfId="0" applyNumberFormat="1" applyFont="1" applyFill="1" applyBorder="1" applyAlignment="1">
      <alignment horizontal="center" vertical="center" wrapText="1"/>
    </xf>
    <xf numFmtId="0" fontId="14" fillId="4" borderId="124" xfId="0" applyFont="1" applyFill="1" applyBorder="1" applyAlignment="1">
      <alignment horizontal="center" vertical="center" wrapText="1"/>
    </xf>
    <xf numFmtId="0" fontId="1" fillId="0" borderId="117" xfId="0" applyFont="1" applyBorder="1"/>
    <xf numFmtId="0" fontId="1" fillId="0" borderId="118" xfId="0" applyFont="1" applyBorder="1"/>
    <xf numFmtId="0" fontId="2" fillId="13" borderId="52" xfId="0" applyFont="1" applyFill="1" applyBorder="1" applyAlignment="1">
      <alignment horizontal="center" vertical="center" wrapText="1"/>
    </xf>
    <xf numFmtId="0" fontId="1" fillId="0" borderId="107" xfId="0" applyFont="1" applyBorder="1"/>
    <xf numFmtId="0" fontId="5" fillId="13" borderId="14" xfId="0" applyFont="1" applyFill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54" xfId="0" applyNumberFormat="1" applyFont="1" applyBorder="1" applyAlignment="1">
      <alignment horizontal="center" vertical="center" wrapText="1"/>
    </xf>
    <xf numFmtId="0" fontId="5" fillId="13" borderId="306" xfId="0" applyFont="1" applyFill="1" applyBorder="1" applyAlignment="1">
      <alignment horizontal="center" vertical="center" wrapText="1"/>
    </xf>
    <xf numFmtId="49" fontId="2" fillId="12" borderId="405" xfId="0" applyNumberFormat="1" applyFont="1" applyFill="1" applyBorder="1" applyAlignment="1">
      <alignment horizontal="center" vertical="center" wrapText="1"/>
    </xf>
    <xf numFmtId="0" fontId="14" fillId="4" borderId="113" xfId="0" applyFont="1" applyFill="1" applyBorder="1" applyAlignment="1">
      <alignment horizontal="center" vertical="center" wrapText="1"/>
    </xf>
    <xf numFmtId="49" fontId="2" fillId="12" borderId="307" xfId="0" applyNumberFormat="1" applyFont="1" applyFill="1" applyBorder="1" applyAlignment="1">
      <alignment horizontal="center" vertical="center" wrapText="1"/>
    </xf>
    <xf numFmtId="49" fontId="2" fillId="12" borderId="387" xfId="0" applyNumberFormat="1" applyFont="1" applyFill="1" applyBorder="1" applyAlignment="1">
      <alignment horizontal="center" vertical="center" wrapText="1"/>
    </xf>
    <xf numFmtId="49" fontId="2" fillId="12" borderId="78" xfId="0" applyNumberFormat="1" applyFont="1" applyFill="1" applyBorder="1" applyAlignment="1">
      <alignment horizontal="center" vertical="center" wrapText="1"/>
    </xf>
    <xf numFmtId="0" fontId="2" fillId="6" borderId="160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1" fillId="0" borderId="40" xfId="0" applyFont="1" applyBorder="1"/>
    <xf numFmtId="49" fontId="2" fillId="13" borderId="347" xfId="0" applyNumberFormat="1" applyFont="1" applyFill="1" applyBorder="1" applyAlignment="1">
      <alignment horizontal="center" vertical="center" wrapText="1"/>
    </xf>
    <xf numFmtId="49" fontId="2" fillId="13" borderId="334" xfId="0" applyNumberFormat="1" applyFont="1" applyFill="1" applyBorder="1" applyAlignment="1">
      <alignment horizontal="center" vertical="center" wrapText="1"/>
    </xf>
    <xf numFmtId="49" fontId="2" fillId="6" borderId="307" xfId="0" applyNumberFormat="1" applyFont="1" applyFill="1" applyBorder="1" applyAlignment="1">
      <alignment horizontal="center" vertical="center" wrapText="1"/>
    </xf>
    <xf numFmtId="0" fontId="1" fillId="64" borderId="387" xfId="0" applyFont="1" applyFill="1" applyBorder="1"/>
    <xf numFmtId="0" fontId="1" fillId="64" borderId="334" xfId="0" applyFont="1" applyFill="1" applyBorder="1"/>
    <xf numFmtId="0" fontId="2" fillId="6" borderId="307" xfId="0" applyFont="1" applyFill="1" applyBorder="1" applyAlignment="1">
      <alignment horizontal="center" vertical="center" wrapText="1"/>
    </xf>
    <xf numFmtId="0" fontId="2" fillId="6" borderId="334" xfId="0" applyFont="1" applyFill="1" applyBorder="1" applyAlignment="1">
      <alignment horizontal="center" vertical="center" wrapText="1"/>
    </xf>
    <xf numFmtId="0" fontId="2" fillId="10" borderId="307" xfId="0" applyFont="1" applyFill="1" applyBorder="1" applyAlignment="1">
      <alignment horizontal="center" vertical="center" wrapText="1"/>
    </xf>
    <xf numFmtId="0" fontId="2" fillId="10" borderId="334" xfId="0" applyFont="1" applyFill="1" applyBorder="1" applyAlignment="1">
      <alignment horizontal="center" vertical="center" wrapText="1"/>
    </xf>
    <xf numFmtId="0" fontId="350" fillId="23" borderId="393" xfId="0" applyFont="1" applyFill="1" applyBorder="1" applyAlignment="1">
      <alignment horizontal="center" vertical="center" wrapText="1"/>
    </xf>
    <xf numFmtId="0" fontId="350" fillId="23" borderId="371" xfId="0" applyFont="1" applyFill="1" applyBorder="1" applyAlignment="1">
      <alignment horizontal="center" vertical="center" wrapText="1"/>
    </xf>
    <xf numFmtId="0" fontId="350" fillId="23" borderId="9" xfId="0" applyFont="1" applyFill="1" applyBorder="1" applyAlignment="1">
      <alignment horizontal="center" vertical="center" wrapText="1"/>
    </xf>
    <xf numFmtId="0" fontId="2" fillId="13" borderId="453" xfId="0" applyFont="1" applyFill="1" applyBorder="1" applyAlignment="1">
      <alignment horizontal="center" vertical="center" wrapText="1"/>
    </xf>
    <xf numFmtId="0" fontId="2" fillId="13" borderId="451" xfId="0" applyFont="1" applyFill="1" applyBorder="1" applyAlignment="1">
      <alignment horizontal="center" vertical="center" wrapText="1"/>
    </xf>
    <xf numFmtId="0" fontId="2" fillId="13" borderId="452" xfId="0" applyFont="1" applyFill="1" applyBorder="1" applyAlignment="1">
      <alignment horizontal="center" vertical="center" wrapText="1"/>
    </xf>
    <xf numFmtId="0" fontId="2" fillId="14" borderId="387" xfId="0" applyFont="1" applyFill="1" applyBorder="1" applyAlignment="1">
      <alignment horizontal="center" vertical="center" wrapText="1"/>
    </xf>
    <xf numFmtId="0" fontId="14" fillId="4" borderId="308" xfId="0" applyFont="1" applyFill="1" applyBorder="1" applyAlignment="1">
      <alignment horizontal="center" vertical="center" textRotation="255" wrapText="1"/>
    </xf>
    <xf numFmtId="0" fontId="14" fillId="4" borderId="323" xfId="0" applyFont="1" applyFill="1" applyBorder="1" applyAlignment="1">
      <alignment horizontal="center" vertical="center" textRotation="255" wrapText="1"/>
    </xf>
    <xf numFmtId="0" fontId="14" fillId="4" borderId="404" xfId="0" applyFont="1" applyFill="1" applyBorder="1" applyAlignment="1">
      <alignment horizontal="center" vertical="center" textRotation="255" wrapText="1"/>
    </xf>
    <xf numFmtId="0" fontId="1" fillId="15" borderId="338" xfId="0" applyFont="1" applyFill="1" applyBorder="1" applyAlignment="1">
      <alignment horizontal="center" vertical="center" wrapText="1"/>
    </xf>
    <xf numFmtId="0" fontId="6" fillId="15" borderId="357" xfId="0" applyFont="1" applyFill="1" applyBorder="1" applyAlignment="1">
      <alignment horizontal="center" vertical="center" wrapText="1"/>
    </xf>
    <xf numFmtId="0" fontId="6" fillId="15" borderId="369" xfId="0" applyFont="1" applyFill="1" applyBorder="1" applyAlignment="1">
      <alignment horizontal="center" vertical="center" wrapText="1"/>
    </xf>
    <xf numFmtId="0" fontId="8" fillId="12" borderId="264" xfId="0" applyFont="1" applyFill="1" applyBorder="1" applyAlignment="1">
      <alignment horizontal="center" vertical="center" wrapText="1"/>
    </xf>
    <xf numFmtId="0" fontId="8" fillId="12" borderId="210" xfId="0" applyFont="1" applyFill="1" applyBorder="1" applyAlignment="1">
      <alignment horizontal="center" vertical="center" wrapText="1"/>
    </xf>
    <xf numFmtId="0" fontId="2" fillId="63" borderId="160" xfId="0" applyFont="1" applyFill="1" applyBorder="1" applyAlignment="1">
      <alignment horizontal="center" vertical="center" wrapText="1"/>
    </xf>
    <xf numFmtId="0" fontId="1" fillId="64" borderId="43" xfId="0" applyFont="1" applyFill="1" applyBorder="1"/>
    <xf numFmtId="0" fontId="1" fillId="64" borderId="40" xfId="0" applyFont="1" applyFill="1" applyBorder="1"/>
    <xf numFmtId="0" fontId="89" fillId="0" borderId="0" xfId="0" applyFont="1" applyAlignment="1">
      <alignment horizontal="left" vertical="center"/>
    </xf>
    <xf numFmtId="0" fontId="2" fillId="52" borderId="307" xfId="0" applyFont="1" applyFill="1" applyBorder="1" applyAlignment="1">
      <alignment horizontal="center" vertical="center" wrapText="1"/>
    </xf>
    <xf numFmtId="0" fontId="8" fillId="52" borderId="387" xfId="0" applyFont="1" applyFill="1" applyBorder="1" applyAlignment="1">
      <alignment horizontal="center" vertical="center" wrapText="1"/>
    </xf>
    <xf numFmtId="0" fontId="8" fillId="52" borderId="78" xfId="0" applyFont="1" applyFill="1" applyBorder="1" applyAlignment="1">
      <alignment horizontal="center" vertical="center" wrapText="1"/>
    </xf>
    <xf numFmtId="0" fontId="2" fillId="0" borderId="307" xfId="0" applyFont="1" applyBorder="1" applyAlignment="1">
      <alignment horizontal="center" vertical="center" wrapText="1"/>
    </xf>
    <xf numFmtId="0" fontId="2" fillId="0" borderId="387" xfId="0" applyFont="1" applyBorder="1" applyAlignment="1">
      <alignment horizontal="center" vertical="center" wrapText="1"/>
    </xf>
    <xf numFmtId="0" fontId="2" fillId="0" borderId="334" xfId="0" applyFont="1" applyBorder="1" applyAlignment="1">
      <alignment horizontal="center" vertical="center" wrapText="1"/>
    </xf>
    <xf numFmtId="49" fontId="2" fillId="12" borderId="334" xfId="0" applyNumberFormat="1" applyFont="1" applyFill="1" applyBorder="1" applyAlignment="1">
      <alignment horizontal="center" vertical="center" wrapText="1"/>
    </xf>
    <xf numFmtId="49" fontId="2" fillId="6" borderId="387" xfId="0" applyNumberFormat="1" applyFont="1" applyFill="1" applyBorder="1" applyAlignment="1">
      <alignment horizontal="center" vertical="center" wrapText="1"/>
    </xf>
    <xf numFmtId="49" fontId="2" fillId="6" borderId="334" xfId="0" applyNumberFormat="1" applyFont="1" applyFill="1" applyBorder="1" applyAlignment="1">
      <alignment horizontal="center" vertical="center" wrapText="1"/>
    </xf>
    <xf numFmtId="0" fontId="87" fillId="0" borderId="0" xfId="0" applyFont="1" applyAlignment="1">
      <alignment horizontal="center" vertical="center"/>
    </xf>
    <xf numFmtId="0" fontId="2" fillId="6" borderId="213" xfId="0" applyFont="1" applyFill="1" applyBorder="1" applyAlignment="1">
      <alignment horizontal="center" vertical="center" wrapText="1"/>
    </xf>
    <xf numFmtId="0" fontId="2" fillId="6" borderId="264" xfId="0" applyFont="1" applyFill="1" applyBorder="1" applyAlignment="1">
      <alignment horizontal="center" vertical="center" wrapText="1"/>
    </xf>
    <xf numFmtId="0" fontId="2" fillId="6" borderId="210" xfId="0" applyFont="1" applyFill="1" applyBorder="1" applyAlignment="1">
      <alignment horizontal="center" vertical="center" wrapText="1"/>
    </xf>
    <xf numFmtId="0" fontId="2" fillId="64" borderId="387" xfId="0" applyFont="1" applyFill="1" applyBorder="1" applyAlignment="1">
      <alignment horizontal="center" vertical="center" wrapText="1"/>
    </xf>
    <xf numFmtId="0" fontId="2" fillId="64" borderId="78" xfId="0" applyFont="1" applyFill="1" applyBorder="1" applyAlignment="1">
      <alignment horizontal="center" vertical="center" wrapText="1"/>
    </xf>
    <xf numFmtId="0" fontId="2" fillId="63" borderId="156" xfId="0" applyFont="1" applyFill="1" applyBorder="1" applyAlignment="1">
      <alignment horizontal="center" vertical="center" wrapText="1"/>
    </xf>
    <xf numFmtId="0" fontId="1" fillId="64" borderId="155" xfId="0" applyFont="1" applyFill="1" applyBorder="1"/>
    <xf numFmtId="0" fontId="1" fillId="64" borderId="159" xfId="0" applyFont="1" applyFill="1" applyBorder="1"/>
    <xf numFmtId="0" fontId="2" fillId="13" borderId="464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64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3" borderId="121" xfId="0" applyFont="1" applyFill="1" applyBorder="1" applyAlignment="1">
      <alignment horizontal="center" vertical="center" wrapText="1"/>
    </xf>
    <xf numFmtId="0" fontId="2" fillId="63" borderId="101" xfId="0" applyFont="1" applyFill="1" applyBorder="1" applyAlignment="1">
      <alignment horizontal="center" vertical="center" wrapText="1"/>
    </xf>
    <xf numFmtId="0" fontId="2" fillId="63" borderId="67" xfId="0" applyFont="1" applyFill="1" applyBorder="1" applyAlignment="1">
      <alignment horizontal="center" vertical="center" wrapText="1"/>
    </xf>
    <xf numFmtId="49" fontId="2" fillId="12" borderId="320" xfId="0" applyNumberFormat="1" applyFont="1" applyFill="1" applyBorder="1" applyAlignment="1">
      <alignment horizontal="center" vertical="center" wrapText="1"/>
    </xf>
    <xf numFmtId="0" fontId="2" fillId="63" borderId="387" xfId="0" applyFont="1" applyFill="1" applyBorder="1" applyAlignment="1">
      <alignment horizontal="center" vertical="center" wrapText="1"/>
    </xf>
    <xf numFmtId="0" fontId="2" fillId="63" borderId="389" xfId="0" applyFont="1" applyFill="1" applyBorder="1" applyAlignment="1">
      <alignment horizontal="center" vertical="center" wrapText="1"/>
    </xf>
    <xf numFmtId="0" fontId="350" fillId="23" borderId="347" xfId="0" applyFont="1" applyFill="1" applyBorder="1" applyAlignment="1">
      <alignment horizontal="center" vertical="center" wrapText="1"/>
    </xf>
    <xf numFmtId="0" fontId="350" fillId="23" borderId="334" xfId="0" applyFont="1" applyFill="1" applyBorder="1" applyAlignment="1">
      <alignment horizontal="center" vertical="center" wrapText="1"/>
    </xf>
    <xf numFmtId="0" fontId="2" fillId="14" borderId="334" xfId="0" applyFont="1" applyFill="1" applyBorder="1" applyAlignment="1">
      <alignment horizontal="center" vertical="center" wrapText="1"/>
    </xf>
    <xf numFmtId="0" fontId="2" fillId="22" borderId="456" xfId="0" applyFont="1" applyFill="1" applyBorder="1" applyAlignment="1">
      <alignment horizontal="center" vertical="center" wrapText="1"/>
    </xf>
    <xf numFmtId="0" fontId="2" fillId="22" borderId="457" xfId="0" applyFont="1" applyFill="1" applyBorder="1" applyAlignment="1">
      <alignment horizontal="center" vertical="center" wrapText="1"/>
    </xf>
    <xf numFmtId="0" fontId="2" fillId="22" borderId="453" xfId="0" applyFont="1" applyFill="1" applyBorder="1" applyAlignment="1">
      <alignment horizontal="center" vertical="center" wrapText="1"/>
    </xf>
    <xf numFmtId="0" fontId="2" fillId="22" borderId="458" xfId="0" applyFont="1" applyFill="1" applyBorder="1" applyAlignment="1">
      <alignment horizontal="center" vertical="center" wrapText="1"/>
    </xf>
    <xf numFmtId="0" fontId="2" fillId="22" borderId="459" xfId="0" applyFont="1" applyFill="1" applyBorder="1" applyAlignment="1">
      <alignment horizontal="center" vertical="center" wrapText="1"/>
    </xf>
    <xf numFmtId="0" fontId="2" fillId="22" borderId="460" xfId="0" applyFont="1" applyFill="1" applyBorder="1" applyAlignment="1">
      <alignment horizontal="center" vertical="center" wrapText="1"/>
    </xf>
    <xf numFmtId="0" fontId="14" fillId="4" borderId="461" xfId="0" applyFont="1" applyFill="1" applyBorder="1" applyAlignment="1">
      <alignment horizontal="center" vertical="center" wrapText="1"/>
    </xf>
    <xf numFmtId="0" fontId="14" fillId="4" borderId="169" xfId="0" applyFont="1" applyFill="1" applyBorder="1" applyAlignment="1">
      <alignment horizontal="center" vertical="center" wrapText="1"/>
    </xf>
    <xf numFmtId="0" fontId="14" fillId="4" borderId="462" xfId="0" applyFont="1" applyFill="1" applyBorder="1" applyAlignment="1">
      <alignment horizontal="center" vertical="center" wrapText="1"/>
    </xf>
    <xf numFmtId="0" fontId="2" fillId="6" borderId="156" xfId="0" applyFont="1" applyFill="1" applyBorder="1" applyAlignment="1">
      <alignment horizontal="center" vertical="center" wrapText="1"/>
    </xf>
    <xf numFmtId="0" fontId="1" fillId="0" borderId="155" xfId="0" applyFont="1" applyBorder="1"/>
    <xf numFmtId="0" fontId="1" fillId="0" borderId="159" xfId="0" applyFont="1" applyBorder="1"/>
    <xf numFmtId="0" fontId="1" fillId="64" borderId="389" xfId="0" applyFont="1" applyFill="1" applyBorder="1"/>
    <xf numFmtId="0" fontId="4" fillId="6" borderId="307" xfId="0" applyFont="1" applyFill="1" applyBorder="1" applyAlignment="1">
      <alignment horizontal="center" vertical="center" wrapText="1"/>
    </xf>
    <xf numFmtId="0" fontId="4" fillId="6" borderId="387" xfId="0" applyFont="1" applyFill="1" applyBorder="1" applyAlignment="1">
      <alignment horizontal="center" vertical="center" wrapText="1"/>
    </xf>
    <xf numFmtId="0" fontId="4" fillId="6" borderId="78" xfId="0" applyFont="1" applyFill="1" applyBorder="1" applyAlignment="1">
      <alignment horizontal="center" vertical="center" wrapText="1"/>
    </xf>
    <xf numFmtId="0" fontId="29" fillId="15" borderId="357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horizontal="center" vertical="center" wrapText="1"/>
    </xf>
    <xf numFmtId="0" fontId="4" fillId="0" borderId="408" xfId="0" applyFont="1" applyBorder="1" applyAlignment="1">
      <alignment horizontal="center" vertical="center" wrapText="1"/>
    </xf>
    <xf numFmtId="0" fontId="1" fillId="0" borderId="356" xfId="0" applyFont="1" applyBorder="1"/>
    <xf numFmtId="0" fontId="29" fillId="15" borderId="338" xfId="0" applyFont="1" applyFill="1" applyBorder="1" applyAlignment="1">
      <alignment horizontal="center" vertical="center" wrapText="1"/>
    </xf>
    <xf numFmtId="0" fontId="1" fillId="0" borderId="404" xfId="0" applyFont="1" applyBorder="1"/>
    <xf numFmtId="0" fontId="1" fillId="0" borderId="369" xfId="0" applyFont="1" applyBorder="1"/>
    <xf numFmtId="49" fontId="1" fillId="0" borderId="63" xfId="0" applyNumberFormat="1" applyFont="1" applyBorder="1"/>
    <xf numFmtId="49" fontId="1" fillId="0" borderId="70" xfId="0" applyNumberFormat="1" applyFont="1" applyBorder="1"/>
    <xf numFmtId="0" fontId="2" fillId="13" borderId="380" xfId="0" applyFont="1" applyFill="1" applyBorder="1" applyAlignment="1">
      <alignment horizontal="center" vertical="center" wrapText="1"/>
    </xf>
    <xf numFmtId="0" fontId="1" fillId="0" borderId="333" xfId="0" applyFont="1" applyBorder="1"/>
    <xf numFmtId="0" fontId="1" fillId="77" borderId="410" xfId="0" applyFont="1" applyFill="1" applyBorder="1" applyAlignment="1">
      <alignment horizontal="center" vertical="center" wrapText="1"/>
    </xf>
    <xf numFmtId="0" fontId="1" fillId="78" borderId="29" xfId="0" applyFont="1" applyFill="1" applyBorder="1"/>
    <xf numFmtId="0" fontId="6" fillId="13" borderId="410" xfId="0" applyFont="1" applyFill="1" applyBorder="1" applyAlignment="1">
      <alignment horizontal="center" vertical="center" wrapText="1"/>
    </xf>
    <xf numFmtId="0" fontId="1" fillId="13" borderId="410" xfId="0" applyFont="1" applyFill="1" applyBorder="1" applyAlignment="1">
      <alignment horizontal="center" vertical="center" wrapText="1"/>
    </xf>
    <xf numFmtId="0" fontId="2" fillId="0" borderId="450" xfId="0" applyFont="1" applyBorder="1" applyAlignment="1">
      <alignment horizontal="center" vertical="center" wrapText="1"/>
    </xf>
    <xf numFmtId="0" fontId="2" fillId="0" borderId="162" xfId="0" applyFont="1" applyBorder="1" applyAlignment="1">
      <alignment horizontal="center" vertical="center" wrapText="1"/>
    </xf>
    <xf numFmtId="0" fontId="2" fillId="13" borderId="162" xfId="0" applyFont="1" applyFill="1" applyBorder="1" applyAlignment="1">
      <alignment horizontal="center" vertical="center" wrapText="1"/>
    </xf>
    <xf numFmtId="0" fontId="2" fillId="13" borderId="163" xfId="0" applyFont="1" applyFill="1" applyBorder="1" applyAlignment="1">
      <alignment horizontal="center" vertical="center" wrapText="1"/>
    </xf>
    <xf numFmtId="0" fontId="2" fillId="0" borderId="464" xfId="0" applyFont="1" applyBorder="1" applyAlignment="1">
      <alignment horizontal="center" vertical="center" wrapText="1"/>
    </xf>
    <xf numFmtId="0" fontId="2" fillId="0" borderId="451" xfId="0" applyFont="1" applyBorder="1" applyAlignment="1">
      <alignment horizontal="center" vertical="center" wrapText="1"/>
    </xf>
    <xf numFmtId="0" fontId="2" fillId="0" borderId="452" xfId="0" applyFont="1" applyBorder="1" applyAlignment="1">
      <alignment horizontal="center" vertical="center" wrapText="1"/>
    </xf>
    <xf numFmtId="0" fontId="8" fillId="4" borderId="62" xfId="0" applyFont="1" applyFill="1" applyBorder="1" applyAlignment="1">
      <alignment horizontal="center" vertical="center" wrapText="1"/>
    </xf>
    <xf numFmtId="0" fontId="8" fillId="4" borderId="68" xfId="0" applyFont="1" applyFill="1" applyBorder="1" applyAlignment="1">
      <alignment horizontal="center" vertical="center" wrapText="1"/>
    </xf>
    <xf numFmtId="0" fontId="8" fillId="4" borderId="110" xfId="0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75" xfId="0" applyFont="1" applyFill="1" applyBorder="1" applyAlignment="1">
      <alignment horizontal="center" vertical="center"/>
    </xf>
    <xf numFmtId="0" fontId="1" fillId="4" borderId="100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4" borderId="76" xfId="0" applyFont="1" applyFill="1" applyBorder="1" applyAlignment="1">
      <alignment horizontal="center" vertical="center" wrapText="1"/>
    </xf>
    <xf numFmtId="0" fontId="2" fillId="6" borderId="387" xfId="0" applyFont="1" applyFill="1" applyBorder="1" applyAlignment="1">
      <alignment horizontal="center" vertical="center" wrapText="1"/>
    </xf>
    <xf numFmtId="49" fontId="2" fillId="13" borderId="387" xfId="0" applyNumberFormat="1" applyFont="1" applyFill="1" applyBorder="1" applyAlignment="1">
      <alignment horizontal="center" vertical="center" wrapText="1"/>
    </xf>
    <xf numFmtId="0" fontId="23" fillId="6" borderId="63" xfId="0" applyFont="1" applyFill="1" applyBorder="1" applyAlignment="1">
      <alignment horizontal="center" vertical="center" wrapText="1"/>
    </xf>
    <xf numFmtId="0" fontId="4" fillId="13" borderId="347" xfId="0" applyFont="1" applyFill="1" applyBorder="1" applyAlignment="1">
      <alignment horizontal="center" vertical="center" wrapText="1"/>
    </xf>
    <xf numFmtId="0" fontId="4" fillId="66" borderId="351" xfId="0" applyFont="1" applyFill="1" applyBorder="1" applyAlignment="1">
      <alignment horizontal="center" vertical="center" wrapText="1"/>
    </xf>
    <xf numFmtId="0" fontId="4" fillId="66" borderId="380" xfId="0" applyFont="1" applyFill="1" applyBorder="1" applyAlignment="1">
      <alignment horizontal="center" vertical="center" wrapText="1"/>
    </xf>
    <xf numFmtId="0" fontId="6" fillId="13" borderId="76" xfId="0" applyFont="1" applyFill="1" applyBorder="1" applyAlignment="1">
      <alignment horizontal="center" vertical="center" wrapText="1"/>
    </xf>
    <xf numFmtId="0" fontId="6" fillId="13" borderId="68" xfId="0" applyFont="1" applyFill="1" applyBorder="1" applyAlignment="1">
      <alignment horizontal="center" vertical="center" wrapText="1"/>
    </xf>
    <xf numFmtId="0" fontId="6" fillId="13" borderId="110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4" fillId="66" borderId="348" xfId="0" applyFont="1" applyFill="1" applyBorder="1" applyAlignment="1">
      <alignment horizontal="center" vertical="center" wrapText="1"/>
    </xf>
    <xf numFmtId="0" fontId="4" fillId="66" borderId="375" xfId="0" applyFont="1" applyFill="1" applyBorder="1" applyAlignment="1">
      <alignment horizontal="center" vertical="center" wrapText="1"/>
    </xf>
    <xf numFmtId="0" fontId="4" fillId="66" borderId="346" xfId="0" applyFont="1" applyFill="1" applyBorder="1" applyAlignment="1">
      <alignment horizontal="center" vertical="center" wrapText="1"/>
    </xf>
    <xf numFmtId="0" fontId="4" fillId="66" borderId="381" xfId="0" applyFont="1" applyFill="1" applyBorder="1" applyAlignment="1">
      <alignment horizontal="center" vertical="center" wrapText="1"/>
    </xf>
    <xf numFmtId="49" fontId="2" fillId="12" borderId="8" xfId="0" applyNumberFormat="1" applyFont="1" applyFill="1" applyBorder="1" applyAlignment="1">
      <alignment horizontal="center" vertical="center" wrapText="1"/>
    </xf>
    <xf numFmtId="0" fontId="15" fillId="15" borderId="125" xfId="0" applyFont="1" applyFill="1" applyBorder="1" applyAlignment="1">
      <alignment horizontal="center" vertical="center" wrapText="1"/>
    </xf>
    <xf numFmtId="0" fontId="1" fillId="0" borderId="134" xfId="0" applyFont="1" applyBorder="1"/>
    <xf numFmtId="0" fontId="4" fillId="66" borderId="347" xfId="0" applyFont="1" applyFill="1" applyBorder="1" applyAlignment="1">
      <alignment horizontal="center" vertical="center" wrapText="1"/>
    </xf>
    <xf numFmtId="0" fontId="4" fillId="66" borderId="387" xfId="0" applyFont="1" applyFill="1" applyBorder="1" applyAlignment="1">
      <alignment horizontal="center" vertical="center" wrapText="1"/>
    </xf>
    <xf numFmtId="0" fontId="341" fillId="6" borderId="122" xfId="1" applyFill="1" applyBorder="1" applyAlignment="1">
      <alignment horizontal="center" vertical="center" wrapText="1"/>
    </xf>
    <xf numFmtId="0" fontId="341" fillId="0" borderId="2" xfId="1" applyBorder="1"/>
    <xf numFmtId="49" fontId="343" fillId="12" borderId="54" xfId="0" applyNumberFormat="1" applyFont="1" applyFill="1" applyBorder="1" applyAlignment="1">
      <alignment horizontal="center" vertical="center" wrapText="1"/>
    </xf>
    <xf numFmtId="0" fontId="12" fillId="53" borderId="64" xfId="0" applyFont="1" applyFill="1" applyBorder="1" applyAlignment="1">
      <alignment horizontal="center" vertical="center" wrapText="1"/>
    </xf>
    <xf numFmtId="0" fontId="2" fillId="6" borderId="93" xfId="0" applyFont="1" applyFill="1" applyBorder="1" applyAlignment="1">
      <alignment horizontal="center" vertical="center" wrapText="1"/>
    </xf>
    <xf numFmtId="49" fontId="2" fillId="6" borderId="408" xfId="0" applyNumberFormat="1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1" fillId="0" borderId="78" xfId="0" applyFont="1" applyBorder="1"/>
    <xf numFmtId="0" fontId="2" fillId="0" borderId="15" xfId="0" applyFont="1" applyBorder="1" applyAlignment="1">
      <alignment horizontal="center" vertical="center" wrapText="1"/>
    </xf>
    <xf numFmtId="0" fontId="2" fillId="13" borderId="138" xfId="0" applyFont="1" applyFill="1" applyBorder="1" applyAlignment="1">
      <alignment horizontal="center" vertical="center" wrapText="1"/>
    </xf>
    <xf numFmtId="0" fontId="2" fillId="0" borderId="138" xfId="0" applyFont="1" applyBorder="1" applyAlignment="1">
      <alignment horizontal="center" vertical="center" wrapText="1"/>
    </xf>
    <xf numFmtId="0" fontId="1" fillId="0" borderId="133" xfId="0" applyFont="1" applyBorder="1"/>
    <xf numFmtId="0" fontId="23" fillId="6" borderId="54" xfId="0" applyFont="1" applyFill="1" applyBorder="1" applyAlignment="1">
      <alignment horizontal="center" vertical="center" wrapText="1"/>
    </xf>
    <xf numFmtId="0" fontId="1" fillId="0" borderId="48" xfId="0" applyFont="1" applyBorder="1"/>
    <xf numFmtId="0" fontId="1" fillId="0" borderId="47" xfId="0" applyFont="1" applyBorder="1"/>
    <xf numFmtId="0" fontId="1" fillId="0" borderId="93" xfId="0" applyFont="1" applyBorder="1"/>
    <xf numFmtId="0" fontId="6" fillId="53" borderId="64" xfId="0" applyFont="1" applyFill="1" applyBorder="1" applyAlignment="1">
      <alignment horizontal="center" vertical="center" wrapText="1"/>
    </xf>
    <xf numFmtId="0" fontId="2" fillId="22" borderId="2" xfId="0" applyFont="1" applyFill="1" applyBorder="1" applyAlignment="1">
      <alignment horizontal="center" vertical="center" wrapText="1"/>
    </xf>
    <xf numFmtId="0" fontId="350" fillId="23" borderId="96" xfId="0" applyFont="1" applyFill="1" applyBorder="1" applyAlignment="1">
      <alignment horizontal="center" vertical="center" wrapText="1"/>
    </xf>
    <xf numFmtId="0" fontId="350" fillId="23" borderId="37" xfId="0" applyFont="1" applyFill="1" applyBorder="1" applyAlignment="1">
      <alignment horizontal="center" vertical="center" wrapText="1"/>
    </xf>
    <xf numFmtId="0" fontId="2" fillId="13" borderId="97" xfId="0" applyFont="1" applyFill="1" applyBorder="1" applyAlignment="1">
      <alignment horizontal="center" vertical="center" wrapText="1"/>
    </xf>
    <xf numFmtId="0" fontId="1" fillId="0" borderId="162" xfId="0" applyFont="1" applyBorder="1"/>
    <xf numFmtId="0" fontId="1" fillId="0" borderId="163" xfId="0" applyFont="1" applyBorder="1"/>
    <xf numFmtId="0" fontId="2" fillId="6" borderId="15" xfId="0" applyFont="1" applyFill="1" applyBorder="1" applyAlignment="1">
      <alignment horizontal="center" vertical="center" wrapText="1"/>
    </xf>
    <xf numFmtId="0" fontId="8" fillId="12" borderId="13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6" borderId="393" xfId="0" applyFont="1" applyFill="1" applyBorder="1" applyAlignment="1">
      <alignment horizontal="center" vertical="center" wrapText="1"/>
    </xf>
    <xf numFmtId="0" fontId="2" fillId="6" borderId="389" xfId="0" applyFont="1" applyFill="1" applyBorder="1" applyAlignment="1">
      <alignment horizontal="center" vertical="center" wrapText="1"/>
    </xf>
    <xf numFmtId="0" fontId="6" fillId="15" borderId="338" xfId="0" applyFont="1" applyFill="1" applyBorder="1" applyAlignment="1">
      <alignment horizontal="center" vertical="center" wrapText="1"/>
    </xf>
    <xf numFmtId="0" fontId="347" fillId="23" borderId="371" xfId="0" applyFont="1" applyFill="1" applyBorder="1" applyAlignment="1">
      <alignment horizontal="center" vertical="center"/>
    </xf>
    <xf numFmtId="0" fontId="347" fillId="23" borderId="9" xfId="0" applyFont="1" applyFill="1" applyBorder="1" applyAlignment="1">
      <alignment horizontal="center" vertical="center"/>
    </xf>
    <xf numFmtId="0" fontId="347" fillId="23" borderId="299" xfId="0" applyFont="1" applyFill="1" applyBorder="1" applyAlignment="1">
      <alignment horizontal="center" vertical="center"/>
    </xf>
    <xf numFmtId="0" fontId="347" fillId="23" borderId="39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3" fillId="14" borderId="0" xfId="0" applyFont="1" applyFill="1" applyAlignment="1">
      <alignment horizontal="center" vertical="center" wrapText="1"/>
    </xf>
    <xf numFmtId="0" fontId="8" fillId="12" borderId="63" xfId="0" applyFont="1" applyFill="1" applyBorder="1" applyAlignment="1">
      <alignment horizontal="center" vertical="center" wrapText="1"/>
    </xf>
    <xf numFmtId="0" fontId="8" fillId="12" borderId="48" xfId="0" applyFont="1" applyFill="1" applyBorder="1" applyAlignment="1">
      <alignment horizontal="center" vertical="center" wrapText="1"/>
    </xf>
    <xf numFmtId="0" fontId="2" fillId="13" borderId="63" xfId="0" applyFont="1" applyFill="1" applyBorder="1" applyAlignment="1">
      <alignment horizontal="center" vertical="center" wrapText="1"/>
    </xf>
    <xf numFmtId="0" fontId="11" fillId="12" borderId="54" xfId="0" applyFont="1" applyFill="1" applyBorder="1" applyAlignment="1">
      <alignment horizontal="center" vertical="center" wrapText="1"/>
    </xf>
    <xf numFmtId="49" fontId="2" fillId="13" borderId="16" xfId="0" applyNumberFormat="1" applyFont="1" applyFill="1" applyBorder="1" applyAlignment="1">
      <alignment horizontal="center" vertical="center" wrapText="1"/>
    </xf>
    <xf numFmtId="0" fontId="24" fillId="6" borderId="6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12" borderId="63" xfId="0" applyNumberFormat="1" applyFont="1" applyFill="1" applyBorder="1" applyAlignment="1">
      <alignment horizontal="center" vertical="center" wrapText="1"/>
    </xf>
    <xf numFmtId="49" fontId="2" fillId="12" borderId="15" xfId="0" applyNumberFormat="1" applyFont="1" applyFill="1" applyBorder="1" applyAlignment="1">
      <alignment horizontal="center" vertical="center" wrapText="1"/>
    </xf>
    <xf numFmtId="0" fontId="71" fillId="3" borderId="387" xfId="0" applyFont="1" applyFill="1" applyBorder="1" applyAlignment="1">
      <alignment horizontal="center" vertical="center" wrapText="1"/>
    </xf>
    <xf numFmtId="0" fontId="71" fillId="3" borderId="334" xfId="0" applyFont="1" applyFill="1" applyBorder="1" applyAlignment="1">
      <alignment horizontal="center" vertical="center" wrapText="1"/>
    </xf>
    <xf numFmtId="49" fontId="2" fillId="13" borderId="55" xfId="0" applyNumberFormat="1" applyFont="1" applyFill="1" applyBorder="1" applyAlignment="1">
      <alignment horizontal="center" vertical="center" wrapText="1"/>
    </xf>
    <xf numFmtId="49" fontId="2" fillId="13" borderId="64" xfId="0" applyNumberFormat="1" applyFont="1" applyFill="1" applyBorder="1" applyAlignment="1">
      <alignment horizontal="center" vertical="center" wrapText="1"/>
    </xf>
    <xf numFmtId="0" fontId="2" fillId="13" borderId="64" xfId="0" applyFont="1" applyFill="1" applyBorder="1" applyAlignment="1">
      <alignment horizontal="center" vertical="center" wrapText="1"/>
    </xf>
    <xf numFmtId="49" fontId="2" fillId="6" borderId="394" xfId="0" applyNumberFormat="1" applyFont="1" applyFill="1" applyBorder="1" applyAlignment="1">
      <alignment horizontal="center" vertical="center" wrapText="1"/>
    </xf>
    <xf numFmtId="0" fontId="8" fillId="2" borderId="334" xfId="0" applyFont="1" applyFill="1" applyBorder="1" applyAlignment="1">
      <alignment horizontal="center" vertical="center" wrapText="1"/>
    </xf>
    <xf numFmtId="0" fontId="6" fillId="53" borderId="69" xfId="0" applyFont="1" applyFill="1" applyBorder="1" applyAlignment="1">
      <alignment horizontal="center" vertical="center" wrapText="1"/>
    </xf>
    <xf numFmtId="0" fontId="6" fillId="53" borderId="68" xfId="0" applyFont="1" applyFill="1" applyBorder="1" applyAlignment="1">
      <alignment horizontal="center" vertical="center" wrapText="1"/>
    </xf>
    <xf numFmtId="0" fontId="6" fillId="53" borderId="4" xfId="0" applyFont="1" applyFill="1" applyBorder="1" applyAlignment="1">
      <alignment horizontal="center" vertical="center" wrapText="1"/>
    </xf>
    <xf numFmtId="0" fontId="7" fillId="53" borderId="4" xfId="0" applyFont="1" applyFill="1" applyBorder="1" applyAlignment="1">
      <alignment horizontal="center" vertical="center" wrapText="1"/>
    </xf>
    <xf numFmtId="0" fontId="8" fillId="53" borderId="6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4" fillId="4" borderId="54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6" fillId="12" borderId="123" xfId="0" applyFont="1" applyFill="1" applyBorder="1" applyAlignment="1">
      <alignment horizontal="center" vertical="center" wrapText="1"/>
    </xf>
    <xf numFmtId="0" fontId="1" fillId="0" borderId="108" xfId="0" applyFont="1" applyBorder="1"/>
    <xf numFmtId="0" fontId="1" fillId="0" borderId="106" xfId="0" applyFont="1" applyBorder="1"/>
    <xf numFmtId="0" fontId="5" fillId="12" borderId="126" xfId="0" applyFont="1" applyFill="1" applyBorder="1" applyAlignment="1">
      <alignment horizontal="center" vertical="center" wrapText="1"/>
    </xf>
    <xf numFmtId="0" fontId="104" fillId="12" borderId="63" xfId="0" applyFont="1" applyFill="1" applyBorder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8" borderId="47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1" fillId="0" borderId="97" xfId="0" applyFont="1" applyBorder="1"/>
    <xf numFmtId="0" fontId="103" fillId="12" borderId="126" xfId="0" applyFont="1" applyFill="1" applyBorder="1" applyAlignment="1">
      <alignment horizontal="center" vertical="center" wrapText="1"/>
    </xf>
    <xf numFmtId="0" fontId="1" fillId="0" borderId="102" xfId="0" applyFont="1" applyBorder="1"/>
    <xf numFmtId="0" fontId="2" fillId="14" borderId="15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35" fillId="7" borderId="63" xfId="0" applyFont="1" applyFill="1" applyBorder="1" applyAlignment="1">
      <alignment horizontal="center" vertical="center" wrapText="1"/>
    </xf>
    <xf numFmtId="0" fontId="6" fillId="12" borderId="108" xfId="0" applyFont="1" applyFill="1" applyBorder="1" applyAlignment="1">
      <alignment horizontal="center" vertical="center" wrapText="1"/>
    </xf>
    <xf numFmtId="0" fontId="12" fillId="19" borderId="71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6" fillId="13" borderId="109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107" fillId="18" borderId="52" xfId="0" applyFont="1" applyFill="1" applyBorder="1" applyAlignment="1">
      <alignment horizontal="center" vertical="center" wrapText="1"/>
    </xf>
    <xf numFmtId="0" fontId="7" fillId="12" borderId="126" xfId="0" applyFont="1" applyFill="1" applyBorder="1" applyAlignment="1">
      <alignment horizontal="center" vertical="center" wrapText="1"/>
    </xf>
    <xf numFmtId="0" fontId="105" fillId="24" borderId="63" xfId="0" applyFont="1" applyFill="1" applyBorder="1" applyAlignment="1">
      <alignment horizontal="center" vertical="center" wrapText="1"/>
    </xf>
    <xf numFmtId="0" fontId="79" fillId="20" borderId="54" xfId="0" applyFont="1" applyFill="1" applyBorder="1" applyAlignment="1">
      <alignment horizontal="center" vertical="center" wrapText="1"/>
    </xf>
    <xf numFmtId="0" fontId="103" fillId="13" borderId="51" xfId="0" applyFont="1" applyFill="1" applyBorder="1" applyAlignment="1">
      <alignment horizontal="center" vertical="center" wrapText="1"/>
    </xf>
    <xf numFmtId="0" fontId="6" fillId="13" borderId="108" xfId="0" applyFont="1" applyFill="1" applyBorder="1" applyAlignment="1">
      <alignment horizontal="center" vertical="center" wrapText="1"/>
    </xf>
    <xf numFmtId="0" fontId="7" fillId="12" borderId="53" xfId="0" applyFont="1" applyFill="1" applyBorder="1" applyAlignment="1">
      <alignment horizontal="center" vertical="center" wrapText="1"/>
    </xf>
    <xf numFmtId="0" fontId="1" fillId="0" borderId="92" xfId="0" applyFont="1" applyBorder="1"/>
    <xf numFmtId="0" fontId="6" fillId="12" borderId="53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29" fillId="15" borderId="114" xfId="0" applyFont="1" applyFill="1" applyBorder="1" applyAlignment="1">
      <alignment horizontal="center" vertical="center" wrapText="1"/>
    </xf>
    <xf numFmtId="0" fontId="106" fillId="17" borderId="63" xfId="0" applyFont="1" applyFill="1" applyBorder="1" applyAlignment="1">
      <alignment horizontal="center" vertical="center" wrapText="1"/>
    </xf>
    <xf numFmtId="0" fontId="50" fillId="12" borderId="53" xfId="0" applyFont="1" applyFill="1" applyBorder="1" applyAlignment="1">
      <alignment horizontal="center" vertical="center" wrapText="1"/>
    </xf>
    <xf numFmtId="0" fontId="110" fillId="13" borderId="63" xfId="0" applyFont="1" applyFill="1" applyBorder="1" applyAlignment="1">
      <alignment horizontal="center" vertical="center" wrapText="1"/>
    </xf>
    <xf numFmtId="0" fontId="27" fillId="1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13" borderId="14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13" borderId="160" xfId="0" applyFont="1" applyFill="1" applyBorder="1" applyAlignment="1">
      <alignment horizontal="center" vertical="center" wrapText="1"/>
    </xf>
    <xf numFmtId="0" fontId="2" fillId="13" borderId="145" xfId="0" applyFont="1" applyFill="1" applyBorder="1" applyAlignment="1">
      <alignment horizontal="center" vertical="center" wrapText="1"/>
    </xf>
    <xf numFmtId="0" fontId="1" fillId="0" borderId="174" xfId="0" applyFont="1" applyBorder="1"/>
    <xf numFmtId="0" fontId="1" fillId="0" borderId="149" xfId="0" applyFont="1" applyBorder="1"/>
    <xf numFmtId="0" fontId="22" fillId="20" borderId="52" xfId="0" applyFont="1" applyFill="1" applyBorder="1" applyAlignment="1">
      <alignment horizontal="center" vertical="center" wrapText="1"/>
    </xf>
    <xf numFmtId="0" fontId="1" fillId="0" borderId="91" xfId="0" applyFont="1" applyBorder="1"/>
    <xf numFmtId="0" fontId="14" fillId="4" borderId="168" xfId="0" applyFont="1" applyFill="1" applyBorder="1" applyAlignment="1">
      <alignment horizontal="center" vertical="center" wrapText="1"/>
    </xf>
    <xf numFmtId="0" fontId="1" fillId="0" borderId="169" xfId="0" applyFont="1" applyBorder="1"/>
    <xf numFmtId="0" fontId="1" fillId="0" borderId="170" xfId="0" applyFont="1" applyBorder="1"/>
    <xf numFmtId="0" fontId="14" fillId="4" borderId="173" xfId="0" applyFont="1" applyFill="1" applyBorder="1" applyAlignment="1">
      <alignment horizontal="center" vertical="center" wrapText="1"/>
    </xf>
    <xf numFmtId="0" fontId="1" fillId="0" borderId="167" xfId="0" applyFont="1" applyBorder="1"/>
    <xf numFmtId="0" fontId="1" fillId="0" borderId="176" xfId="0" applyFont="1" applyBorder="1"/>
    <xf numFmtId="0" fontId="29" fillId="15" borderId="48" xfId="0" applyFont="1" applyFill="1" applyBorder="1" applyAlignment="1">
      <alignment horizontal="center" vertical="center" wrapText="1"/>
    </xf>
    <xf numFmtId="0" fontId="14" fillId="4" borderId="168" xfId="0" applyFont="1" applyFill="1" applyBorder="1" applyAlignment="1">
      <alignment horizontal="center" vertical="center" textRotation="90" wrapText="1"/>
    </xf>
    <xf numFmtId="0" fontId="29" fillId="15" borderId="47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9" fillId="15" borderId="171" xfId="0" applyFont="1" applyFill="1" applyBorder="1" applyAlignment="1">
      <alignment horizontal="center" vertical="center" wrapText="1"/>
    </xf>
    <xf numFmtId="0" fontId="1" fillId="0" borderId="171" xfId="0" applyFont="1" applyBorder="1"/>
    <xf numFmtId="0" fontId="1" fillId="0" borderId="172" xfId="0" applyFont="1" applyBorder="1"/>
    <xf numFmtId="0" fontId="72" fillId="7" borderId="77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2" fillId="14" borderId="6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54" fillId="24" borderId="5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55" fillId="17" borderId="3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2" fillId="6" borderId="48" xfId="0" applyFont="1" applyFill="1" applyBorder="1" applyAlignment="1">
      <alignment horizontal="center" vertical="center" wrapText="1"/>
    </xf>
    <xf numFmtId="0" fontId="8" fillId="13" borderId="85" xfId="0" applyFont="1" applyFill="1" applyBorder="1" applyAlignment="1">
      <alignment horizontal="center" vertical="center" wrapText="1"/>
    </xf>
    <xf numFmtId="0" fontId="1" fillId="0" borderId="85" xfId="0" applyFont="1" applyBorder="1"/>
    <xf numFmtId="0" fontId="9" fillId="12" borderId="0" xfId="0" applyFont="1" applyFill="1" applyAlignment="1">
      <alignment horizontal="center"/>
    </xf>
    <xf numFmtId="0" fontId="8" fillId="12" borderId="54" xfId="0" applyFont="1" applyFill="1" applyBorder="1" applyAlignment="1">
      <alignment horizontal="center" vertical="center" wrapText="1"/>
    </xf>
    <xf numFmtId="0" fontId="2" fillId="12" borderId="63" xfId="0" applyFont="1" applyFill="1" applyBorder="1" applyAlignment="1">
      <alignment horizontal="center" vertical="center" wrapText="1"/>
    </xf>
    <xf numFmtId="0" fontId="92" fillId="15" borderId="54" xfId="0" applyFont="1" applyFill="1" applyBorder="1" applyAlignment="1">
      <alignment horizontal="center" vertical="center" wrapText="1"/>
    </xf>
    <xf numFmtId="0" fontId="36" fillId="13" borderId="51" xfId="0" applyFont="1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center" vertical="center" wrapText="1"/>
    </xf>
    <xf numFmtId="0" fontId="6" fillId="12" borderId="109" xfId="0" applyFont="1" applyFill="1" applyBorder="1" applyAlignment="1">
      <alignment horizontal="center" vertical="center" wrapText="1"/>
    </xf>
    <xf numFmtId="0" fontId="111" fillId="15" borderId="54" xfId="0" applyFont="1" applyFill="1" applyBorder="1" applyAlignment="1">
      <alignment horizontal="center" vertical="center" wrapText="1"/>
    </xf>
    <xf numFmtId="0" fontId="112" fillId="4" borderId="52" xfId="0" applyFont="1" applyFill="1" applyBorder="1" applyAlignment="1">
      <alignment horizontal="center" vertical="center" wrapText="1"/>
    </xf>
    <xf numFmtId="0" fontId="36" fillId="12" borderId="11" xfId="0" applyFont="1" applyFill="1" applyBorder="1" applyAlignment="1">
      <alignment horizontal="center" vertical="center" wrapText="1"/>
    </xf>
    <xf numFmtId="0" fontId="100" fillId="24" borderId="52" xfId="0" applyFont="1" applyFill="1" applyBorder="1" applyAlignment="1">
      <alignment horizontal="center" vertical="center" wrapText="1"/>
    </xf>
    <xf numFmtId="0" fontId="101" fillId="17" borderId="77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93" fillId="14" borderId="48" xfId="0" applyFont="1" applyFill="1" applyBorder="1" applyAlignment="1">
      <alignment horizontal="center" vertical="center" wrapText="1"/>
    </xf>
    <xf numFmtId="164" fontId="2" fillId="12" borderId="0" xfId="0" applyNumberFormat="1" applyFont="1" applyFill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4" fillId="4" borderId="167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6" fillId="13" borderId="47" xfId="0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25" fillId="7" borderId="97" xfId="0" applyFont="1" applyFill="1" applyBorder="1" applyAlignment="1">
      <alignment horizontal="center" vertical="center" wrapText="1"/>
    </xf>
    <xf numFmtId="0" fontId="1" fillId="0" borderId="137" xfId="0" applyFont="1" applyBorder="1"/>
    <xf numFmtId="0" fontId="27" fillId="13" borderId="126" xfId="0" applyFont="1" applyFill="1" applyBorder="1" applyAlignment="1">
      <alignment horizontal="center" vertical="center" wrapText="1"/>
    </xf>
    <xf numFmtId="0" fontId="6" fillId="13" borderId="51" xfId="0" applyFont="1" applyFill="1" applyBorder="1" applyAlignment="1">
      <alignment horizontal="center" vertical="center" wrapText="1"/>
    </xf>
    <xf numFmtId="0" fontId="6" fillId="12" borderId="51" xfId="0" applyFont="1" applyFill="1" applyBorder="1" applyAlignment="1">
      <alignment horizontal="center" vertical="center" wrapText="1"/>
    </xf>
    <xf numFmtId="0" fontId="16" fillId="16" borderId="97" xfId="0" applyFont="1" applyFill="1" applyBorder="1" applyAlignment="1">
      <alignment horizontal="center" vertical="center" wrapText="1"/>
    </xf>
    <xf numFmtId="0" fontId="20" fillId="12" borderId="108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97" fillId="12" borderId="97" xfId="0" applyFont="1" applyFill="1" applyBorder="1" applyAlignment="1">
      <alignment horizontal="center" vertical="center" wrapText="1"/>
    </xf>
    <xf numFmtId="0" fontId="15" fillId="15" borderId="4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96" fillId="12" borderId="14" xfId="0" applyFont="1" applyFill="1" applyBorder="1" applyAlignment="1">
      <alignment horizontal="center" vertical="center" wrapText="1"/>
    </xf>
    <xf numFmtId="0" fontId="18" fillId="17" borderId="97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6" fillId="12" borderId="47" xfId="0" applyFont="1" applyFill="1" applyBorder="1" applyAlignment="1">
      <alignment horizontal="center" vertical="center" wrapText="1"/>
    </xf>
    <xf numFmtId="0" fontId="6" fillId="13" borderId="126" xfId="0" applyFont="1" applyFill="1" applyBorder="1" applyAlignment="1">
      <alignment horizontal="center" vertical="center" wrapText="1"/>
    </xf>
    <xf numFmtId="0" fontId="98" fillId="24" borderId="97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20" fillId="12" borderId="123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0" fillId="12" borderId="109" xfId="0" applyFont="1" applyFill="1" applyBorder="1" applyAlignment="1">
      <alignment horizontal="center" vertical="center" wrapText="1"/>
    </xf>
    <xf numFmtId="0" fontId="14" fillId="4" borderId="173" xfId="0" applyFont="1" applyFill="1" applyBorder="1" applyAlignment="1">
      <alignment horizontal="center" vertical="center" textRotation="255" wrapText="1"/>
    </xf>
    <xf numFmtId="0" fontId="1" fillId="0" borderId="190" xfId="0" applyFont="1" applyBorder="1"/>
    <xf numFmtId="0" fontId="6" fillId="15" borderId="4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71" fillId="3" borderId="48" xfId="0" applyFont="1" applyFill="1" applyBorder="1" applyAlignment="1">
      <alignment horizontal="center" vertical="center" wrapText="1"/>
    </xf>
    <xf numFmtId="0" fontId="9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2" fillId="12" borderId="16" xfId="0" applyFont="1" applyFill="1" applyBorder="1" applyAlignment="1">
      <alignment horizontal="center" vertical="center" wrapText="1"/>
    </xf>
    <xf numFmtId="165" fontId="4" fillId="12" borderId="0" xfId="0" applyNumberFormat="1" applyFont="1" applyFill="1" applyAlignment="1">
      <alignment horizontal="center" vertical="center" wrapText="1"/>
    </xf>
    <xf numFmtId="0" fontId="309" fillId="0" borderId="1" xfId="0" applyFont="1" applyBorder="1" applyAlignment="1">
      <alignment horizontal="center" vertical="center" wrapText="1"/>
    </xf>
    <xf numFmtId="0" fontId="309" fillId="0" borderId="2" xfId="0" applyFont="1" applyBorder="1"/>
    <xf numFmtId="0" fontId="309" fillId="0" borderId="7" xfId="0" applyFont="1" applyBorder="1"/>
    <xf numFmtId="0" fontId="346" fillId="0" borderId="0" xfId="0" applyFont="1"/>
    <xf numFmtId="0" fontId="4" fillId="0" borderId="8" xfId="0" applyFont="1" applyBorder="1" applyAlignment="1">
      <alignment horizontal="center" vertical="center" wrapText="1"/>
    </xf>
    <xf numFmtId="164" fontId="2" fillId="12" borderId="48" xfId="0" applyNumberFormat="1" applyFont="1" applyFill="1" applyBorder="1" applyAlignment="1">
      <alignment horizontal="center" vertical="center" wrapText="1"/>
    </xf>
    <xf numFmtId="164" fontId="2" fillId="13" borderId="1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164" fontId="2" fillId="13" borderId="0" xfId="0" applyNumberFormat="1" applyFont="1" applyFill="1" applyAlignment="1">
      <alignment horizontal="center" vertical="center" wrapText="1"/>
    </xf>
    <xf numFmtId="164" fontId="2" fillId="12" borderId="8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142" xfId="0" applyFont="1" applyBorder="1" applyAlignment="1">
      <alignment horizontal="center" vertical="center" wrapText="1"/>
    </xf>
    <xf numFmtId="165" fontId="2" fillId="12" borderId="0" xfId="0" applyNumberFormat="1" applyFont="1" applyFill="1" applyAlignment="1">
      <alignment horizontal="center" vertical="center" wrapText="1"/>
    </xf>
    <xf numFmtId="0" fontId="119" fillId="0" borderId="0" xfId="0" applyFont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68" fillId="8" borderId="47" xfId="0" applyFont="1" applyFill="1" applyBorder="1" applyAlignment="1">
      <alignment horizontal="center" vertical="center" wrapText="1"/>
    </xf>
    <xf numFmtId="0" fontId="70" fillId="20" borderId="97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38" fillId="7" borderId="97" xfId="0" applyFont="1" applyFill="1" applyBorder="1" applyAlignment="1">
      <alignment horizontal="center" vertical="center" wrapText="1"/>
    </xf>
    <xf numFmtId="0" fontId="44" fillId="5" borderId="8" xfId="0" applyFont="1" applyFill="1" applyBorder="1" applyAlignment="1">
      <alignment horizontal="center" vertical="center" wrapText="1"/>
    </xf>
    <xf numFmtId="0" fontId="44" fillId="19" borderId="71" xfId="0" applyFont="1" applyFill="1" applyBorder="1" applyAlignment="1">
      <alignment horizontal="center" vertical="center" wrapText="1"/>
    </xf>
    <xf numFmtId="0" fontId="139" fillId="24" borderId="52" xfId="0" applyFont="1" applyFill="1" applyBorder="1" applyAlignment="1">
      <alignment horizontal="center" vertical="center" wrapText="1"/>
    </xf>
    <xf numFmtId="0" fontId="140" fillId="12" borderId="52" xfId="0" applyFont="1" applyFill="1" applyBorder="1" applyAlignment="1">
      <alignment horizontal="center" vertical="center" wrapText="1"/>
    </xf>
    <xf numFmtId="167" fontId="8" fillId="12" borderId="0" xfId="0" applyNumberFormat="1" applyFont="1" applyFill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24" fillId="13" borderId="122" xfId="0" applyFont="1" applyFill="1" applyBorder="1" applyAlignment="1">
      <alignment horizontal="center" vertical="center" wrapText="1"/>
    </xf>
    <xf numFmtId="165" fontId="2" fillId="13" borderId="0" xfId="0" applyNumberFormat="1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36" fillId="12" borderId="12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6" fillId="13" borderId="122" xfId="0" applyFont="1" applyFill="1" applyBorder="1" applyAlignment="1">
      <alignment horizontal="center" vertical="center" wrapText="1"/>
    </xf>
    <xf numFmtId="0" fontId="6" fillId="13" borderId="103" xfId="0" applyFont="1" applyFill="1" applyBorder="1" applyAlignment="1">
      <alignment horizontal="center" vertical="center" wrapText="1"/>
    </xf>
    <xf numFmtId="0" fontId="1" fillId="0" borderId="98" xfId="0" applyFont="1" applyBorder="1"/>
    <xf numFmtId="0" fontId="1" fillId="0" borderId="58" xfId="0" applyFont="1" applyBorder="1"/>
    <xf numFmtId="0" fontId="6" fillId="13" borderId="121" xfId="0" applyFont="1" applyFill="1" applyBorder="1" applyAlignment="1">
      <alignment horizontal="center" vertical="center" wrapText="1"/>
    </xf>
    <xf numFmtId="0" fontId="1" fillId="0" borderId="101" xfId="0" applyFont="1" applyBorder="1"/>
    <xf numFmtId="0" fontId="1" fillId="0" borderId="67" xfId="0" applyFont="1" applyBorder="1"/>
    <xf numFmtId="0" fontId="51" fillId="12" borderId="53" xfId="0" applyFont="1" applyFill="1" applyBorder="1" applyAlignment="1">
      <alignment horizontal="center" vertical="center" wrapText="1"/>
    </xf>
    <xf numFmtId="0" fontId="52" fillId="12" borderId="47" xfId="0" applyFont="1" applyFill="1" applyBorder="1" applyAlignment="1">
      <alignment horizontal="center" vertical="center" wrapText="1"/>
    </xf>
    <xf numFmtId="0" fontId="14" fillId="4" borderId="167" xfId="0" applyFont="1" applyFill="1" applyBorder="1" applyAlignment="1">
      <alignment horizontal="center" vertical="center" textRotation="255" wrapText="1"/>
    </xf>
    <xf numFmtId="0" fontId="6" fillId="15" borderId="0" xfId="0" applyFont="1" applyFill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5" fillId="12" borderId="52" xfId="0" applyFont="1" applyFill="1" applyBorder="1" applyAlignment="1">
      <alignment horizontal="center" vertical="center" wrapText="1"/>
    </xf>
    <xf numFmtId="0" fontId="6" fillId="12" borderId="126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52" fillId="24" borderId="53" xfId="0" applyFont="1" applyFill="1" applyBorder="1" applyAlignment="1">
      <alignment horizontal="center" vertical="center" wrapText="1"/>
    </xf>
    <xf numFmtId="0" fontId="36" fillId="0" borderId="126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155" fillId="7" borderId="52" xfId="0" applyFont="1" applyFill="1" applyBorder="1" applyAlignment="1">
      <alignment horizontal="center" vertical="center" wrapText="1"/>
    </xf>
    <xf numFmtId="0" fontId="8" fillId="12" borderId="103" xfId="0" applyFont="1" applyFill="1" applyBorder="1" applyAlignment="1">
      <alignment horizontal="center" vertical="center" wrapText="1"/>
    </xf>
    <xf numFmtId="0" fontId="6" fillId="13" borderId="123" xfId="0" applyFont="1" applyFill="1" applyBorder="1" applyAlignment="1">
      <alignment horizontal="center" vertical="center" wrapText="1"/>
    </xf>
    <xf numFmtId="0" fontId="142" fillId="24" borderId="54" xfId="0" applyFont="1" applyFill="1" applyBorder="1" applyAlignment="1">
      <alignment horizontal="center" vertical="center" wrapText="1"/>
    </xf>
    <xf numFmtId="0" fontId="15" fillId="15" borderId="95" xfId="0" applyFont="1" applyFill="1" applyBorder="1" applyAlignment="1">
      <alignment horizontal="center" vertical="center" wrapText="1"/>
    </xf>
    <xf numFmtId="164" fontId="2" fillId="13" borderId="8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68" fillId="8" borderId="15" xfId="0" applyFont="1" applyFill="1" applyBorder="1" applyAlignment="1">
      <alignment horizontal="center" vertical="center" wrapText="1"/>
    </xf>
    <xf numFmtId="0" fontId="128" fillId="12" borderId="52" xfId="0" applyFont="1" applyFill="1" applyBorder="1" applyAlignment="1">
      <alignment horizontal="center" vertical="center" wrapText="1"/>
    </xf>
    <xf numFmtId="0" fontId="129" fillId="12" borderId="97" xfId="0" applyFont="1" applyFill="1" applyBorder="1" applyAlignment="1">
      <alignment horizontal="center" vertical="center" wrapText="1"/>
    </xf>
    <xf numFmtId="0" fontId="130" fillId="16" borderId="97" xfId="0" applyFont="1" applyFill="1" applyBorder="1" applyAlignment="1">
      <alignment horizontal="center" vertical="center" wrapText="1"/>
    </xf>
    <xf numFmtId="0" fontId="36" fillId="12" borderId="53" xfId="0" applyFont="1" applyFill="1" applyBorder="1" applyAlignment="1">
      <alignment horizontal="center" vertical="center" wrapText="1"/>
    </xf>
    <xf numFmtId="0" fontId="96" fillId="12" borderId="14" xfId="0" applyFont="1" applyFill="1" applyBorder="1" applyAlignment="1">
      <alignment horizontal="center" vertical="center"/>
    </xf>
    <xf numFmtId="0" fontId="6" fillId="13" borderId="96" xfId="0" applyFont="1" applyFill="1" applyBorder="1" applyAlignment="1">
      <alignment horizontal="center" vertical="center" wrapText="1"/>
    </xf>
    <xf numFmtId="0" fontId="1" fillId="0" borderId="32" xfId="0" applyFont="1" applyBorder="1"/>
    <xf numFmtId="0" fontId="1" fillId="0" borderId="37" xfId="0" applyFont="1" applyBorder="1"/>
    <xf numFmtId="0" fontId="12" fillId="27" borderId="15" xfId="0" applyFont="1" applyFill="1" applyBorder="1" applyAlignment="1">
      <alignment horizontal="center" vertical="center" wrapText="1"/>
    </xf>
    <xf numFmtId="0" fontId="2" fillId="4" borderId="63" xfId="0" applyFont="1" applyFill="1" applyBorder="1" applyAlignment="1">
      <alignment horizontal="center" vertical="center" wrapText="1"/>
    </xf>
    <xf numFmtId="0" fontId="2" fillId="28" borderId="16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7" fillId="13" borderId="51" xfId="0" applyFont="1" applyFill="1" applyBorder="1" applyAlignment="1">
      <alignment horizontal="center" vertical="center" wrapText="1"/>
    </xf>
    <xf numFmtId="0" fontId="141" fillId="13" borderId="126" xfId="0" applyFont="1" applyFill="1" applyBorder="1" applyAlignment="1">
      <alignment horizontal="center" vertical="center" wrapText="1"/>
    </xf>
    <xf numFmtId="0" fontId="2" fillId="13" borderId="47" xfId="0" applyFont="1" applyFill="1" applyBorder="1" applyAlignment="1">
      <alignment horizontal="center" vertical="center" wrapText="1"/>
    </xf>
    <xf numFmtId="165" fontId="2" fillId="12" borderId="2" xfId="0" applyNumberFormat="1" applyFont="1" applyFill="1" applyBorder="1" applyAlignment="1">
      <alignment horizontal="center" vertical="center" wrapText="1"/>
    </xf>
    <xf numFmtId="0" fontId="7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12" borderId="8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156" fillId="20" borderId="54" xfId="0" applyFont="1" applyFill="1" applyBorder="1" applyAlignment="1">
      <alignment horizontal="center" vertical="center" wrapText="1"/>
    </xf>
    <xf numFmtId="0" fontId="204" fillId="0" borderId="214" xfId="0" applyFont="1" applyBorder="1" applyAlignment="1">
      <alignment horizontal="center" vertical="center"/>
    </xf>
    <xf numFmtId="0" fontId="1" fillId="0" borderId="214" xfId="0" applyFont="1" applyBorder="1"/>
    <xf numFmtId="0" fontId="2" fillId="13" borderId="181" xfId="0" applyFont="1" applyFill="1" applyBorder="1" applyAlignment="1">
      <alignment horizontal="center" vertical="center"/>
    </xf>
    <xf numFmtId="0" fontId="1" fillId="0" borderId="187" xfId="0" applyFont="1" applyBorder="1"/>
    <xf numFmtId="165" fontId="2" fillId="12" borderId="214" xfId="0" applyNumberFormat="1" applyFont="1" applyFill="1" applyBorder="1" applyAlignment="1">
      <alignment horizontal="center" vertical="center"/>
    </xf>
    <xf numFmtId="0" fontId="1" fillId="0" borderId="215" xfId="0" applyFont="1" applyBorder="1"/>
    <xf numFmtId="0" fontId="6" fillId="15" borderId="48" xfId="0" applyFont="1" applyFill="1" applyBorder="1" applyAlignment="1">
      <alignment vertical="center" textRotation="90"/>
    </xf>
    <xf numFmtId="0" fontId="2" fillId="0" borderId="63" xfId="0" applyFont="1" applyBorder="1" applyAlignment="1">
      <alignment horizontal="center" vertical="center"/>
    </xf>
    <xf numFmtId="164" fontId="2" fillId="12" borderId="214" xfId="0" applyNumberFormat="1" applyFont="1" applyFill="1" applyBorder="1" applyAlignment="1">
      <alignment horizontal="center" vertical="center"/>
    </xf>
    <xf numFmtId="0" fontId="1" fillId="0" borderId="207" xfId="0" applyFont="1" applyBorder="1"/>
    <xf numFmtId="165" fontId="2" fillId="12" borderId="235" xfId="0" applyNumberFormat="1" applyFont="1" applyFill="1" applyBorder="1" applyAlignment="1">
      <alignment horizontal="center" vertical="center"/>
    </xf>
    <xf numFmtId="0" fontId="2" fillId="12" borderId="214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1" fillId="0" borderId="210" xfId="0" applyFont="1" applyBorder="1"/>
    <xf numFmtId="0" fontId="2" fillId="13" borderId="2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07" fillId="12" borderId="247" xfId="0" applyFont="1" applyFill="1" applyBorder="1" applyAlignment="1">
      <alignment horizontal="center" vertical="center" textRotation="90"/>
    </xf>
    <xf numFmtId="0" fontId="1" fillId="0" borderId="233" xfId="0" applyFont="1" applyBorder="1"/>
    <xf numFmtId="0" fontId="1" fillId="0" borderId="238" xfId="0" applyFont="1" applyBorder="1"/>
    <xf numFmtId="0" fontId="2" fillId="0" borderId="141" xfId="0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159" fillId="4" borderId="167" xfId="0" applyFont="1" applyFill="1" applyBorder="1" applyAlignment="1">
      <alignment horizontal="center" vertical="center" textRotation="90"/>
    </xf>
    <xf numFmtId="0" fontId="14" fillId="4" borderId="173" xfId="0" applyFont="1" applyFill="1" applyBorder="1" applyAlignment="1">
      <alignment horizontal="center" vertical="center" textRotation="90"/>
    </xf>
    <xf numFmtId="0" fontId="159" fillId="12" borderId="48" xfId="0" applyFont="1" applyFill="1" applyBorder="1" applyAlignment="1">
      <alignment horizontal="center" vertical="center" textRotation="90"/>
    </xf>
    <xf numFmtId="0" fontId="68" fillId="3" borderId="13" xfId="0" applyFont="1" applyFill="1" applyBorder="1" applyAlignment="1">
      <alignment horizontal="center" vertical="center"/>
    </xf>
    <xf numFmtId="0" fontId="162" fillId="15" borderId="233" xfId="0" applyFont="1" applyFill="1" applyBorder="1" applyAlignment="1">
      <alignment horizontal="center" vertical="center" textRotation="90"/>
    </xf>
    <xf numFmtId="0" fontId="17" fillId="6" borderId="223" xfId="0" applyFont="1" applyFill="1" applyBorder="1" applyAlignment="1">
      <alignment horizontal="center" vertical="center"/>
    </xf>
    <xf numFmtId="0" fontId="68" fillId="12" borderId="22" xfId="0" applyFont="1" applyFill="1" applyBorder="1" applyAlignment="1">
      <alignment horizontal="center" vertical="center"/>
    </xf>
    <xf numFmtId="0" fontId="12" fillId="5" borderId="214" xfId="0" applyFont="1" applyFill="1" applyBorder="1" applyAlignment="1">
      <alignment horizontal="center" vertical="center" wrapText="1"/>
    </xf>
    <xf numFmtId="0" fontId="158" fillId="16" borderId="0" xfId="0" applyFont="1" applyFill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68" fillId="12" borderId="101" xfId="0" applyFont="1" applyFill="1" applyBorder="1" applyAlignment="1">
      <alignment horizontal="center" vertical="center"/>
    </xf>
    <xf numFmtId="0" fontId="159" fillId="4" borderId="0" xfId="0" applyFont="1" applyFill="1" applyAlignment="1">
      <alignment horizontal="center" vertical="center" textRotation="90"/>
    </xf>
    <xf numFmtId="0" fontId="1" fillId="0" borderId="248" xfId="0" applyFont="1" applyBorder="1"/>
    <xf numFmtId="0" fontId="2" fillId="0" borderId="214" xfId="0" applyFont="1" applyBorder="1" applyAlignment="1">
      <alignment horizontal="center" vertical="center"/>
    </xf>
    <xf numFmtId="0" fontId="2" fillId="13" borderId="38" xfId="0" applyFont="1" applyFill="1" applyBorder="1" applyAlignment="1">
      <alignment horizontal="center" vertical="center"/>
    </xf>
    <xf numFmtId="0" fontId="1" fillId="0" borderId="255" xfId="0" applyFont="1" applyBorder="1"/>
    <xf numFmtId="0" fontId="2" fillId="13" borderId="174" xfId="0" applyFont="1" applyFill="1" applyBorder="1" applyAlignment="1">
      <alignment horizontal="center" vertical="center"/>
    </xf>
    <xf numFmtId="0" fontId="1" fillId="0" borderId="151" xfId="0" applyFont="1" applyBorder="1"/>
    <xf numFmtId="165" fontId="2" fillId="31" borderId="214" xfId="0" applyNumberFormat="1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 vertical="center"/>
    </xf>
    <xf numFmtId="0" fontId="8" fillId="12" borderId="63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0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1" fillId="0" borderId="197" xfId="0" applyFont="1" applyBorder="1"/>
    <xf numFmtId="0" fontId="2" fillId="2" borderId="9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2" fillId="6" borderId="198" xfId="0" applyFont="1" applyFill="1" applyBorder="1" applyAlignment="1">
      <alignment horizontal="center" vertical="center"/>
    </xf>
    <xf numFmtId="0" fontId="1" fillId="0" borderId="200" xfId="0" applyFont="1" applyBorder="1"/>
    <xf numFmtId="0" fontId="1" fillId="0" borderId="201" xfId="0" applyFont="1" applyBorder="1"/>
    <xf numFmtId="0" fontId="8" fillId="7" borderId="199" xfId="0" applyFont="1" applyFill="1" applyBorder="1" applyAlignment="1">
      <alignment horizontal="center" vertical="center"/>
    </xf>
    <xf numFmtId="0" fontId="1" fillId="0" borderId="202" xfId="0" applyFont="1" applyBorder="1"/>
    <xf numFmtId="0" fontId="4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1" fillId="0" borderId="139" xfId="0" applyFont="1" applyBorder="1"/>
    <xf numFmtId="0" fontId="4" fillId="0" borderId="141" xfId="0" applyFont="1" applyBorder="1" applyAlignment="1">
      <alignment horizontal="center" vertical="center"/>
    </xf>
    <xf numFmtId="165" fontId="2" fillId="12" borderId="213" xfId="0" applyNumberFormat="1" applyFont="1" applyFill="1" applyBorder="1" applyAlignment="1">
      <alignment horizontal="center" vertical="center"/>
    </xf>
    <xf numFmtId="0" fontId="15" fillId="12" borderId="233" xfId="0" applyFont="1" applyFill="1" applyBorder="1" applyAlignment="1">
      <alignment horizontal="center" vertical="center" textRotation="90"/>
    </xf>
    <xf numFmtId="0" fontId="160" fillId="17" borderId="200" xfId="0" applyFont="1" applyFill="1" applyBorder="1" applyAlignment="1">
      <alignment horizontal="center" vertical="center"/>
    </xf>
    <xf numFmtId="0" fontId="1" fillId="0" borderId="216" xfId="0" applyFont="1" applyBorder="1"/>
    <xf numFmtId="0" fontId="6" fillId="12" borderId="11" xfId="0" applyFont="1" applyFill="1" applyBorder="1" applyAlignment="1">
      <alignment horizontal="center" vertical="center"/>
    </xf>
    <xf numFmtId="0" fontId="161" fillId="20" borderId="198" xfId="0" applyFont="1" applyFill="1" applyBorder="1" applyAlignment="1">
      <alignment horizontal="center" vertical="center"/>
    </xf>
    <xf numFmtId="0" fontId="6" fillId="12" borderId="126" xfId="0" applyFont="1" applyFill="1" applyBorder="1" applyAlignment="1">
      <alignment horizontal="center" vertical="center"/>
    </xf>
    <xf numFmtId="0" fontId="17" fillId="5" borderId="235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8" fillId="13" borderId="211" xfId="0" applyFont="1" applyFill="1" applyBorder="1" applyAlignment="1">
      <alignment horizontal="center" vertical="center"/>
    </xf>
    <xf numFmtId="0" fontId="1" fillId="0" borderId="191" xfId="0" applyFont="1" applyBorder="1"/>
    <xf numFmtId="0" fontId="1" fillId="0" borderId="212" xfId="0" applyFont="1" applyBorder="1"/>
    <xf numFmtId="0" fontId="8" fillId="12" borderId="204" xfId="0" applyFont="1" applyFill="1" applyBorder="1" applyAlignment="1">
      <alignment horizontal="center"/>
    </xf>
    <xf numFmtId="0" fontId="1" fillId="0" borderId="206" xfId="0" applyFont="1" applyBorder="1"/>
    <xf numFmtId="0" fontId="2" fillId="12" borderId="101" xfId="0" applyFont="1" applyFill="1" applyBorder="1" applyAlignment="1">
      <alignment horizontal="center" vertical="center"/>
    </xf>
    <xf numFmtId="0" fontId="93" fillId="14" borderId="0" xfId="0" applyFont="1" applyFill="1" applyAlignment="1">
      <alignment horizontal="center" vertical="center" wrapText="1"/>
    </xf>
    <xf numFmtId="0" fontId="163" fillId="30" borderId="200" xfId="0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center" vertical="center"/>
    </xf>
    <xf numFmtId="0" fontId="2" fillId="12" borderId="235" xfId="0" applyFont="1" applyFill="1" applyBorder="1" applyAlignment="1">
      <alignment horizontal="center" vertical="center"/>
    </xf>
    <xf numFmtId="0" fontId="12" fillId="27" borderId="235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2" fillId="13" borderId="43" xfId="0" applyFont="1" applyFill="1" applyBorder="1" applyAlignment="1">
      <alignment horizontal="center" vertical="center"/>
    </xf>
    <xf numFmtId="0" fontId="1" fillId="0" borderId="42" xfId="0" applyFont="1" applyBorder="1"/>
    <xf numFmtId="0" fontId="2" fillId="19" borderId="214" xfId="0" applyFont="1" applyFill="1" applyBorder="1" applyAlignment="1">
      <alignment horizontal="center" vertical="center"/>
    </xf>
    <xf numFmtId="0" fontId="131" fillId="27" borderId="214" xfId="0" applyFont="1" applyFill="1" applyBorder="1" applyAlignment="1">
      <alignment horizontal="center" vertical="center" wrapText="1"/>
    </xf>
    <xf numFmtId="0" fontId="91" fillId="0" borderId="126" xfId="0" applyFont="1" applyBorder="1" applyAlignment="1">
      <alignment horizontal="center" vertical="center"/>
    </xf>
    <xf numFmtId="0" fontId="32" fillId="12" borderId="0" xfId="0" applyFont="1" applyFill="1" applyAlignment="1">
      <alignment horizontal="center" vertical="center" wrapText="1"/>
    </xf>
    <xf numFmtId="0" fontId="8" fillId="30" borderId="48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8" fillId="32" borderId="2" xfId="0" applyFont="1" applyFill="1" applyBorder="1" applyAlignment="1">
      <alignment horizontal="center" vertical="center"/>
    </xf>
    <xf numFmtId="0" fontId="17" fillId="6" borderId="214" xfId="0" applyFont="1" applyFill="1" applyBorder="1" applyAlignment="1">
      <alignment horizontal="center" vertical="center" wrapText="1"/>
    </xf>
    <xf numFmtId="0" fontId="8" fillId="30" borderId="198" xfId="0" applyFont="1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168" fillId="7" borderId="20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2" fillId="12" borderId="18" xfId="0" applyFont="1" applyFill="1" applyBorder="1" applyAlignment="1">
      <alignment horizontal="center" vertical="center" wrapText="1"/>
    </xf>
    <xf numFmtId="0" fontId="1" fillId="0" borderId="217" xfId="0" applyFont="1" applyBorder="1"/>
    <xf numFmtId="0" fontId="173" fillId="15" borderId="233" xfId="0" applyFont="1" applyFill="1" applyBorder="1" applyAlignment="1">
      <alignment horizontal="center" textRotation="90"/>
    </xf>
    <xf numFmtId="0" fontId="159" fillId="4" borderId="48" xfId="0" applyFont="1" applyFill="1" applyBorder="1" applyAlignment="1">
      <alignment horizontal="center" vertical="center" textRotation="90"/>
    </xf>
    <xf numFmtId="0" fontId="162" fillId="15" borderId="247" xfId="0" applyFont="1" applyFill="1" applyBorder="1" applyAlignment="1">
      <alignment horizontal="center" vertical="center" textRotation="90"/>
    </xf>
    <xf numFmtId="0" fontId="17" fillId="6" borderId="235" xfId="0" applyFont="1" applyFill="1" applyBorder="1" applyAlignment="1">
      <alignment horizontal="center" vertical="center"/>
    </xf>
    <xf numFmtId="0" fontId="8" fillId="0" borderId="235" xfId="0" applyFont="1" applyBorder="1" applyAlignment="1">
      <alignment horizontal="center" vertical="center"/>
    </xf>
    <xf numFmtId="165" fontId="2" fillId="13" borderId="214" xfId="0" applyNumberFormat="1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2" fillId="12" borderId="214" xfId="0" applyFont="1" applyFill="1" applyBorder="1" applyAlignment="1">
      <alignment horizontal="center" vertical="center" wrapText="1"/>
    </xf>
    <xf numFmtId="0" fontId="2" fillId="12" borderId="141" xfId="0" applyFont="1" applyFill="1" applyBorder="1" applyAlignment="1">
      <alignment horizontal="center" vertical="center"/>
    </xf>
    <xf numFmtId="0" fontId="5" fillId="13" borderId="224" xfId="0" applyFont="1" applyFill="1" applyBorder="1" applyAlignment="1">
      <alignment horizontal="center" vertical="center" wrapText="1"/>
    </xf>
    <xf numFmtId="0" fontId="1" fillId="0" borderId="208" xfId="0" applyFont="1" applyBorder="1"/>
    <xf numFmtId="0" fontId="5" fillId="13" borderId="17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/>
    </xf>
    <xf numFmtId="0" fontId="6" fillId="12" borderId="188" xfId="0" applyFont="1" applyFill="1" applyBorder="1" applyAlignment="1">
      <alignment horizontal="center" vertical="center"/>
    </xf>
    <xf numFmtId="0" fontId="8" fillId="4" borderId="200" xfId="0" applyFont="1" applyFill="1" applyBorder="1" applyAlignment="1">
      <alignment horizontal="center" vertical="center" wrapText="1"/>
    </xf>
    <xf numFmtId="0" fontId="6" fillId="13" borderId="51" xfId="0" applyFont="1" applyFill="1" applyBorder="1" applyAlignment="1">
      <alignment horizontal="center" vertical="center"/>
    </xf>
    <xf numFmtId="0" fontId="194" fillId="20" borderId="198" xfId="0" applyFont="1" applyFill="1" applyBorder="1" applyAlignment="1">
      <alignment horizontal="center" vertical="center" wrapText="1"/>
    </xf>
    <xf numFmtId="0" fontId="17" fillId="10" borderId="264" xfId="0" applyFont="1" applyFill="1" applyBorder="1" applyAlignment="1">
      <alignment horizontal="center" vertical="center" wrapText="1"/>
    </xf>
    <xf numFmtId="0" fontId="10" fillId="4" borderId="199" xfId="0" applyFont="1" applyFill="1" applyBorder="1" applyAlignment="1">
      <alignment horizontal="center" vertical="center" wrapText="1"/>
    </xf>
    <xf numFmtId="0" fontId="6" fillId="12" borderId="175" xfId="0" applyFont="1" applyFill="1" applyBorder="1" applyAlignment="1">
      <alignment horizontal="center" vertical="center"/>
    </xf>
    <xf numFmtId="0" fontId="20" fillId="12" borderId="254" xfId="0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 wrapText="1"/>
    </xf>
    <xf numFmtId="0" fontId="191" fillId="0" borderId="12" xfId="0" applyFont="1" applyBorder="1" applyAlignment="1">
      <alignment horizontal="center" vertical="center" wrapText="1"/>
    </xf>
    <xf numFmtId="0" fontId="179" fillId="19" borderId="214" xfId="0" applyFont="1" applyFill="1" applyBorder="1" applyAlignment="1">
      <alignment horizontal="center" vertical="center"/>
    </xf>
    <xf numFmtId="0" fontId="189" fillId="16" borderId="198" xfId="0" applyFont="1" applyFill="1" applyBorder="1" applyAlignment="1">
      <alignment horizontal="center" vertical="center"/>
    </xf>
    <xf numFmtId="0" fontId="6" fillId="12" borderId="5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2" fillId="12" borderId="254" xfId="0" applyFont="1" applyFill="1" applyBorder="1" applyAlignment="1">
      <alignment horizontal="center" vertical="center" wrapText="1"/>
    </xf>
    <xf numFmtId="0" fontId="178" fillId="7" borderId="200" xfId="0" applyFont="1" applyFill="1" applyBorder="1" applyAlignment="1">
      <alignment horizontal="center" vertical="center"/>
    </xf>
    <xf numFmtId="0" fontId="39" fillId="12" borderId="7" xfId="0" applyFont="1" applyFill="1" applyBorder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17" fillId="6" borderId="235" xfId="0" applyFont="1" applyFill="1" applyBorder="1" applyAlignment="1">
      <alignment horizontal="center" vertical="center" wrapText="1"/>
    </xf>
    <xf numFmtId="0" fontId="17" fillId="5" borderId="223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textRotation="90" wrapText="1"/>
    </xf>
    <xf numFmtId="0" fontId="12" fillId="5" borderId="235" xfId="0" applyFont="1" applyFill="1" applyBorder="1" applyAlignment="1">
      <alignment horizontal="center" vertical="center"/>
    </xf>
    <xf numFmtId="0" fontId="39" fillId="13" borderId="7" xfId="0" applyFont="1" applyFill="1" applyBorder="1" applyAlignment="1">
      <alignment horizontal="center" vertical="center"/>
    </xf>
    <xf numFmtId="0" fontId="179" fillId="27" borderId="214" xfId="0" applyFont="1" applyFill="1" applyBorder="1" applyAlignment="1">
      <alignment horizontal="center" vertical="center" wrapText="1"/>
    </xf>
    <xf numFmtId="0" fontId="180" fillId="16" borderId="200" xfId="0" applyFont="1" applyFill="1" applyBorder="1" applyAlignment="1">
      <alignment horizontal="center" vertical="center"/>
    </xf>
    <xf numFmtId="0" fontId="6" fillId="13" borderId="17" xfId="0" applyFont="1" applyFill="1" applyBorder="1" applyAlignment="1">
      <alignment horizontal="center" vertical="center"/>
    </xf>
    <xf numFmtId="0" fontId="196" fillId="7" borderId="198" xfId="0" applyFont="1" applyFill="1" applyBorder="1" applyAlignment="1">
      <alignment horizontal="center" vertical="center"/>
    </xf>
    <xf numFmtId="0" fontId="17" fillId="5" borderId="214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/>
    </xf>
    <xf numFmtId="0" fontId="17" fillId="14" borderId="214" xfId="0" applyFont="1" applyFill="1" applyBorder="1" applyAlignment="1">
      <alignment horizontal="center" vertical="center" wrapText="1"/>
    </xf>
    <xf numFmtId="0" fontId="17" fillId="3" borderId="126" xfId="0" applyFont="1" applyFill="1" applyBorder="1" applyAlignment="1">
      <alignment horizontal="center" vertical="center"/>
    </xf>
    <xf numFmtId="0" fontId="1" fillId="0" borderId="135" xfId="0" applyFont="1" applyBorder="1"/>
    <xf numFmtId="0" fontId="183" fillId="18" borderId="12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/>
    </xf>
    <xf numFmtId="0" fontId="7" fillId="12" borderId="175" xfId="0" applyFont="1" applyFill="1" applyBorder="1" applyAlignment="1">
      <alignment horizontal="center" vertical="center"/>
    </xf>
    <xf numFmtId="0" fontId="6" fillId="13" borderId="126" xfId="0" applyFont="1" applyFill="1" applyBorder="1" applyAlignment="1">
      <alignment horizontal="center" vertical="center"/>
    </xf>
    <xf numFmtId="0" fontId="8" fillId="12" borderId="156" xfId="0" applyFont="1" applyFill="1" applyBorder="1" applyAlignment="1">
      <alignment horizontal="center" vertical="center"/>
    </xf>
    <xf numFmtId="0" fontId="8" fillId="12" borderId="10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8" fillId="7" borderId="54" xfId="0" applyFont="1" applyFill="1" applyBorder="1" applyAlignment="1">
      <alignment horizontal="center" vertical="center"/>
    </xf>
    <xf numFmtId="0" fontId="4" fillId="0" borderId="199" xfId="0" applyFont="1" applyBorder="1" applyAlignment="1">
      <alignment horizontal="center" vertical="center"/>
    </xf>
    <xf numFmtId="0" fontId="2" fillId="0" borderId="199" xfId="0" applyFont="1" applyBorder="1" applyAlignment="1">
      <alignment horizontal="center" vertical="center"/>
    </xf>
    <xf numFmtId="165" fontId="2" fillId="12" borderId="199" xfId="0" applyNumberFormat="1" applyFont="1" applyFill="1" applyBorder="1" applyAlignment="1">
      <alignment horizontal="center" vertical="center"/>
    </xf>
    <xf numFmtId="165" fontId="2" fillId="12" borderId="54" xfId="0" applyNumberFormat="1" applyFont="1" applyFill="1" applyBorder="1" applyAlignment="1">
      <alignment horizontal="center" vertical="center"/>
    </xf>
    <xf numFmtId="0" fontId="2" fillId="12" borderId="54" xfId="0" applyFont="1" applyFill="1" applyBorder="1" applyAlignment="1">
      <alignment horizontal="center" vertical="center"/>
    </xf>
    <xf numFmtId="0" fontId="2" fillId="12" borderId="200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10" fillId="17" borderId="0" xfId="0" applyFont="1" applyFill="1" applyAlignment="1">
      <alignment horizontal="center" vertical="center"/>
    </xf>
    <xf numFmtId="0" fontId="211" fillId="20" borderId="54" xfId="0" applyFont="1" applyFill="1" applyBorder="1" applyAlignment="1">
      <alignment horizontal="center" vertical="center"/>
    </xf>
    <xf numFmtId="0" fontId="2" fillId="6" borderId="138" xfId="0" applyFont="1" applyFill="1" applyBorder="1" applyAlignment="1">
      <alignment horizontal="center" vertical="center"/>
    </xf>
    <xf numFmtId="0" fontId="209" fillId="16" borderId="142" xfId="0" applyFont="1" applyFill="1" applyBorder="1" applyAlignment="1">
      <alignment horizontal="center" vertical="center"/>
    </xf>
    <xf numFmtId="0" fontId="93" fillId="14" borderId="54" xfId="0" applyFont="1" applyFill="1" applyBorder="1" applyAlignment="1">
      <alignment horizontal="center" vertical="center" wrapText="1"/>
    </xf>
    <xf numFmtId="0" fontId="159" fillId="4" borderId="63" xfId="0" applyFont="1" applyFill="1" applyBorder="1" applyAlignment="1">
      <alignment horizontal="center" vertical="center" textRotation="90"/>
    </xf>
    <xf numFmtId="0" fontId="15" fillId="12" borderId="16" xfId="0" applyFont="1" applyFill="1" applyBorder="1" applyAlignment="1">
      <alignment horizontal="center" vertical="center" textRotation="90"/>
    </xf>
    <xf numFmtId="0" fontId="8" fillId="33" borderId="123" xfId="0" applyFont="1" applyFill="1" applyBorder="1" applyAlignment="1">
      <alignment horizontal="center" vertical="center"/>
    </xf>
    <xf numFmtId="0" fontId="212" fillId="7" borderId="63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62" fillId="15" borderId="171" xfId="0" applyFont="1" applyFill="1" applyBorder="1" applyAlignment="1">
      <alignment horizontal="center" vertical="center" textRotation="90"/>
    </xf>
    <xf numFmtId="0" fontId="12" fillId="27" borderId="8" xfId="0" applyFont="1" applyFill="1" applyBorder="1" applyAlignment="1">
      <alignment horizontal="center" vertical="center"/>
    </xf>
    <xf numFmtId="165" fontId="2" fillId="12" borderId="200" xfId="0" applyNumberFormat="1" applyFont="1" applyFill="1" applyBorder="1" applyAlignment="1">
      <alignment horizontal="center" vertical="center"/>
    </xf>
    <xf numFmtId="165" fontId="2" fillId="12" borderId="198" xfId="0" applyNumberFormat="1" applyFont="1" applyFill="1" applyBorder="1" applyAlignment="1">
      <alignment horizontal="center" vertical="center"/>
    </xf>
    <xf numFmtId="0" fontId="2" fillId="12" borderId="198" xfId="0" applyFont="1" applyFill="1" applyBorder="1" applyAlignment="1">
      <alignment horizontal="center" vertical="center" wrapText="1"/>
    </xf>
    <xf numFmtId="0" fontId="8" fillId="2" borderId="97" xfId="0" applyFont="1" applyFill="1" applyBorder="1" applyAlignment="1">
      <alignment horizontal="center" vertical="center"/>
    </xf>
    <xf numFmtId="164" fontId="2" fillId="12" borderId="199" xfId="0" applyNumberFormat="1" applyFont="1" applyFill="1" applyBorder="1" applyAlignment="1">
      <alignment horizontal="center" vertical="center"/>
    </xf>
    <xf numFmtId="0" fontId="2" fillId="12" borderId="63" xfId="0" applyFont="1" applyFill="1" applyBorder="1" applyAlignment="1">
      <alignment horizontal="center" vertical="center"/>
    </xf>
    <xf numFmtId="0" fontId="8" fillId="0" borderId="198" xfId="0" applyFont="1" applyBorder="1" applyAlignment="1">
      <alignment horizontal="center" vertical="center"/>
    </xf>
    <xf numFmtId="0" fontId="2" fillId="12" borderId="198" xfId="0" applyFont="1" applyFill="1" applyBorder="1" applyAlignment="1">
      <alignment horizontal="center" vertical="center"/>
    </xf>
    <xf numFmtId="0" fontId="214" fillId="30" borderId="48" xfId="0" applyFont="1" applyFill="1" applyBorder="1" applyAlignment="1">
      <alignment horizontal="center" vertical="center" wrapText="1"/>
    </xf>
    <xf numFmtId="0" fontId="2" fillId="19" borderId="138" xfId="0" applyFont="1" applyFill="1" applyBorder="1" applyAlignment="1">
      <alignment horizontal="center" vertical="center"/>
    </xf>
    <xf numFmtId="0" fontId="217" fillId="7" borderId="48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/>
    </xf>
    <xf numFmtId="0" fontId="218" fillId="20" borderId="63" xfId="0" applyFont="1" applyFill="1" applyBorder="1" applyAlignment="1">
      <alignment horizontal="center" vertical="center"/>
    </xf>
    <xf numFmtId="0" fontId="220" fillId="16" borderId="48" xfId="0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 vertical="center" wrapText="1"/>
    </xf>
    <xf numFmtId="0" fontId="8" fillId="33" borderId="51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159" fillId="4" borderId="54" xfId="0" applyFont="1" applyFill="1" applyBorder="1" applyAlignment="1">
      <alignment horizontal="center" vertical="center" textRotation="90"/>
    </xf>
    <xf numFmtId="0" fontId="162" fillId="15" borderId="265" xfId="0" applyFont="1" applyFill="1" applyBorder="1" applyAlignment="1">
      <alignment horizontal="center" vertical="center" textRotation="90"/>
    </xf>
    <xf numFmtId="0" fontId="219" fillId="23" borderId="122" xfId="0" applyFont="1" applyFill="1" applyBorder="1" applyAlignment="1">
      <alignment horizontal="center" vertical="center" wrapText="1"/>
    </xf>
    <xf numFmtId="0" fontId="14" fillId="4" borderId="168" xfId="0" applyFont="1" applyFill="1" applyBorder="1" applyAlignment="1">
      <alignment horizontal="center" vertical="center" textRotation="90"/>
    </xf>
    <xf numFmtId="0" fontId="6" fillId="15" borderId="47" xfId="0" applyFont="1" applyFill="1" applyBorder="1" applyAlignment="1">
      <alignment vertical="center" textRotation="90"/>
    </xf>
    <xf numFmtId="0" fontId="8" fillId="33" borderId="7" xfId="0" applyFont="1" applyFill="1" applyBorder="1" applyAlignment="1">
      <alignment horizontal="center" vertical="center"/>
    </xf>
    <xf numFmtId="165" fontId="2" fillId="0" borderId="198" xfId="0" applyNumberFormat="1" applyFont="1" applyBorder="1" applyAlignment="1">
      <alignment horizontal="center" vertical="center"/>
    </xf>
    <xf numFmtId="0" fontId="2" fillId="13" borderId="198" xfId="0" applyFont="1" applyFill="1" applyBorder="1" applyAlignment="1">
      <alignment horizontal="center" vertical="center"/>
    </xf>
    <xf numFmtId="0" fontId="2" fillId="13" borderId="200" xfId="0" applyFont="1" applyFill="1" applyBorder="1" applyAlignment="1">
      <alignment horizontal="center" vertical="center"/>
    </xf>
    <xf numFmtId="165" fontId="2" fillId="34" borderId="199" xfId="0" applyNumberFormat="1" applyFont="1" applyFill="1" applyBorder="1" applyAlignment="1">
      <alignment horizontal="center" vertical="center"/>
    </xf>
    <xf numFmtId="164" fontId="2" fillId="12" borderId="200" xfId="0" applyNumberFormat="1" applyFont="1" applyFill="1" applyBorder="1" applyAlignment="1">
      <alignment horizontal="center" vertical="center" wrapText="1"/>
    </xf>
    <xf numFmtId="0" fontId="2" fillId="12" borderId="199" xfId="0" applyFont="1" applyFill="1" applyBorder="1" applyAlignment="1">
      <alignment horizontal="center" vertical="center"/>
    </xf>
    <xf numFmtId="165" fontId="2" fillId="0" borderId="199" xfId="0" applyNumberFormat="1" applyFont="1" applyBorder="1" applyAlignment="1">
      <alignment horizontal="center" vertical="center"/>
    </xf>
    <xf numFmtId="0" fontId="2" fillId="13" borderId="54" xfId="0" applyFont="1" applyFill="1" applyBorder="1" applyAlignment="1">
      <alignment horizontal="center" vertical="center"/>
    </xf>
    <xf numFmtId="0" fontId="2" fillId="34" borderId="200" xfId="0" applyFont="1" applyFill="1" applyBorder="1" applyAlignment="1">
      <alignment horizontal="center" vertical="center"/>
    </xf>
    <xf numFmtId="0" fontId="2" fillId="0" borderId="200" xfId="0" applyFont="1" applyBorder="1" applyAlignment="1">
      <alignment horizontal="center" vertical="center"/>
    </xf>
    <xf numFmtId="0" fontId="207" fillId="12" borderId="265" xfId="0" applyFont="1" applyFill="1" applyBorder="1" applyAlignment="1">
      <alignment horizontal="center" vertical="center" textRotation="90"/>
    </xf>
    <xf numFmtId="0" fontId="159" fillId="12" borderId="54" xfId="0" applyFont="1" applyFill="1" applyBorder="1" applyAlignment="1">
      <alignment horizontal="center" vertical="center" textRotation="90"/>
    </xf>
    <xf numFmtId="0" fontId="2" fillId="4" borderId="54" xfId="0" applyFont="1" applyFill="1" applyBorder="1" applyAlignment="1">
      <alignment horizontal="center" vertical="center" textRotation="90" wrapText="1"/>
    </xf>
    <xf numFmtId="0" fontId="12" fillId="27" borderId="8" xfId="0" applyFont="1" applyFill="1" applyBorder="1" applyAlignment="1">
      <alignment horizontal="center" vertical="center" wrapText="1"/>
    </xf>
    <xf numFmtId="0" fontId="2" fillId="6" borderId="266" xfId="0" applyFont="1" applyFill="1" applyBorder="1" applyAlignment="1">
      <alignment horizontal="center" vertical="center" wrapText="1"/>
    </xf>
    <xf numFmtId="0" fontId="1" fillId="0" borderId="267" xfId="0" applyFont="1" applyBorder="1"/>
    <xf numFmtId="0" fontId="12" fillId="5" borderId="8" xfId="0" applyFont="1" applyFill="1" applyBorder="1" applyAlignment="1">
      <alignment horizontal="center" vertical="center"/>
    </xf>
    <xf numFmtId="0" fontId="223" fillId="7" borderId="0" xfId="0" applyFont="1" applyFill="1" applyAlignment="1">
      <alignment horizontal="center" vertical="center"/>
    </xf>
    <xf numFmtId="0" fontId="224" fillId="20" borderId="48" xfId="0" applyFont="1" applyFill="1" applyBorder="1" applyAlignment="1">
      <alignment horizontal="center" vertical="center" wrapText="1"/>
    </xf>
    <xf numFmtId="0" fontId="231" fillId="20" borderId="48" xfId="0" applyFont="1" applyFill="1" applyBorder="1" applyAlignment="1">
      <alignment horizontal="center" vertical="center"/>
    </xf>
    <xf numFmtId="0" fontId="226" fillId="20" borderId="54" xfId="0" applyFont="1" applyFill="1" applyBorder="1" applyAlignment="1">
      <alignment horizontal="center" vertical="center" wrapText="1"/>
    </xf>
    <xf numFmtId="0" fontId="12" fillId="40" borderId="8" xfId="0" applyFont="1" applyFill="1" applyBorder="1" applyAlignment="1">
      <alignment horizontal="center" vertical="center"/>
    </xf>
    <xf numFmtId="0" fontId="8" fillId="5" borderId="13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23" borderId="54" xfId="0" applyFont="1" applyFill="1" applyBorder="1" applyAlignment="1">
      <alignment horizontal="center" vertical="center"/>
    </xf>
    <xf numFmtId="165" fontId="2" fillId="13" borderId="199" xfId="0" applyNumberFormat="1" applyFont="1" applyFill="1" applyBorder="1" applyAlignment="1">
      <alignment horizontal="center" vertical="center"/>
    </xf>
    <xf numFmtId="0" fontId="207" fillId="15" borderId="171" xfId="0" applyFont="1" applyFill="1" applyBorder="1" applyAlignment="1">
      <alignment horizontal="center" vertical="center" textRotation="90"/>
    </xf>
    <xf numFmtId="0" fontId="4" fillId="39" borderId="8" xfId="0" applyFont="1" applyFill="1" applyBorder="1" applyAlignment="1">
      <alignment horizontal="center" vertical="center"/>
    </xf>
    <xf numFmtId="0" fontId="1" fillId="0" borderId="272" xfId="0" applyFont="1" applyBorder="1"/>
    <xf numFmtId="0" fontId="2" fillId="5" borderId="15" xfId="0" applyFont="1" applyFill="1" applyBorder="1" applyAlignment="1">
      <alignment horizontal="center" vertical="center"/>
    </xf>
    <xf numFmtId="165" fontId="2" fillId="13" borderId="198" xfId="0" applyNumberFormat="1" applyFont="1" applyFill="1" applyBorder="1" applyAlignment="1">
      <alignment horizontal="center" vertical="center"/>
    </xf>
    <xf numFmtId="0" fontId="2" fillId="39" borderId="15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" fillId="0" borderId="268" xfId="0" applyFont="1" applyBorder="1"/>
    <xf numFmtId="0" fontId="8" fillId="2" borderId="52" xfId="0" applyFont="1" applyFill="1" applyBorder="1" applyAlignment="1">
      <alignment horizontal="center" vertical="center"/>
    </xf>
    <xf numFmtId="0" fontId="2" fillId="39" borderId="138" xfId="0" applyFont="1" applyFill="1" applyBorder="1" applyAlignment="1">
      <alignment horizontal="center" vertical="center"/>
    </xf>
    <xf numFmtId="0" fontId="68" fillId="14" borderId="175" xfId="0" applyFont="1" applyFill="1" applyBorder="1" applyAlignment="1">
      <alignment horizontal="center" vertical="center"/>
    </xf>
    <xf numFmtId="0" fontId="159" fillId="4" borderId="270" xfId="0" applyFont="1" applyFill="1" applyBorder="1" applyAlignment="1">
      <alignment horizontal="center" vertical="center" textRotation="90"/>
    </xf>
    <xf numFmtId="165" fontId="2" fillId="12" borderId="52" xfId="0" applyNumberFormat="1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97" xfId="0" applyFont="1" applyFill="1" applyBorder="1" applyAlignment="1">
      <alignment horizontal="center" vertical="center"/>
    </xf>
    <xf numFmtId="165" fontId="2" fillId="12" borderId="146" xfId="0" applyNumberFormat="1" applyFont="1" applyFill="1" applyBorder="1" applyAlignment="1">
      <alignment horizontal="center" vertical="center"/>
    </xf>
    <xf numFmtId="0" fontId="6" fillId="38" borderId="7" xfId="0" applyFont="1" applyFill="1" applyBorder="1" applyAlignment="1">
      <alignment horizontal="center" vertical="center"/>
    </xf>
    <xf numFmtId="165" fontId="2" fillId="13" borderId="146" xfId="0" applyNumberFormat="1" applyFont="1" applyFill="1" applyBorder="1" applyAlignment="1">
      <alignment horizontal="center" vertical="center"/>
    </xf>
    <xf numFmtId="0" fontId="2" fillId="13" borderId="52" xfId="0" applyFont="1" applyFill="1" applyBorder="1" applyAlignment="1">
      <alignment horizontal="center" vertical="center"/>
    </xf>
    <xf numFmtId="0" fontId="2" fillId="13" borderId="97" xfId="0" applyFont="1" applyFill="1" applyBorder="1" applyAlignment="1">
      <alignment horizontal="center" vertical="center"/>
    </xf>
    <xf numFmtId="165" fontId="2" fillId="12" borderId="97" xfId="0" applyNumberFormat="1" applyFont="1" applyFill="1" applyBorder="1" applyAlignment="1">
      <alignment horizontal="center" vertical="center"/>
    </xf>
    <xf numFmtId="0" fontId="2" fillId="12" borderId="146" xfId="0" applyFont="1" applyFill="1" applyBorder="1" applyAlignment="1">
      <alignment horizontal="center" vertical="center"/>
    </xf>
    <xf numFmtId="165" fontId="2" fillId="13" borderId="52" xfId="0" applyNumberFormat="1" applyFont="1" applyFill="1" applyBorder="1" applyAlignment="1">
      <alignment horizontal="center" vertical="center"/>
    </xf>
    <xf numFmtId="164" fontId="2" fillId="12" borderId="146" xfId="0" applyNumberFormat="1" applyFont="1" applyFill="1" applyBorder="1" applyAlignment="1">
      <alignment horizontal="center" vertical="center"/>
    </xf>
    <xf numFmtId="0" fontId="236" fillId="21" borderId="0" xfId="0" applyFont="1" applyFill="1" applyAlignment="1">
      <alignment horizontal="center" vertical="center"/>
    </xf>
    <xf numFmtId="0" fontId="6" fillId="21" borderId="7" xfId="0" applyFont="1" applyFill="1" applyBorder="1" applyAlignment="1">
      <alignment horizontal="center" vertical="center"/>
    </xf>
    <xf numFmtId="0" fontId="238" fillId="28" borderId="0" xfId="0" applyFont="1" applyFill="1" applyAlignment="1">
      <alignment horizontal="center" vertical="center"/>
    </xf>
    <xf numFmtId="0" fontId="239" fillId="30" borderId="48" xfId="0" applyFont="1" applyFill="1" applyBorder="1" applyAlignment="1">
      <alignment horizontal="center" vertical="center"/>
    </xf>
    <xf numFmtId="0" fontId="237" fillId="38" borderId="0" xfId="0" applyFont="1" applyFill="1" applyAlignment="1">
      <alignment horizontal="center" vertical="center"/>
    </xf>
    <xf numFmtId="0" fontId="243" fillId="21" borderId="48" xfId="0" applyFont="1" applyFill="1" applyBorder="1" applyAlignment="1">
      <alignment horizontal="center" vertical="center"/>
    </xf>
    <xf numFmtId="0" fontId="242" fillId="41" borderId="48" xfId="0" applyFont="1" applyFill="1" applyBorder="1" applyAlignment="1">
      <alignment horizontal="center" vertical="center" wrapText="1"/>
    </xf>
    <xf numFmtId="0" fontId="162" fillId="15" borderId="271" xfId="0" applyFont="1" applyFill="1" applyBorder="1" applyAlignment="1">
      <alignment horizontal="center" vertical="center" textRotation="90"/>
    </xf>
    <xf numFmtId="0" fontId="8" fillId="5" borderId="8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/>
    </xf>
    <xf numFmtId="0" fontId="240" fillId="28" borderId="48" xfId="0" applyFont="1" applyFill="1" applyBorder="1" applyAlignment="1">
      <alignment horizontal="center" vertical="center"/>
    </xf>
    <xf numFmtId="0" fontId="241" fillId="20" borderId="0" xfId="0" applyFont="1" applyFill="1" applyAlignment="1">
      <alignment horizontal="center" vertical="center" wrapText="1"/>
    </xf>
    <xf numFmtId="0" fontId="2" fillId="42" borderId="13" xfId="0" applyFont="1" applyFill="1" applyBorder="1" applyAlignment="1">
      <alignment horizontal="center" vertical="center"/>
    </xf>
    <xf numFmtId="0" fontId="4" fillId="42" borderId="48" xfId="0" applyFont="1" applyFill="1" applyBorder="1" applyAlignment="1">
      <alignment horizontal="center" vertical="center"/>
    </xf>
    <xf numFmtId="0" fontId="4" fillId="42" borderId="0" xfId="0" applyFont="1" applyFill="1" applyAlignment="1">
      <alignment horizontal="center" vertical="center"/>
    </xf>
    <xf numFmtId="0" fontId="4" fillId="42" borderId="22" xfId="0" applyFont="1" applyFill="1" applyBorder="1" applyAlignment="1">
      <alignment horizontal="center" vertical="center"/>
    </xf>
    <xf numFmtId="0" fontId="5" fillId="42" borderId="7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2" fillId="43" borderId="14" xfId="0" applyFont="1" applyFill="1" applyBorder="1" applyAlignment="1">
      <alignment horizontal="center" vertical="center"/>
    </xf>
    <xf numFmtId="0" fontId="131" fillId="44" borderId="14" xfId="0" applyFont="1" applyFill="1" applyBorder="1" applyAlignment="1">
      <alignment horizontal="center" vertical="center"/>
    </xf>
    <xf numFmtId="0" fontId="254" fillId="4" borderId="7" xfId="0" applyFont="1" applyFill="1" applyBorder="1" applyAlignment="1">
      <alignment horizontal="center" vertical="center"/>
    </xf>
    <xf numFmtId="0" fontId="2" fillId="43" borderId="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" fillId="42" borderId="108" xfId="0" applyFont="1" applyFill="1" applyBorder="1" applyAlignment="1">
      <alignment horizontal="center" vertical="center"/>
    </xf>
    <xf numFmtId="0" fontId="5" fillId="12" borderId="108" xfId="0" applyFont="1" applyFill="1" applyBorder="1" applyAlignment="1">
      <alignment horizontal="center" vertical="center" wrapText="1"/>
    </xf>
    <xf numFmtId="0" fontId="2" fillId="42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5" fontId="2" fillId="42" borderId="108" xfId="0" applyNumberFormat="1" applyFont="1" applyFill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2" fillId="0" borderId="108" xfId="0" applyNumberFormat="1" applyFont="1" applyBorder="1" applyAlignment="1">
      <alignment horizontal="center" vertical="center"/>
    </xf>
    <xf numFmtId="0" fontId="253" fillId="46" borderId="108" xfId="0" applyFont="1" applyFill="1" applyBorder="1" applyAlignment="1">
      <alignment horizontal="center" vertical="center"/>
    </xf>
    <xf numFmtId="0" fontId="1" fillId="0" borderId="282" xfId="0" applyFont="1" applyBorder="1"/>
    <xf numFmtId="0" fontId="1" fillId="0" borderId="288" xfId="0" applyFont="1" applyBorder="1"/>
    <xf numFmtId="0" fontId="159" fillId="4" borderId="169" xfId="0" applyFont="1" applyFill="1" applyBorder="1" applyAlignment="1">
      <alignment horizontal="center" vertical="center" textRotation="90"/>
    </xf>
    <xf numFmtId="0" fontId="20" fillId="12" borderId="14" xfId="0" applyFont="1" applyFill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2" borderId="10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3" fillId="43" borderId="122" xfId="0" applyFont="1" applyFill="1" applyBorder="1" applyAlignment="1">
      <alignment horizontal="center" vertical="center"/>
    </xf>
    <xf numFmtId="0" fontId="1" fillId="0" borderId="283" xfId="0" applyFont="1" applyBorder="1"/>
    <xf numFmtId="0" fontId="2" fillId="42" borderId="7" xfId="0" applyFont="1" applyFill="1" applyBorder="1" applyAlignment="1">
      <alignment horizontal="center" vertical="center"/>
    </xf>
    <xf numFmtId="0" fontId="1" fillId="0" borderId="284" xfId="0" applyFont="1" applyBorder="1"/>
    <xf numFmtId="0" fontId="1" fillId="0" borderId="289" xfId="0" applyFont="1" applyBorder="1"/>
    <xf numFmtId="0" fontId="2" fillId="0" borderId="1" xfId="0" applyFont="1" applyBorder="1" applyAlignment="1">
      <alignment horizontal="center" vertical="center"/>
    </xf>
    <xf numFmtId="164" fontId="2" fillId="0" borderId="10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5" fontId="2" fillId="12" borderId="109" xfId="0" applyNumberFormat="1" applyFont="1" applyFill="1" applyBorder="1" applyAlignment="1">
      <alignment horizontal="center" vertical="center"/>
    </xf>
    <xf numFmtId="0" fontId="7" fillId="12" borderId="0" xfId="0" applyFont="1" applyFill="1" applyAlignment="1">
      <alignment vertical="center"/>
    </xf>
    <xf numFmtId="0" fontId="1" fillId="0" borderId="285" xfId="0" applyFont="1" applyBorder="1"/>
    <xf numFmtId="0" fontId="263" fillId="45" borderId="2" xfId="0" applyFont="1" applyFill="1" applyBorder="1" applyAlignment="1">
      <alignment horizontal="center" vertical="center"/>
    </xf>
    <xf numFmtId="0" fontId="6" fillId="45" borderId="1" xfId="0" applyFont="1" applyFill="1" applyBorder="1" applyAlignment="1">
      <alignment horizontal="center" vertical="center"/>
    </xf>
    <xf numFmtId="168" fontId="6" fillId="45" borderId="1" xfId="0" applyNumberFormat="1" applyFont="1" applyFill="1" applyBorder="1" applyAlignment="1">
      <alignment horizontal="center" vertical="center"/>
    </xf>
    <xf numFmtId="0" fontId="6" fillId="45" borderId="11" xfId="0" applyFont="1" applyFill="1" applyBorder="1" applyAlignment="1">
      <alignment horizontal="center" vertical="center"/>
    </xf>
    <xf numFmtId="0" fontId="261" fillId="14" borderId="7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horizontal="center" vertical="center"/>
    </xf>
    <xf numFmtId="0" fontId="68" fillId="14" borderId="97" xfId="0" applyFont="1" applyFill="1" applyBorder="1" applyAlignment="1">
      <alignment horizontal="center" vertical="top" wrapText="1"/>
    </xf>
    <xf numFmtId="0" fontId="131" fillId="44" borderId="97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/>
    </xf>
    <xf numFmtId="0" fontId="6" fillId="15" borderId="13" xfId="0" applyFont="1" applyFill="1" applyBorder="1" applyAlignment="1">
      <alignment horizontal="center" vertical="center" wrapText="1"/>
    </xf>
    <xf numFmtId="0" fontId="20" fillId="15" borderId="13" xfId="0" applyFont="1" applyFill="1" applyBorder="1" applyAlignment="1">
      <alignment horizontal="center" vertical="center" wrapText="1"/>
    </xf>
    <xf numFmtId="0" fontId="265" fillId="26" borderId="13" xfId="0" applyFont="1" applyFill="1" applyBorder="1" applyAlignment="1">
      <alignment horizontal="center" vertical="center"/>
    </xf>
    <xf numFmtId="0" fontId="6" fillId="26" borderId="0" xfId="0" applyFont="1" applyFill="1" applyAlignment="1">
      <alignment horizontal="center" vertical="center"/>
    </xf>
    <xf numFmtId="0" fontId="6" fillId="26" borderId="7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68" fillId="6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64" fillId="15" borderId="7" xfId="0" applyFont="1" applyFill="1" applyBorder="1" applyAlignment="1">
      <alignment horizontal="center" vertical="center"/>
    </xf>
    <xf numFmtId="0" fontId="5" fillId="42" borderId="0" xfId="0" applyFont="1" applyFill="1" applyAlignment="1">
      <alignment horizontal="center" vertical="center" wrapText="1"/>
    </xf>
    <xf numFmtId="0" fontId="20" fillId="45" borderId="11" xfId="0" applyFont="1" applyFill="1" applyBorder="1" applyAlignment="1">
      <alignment horizontal="center" vertical="center" wrapText="1"/>
    </xf>
    <xf numFmtId="0" fontId="2" fillId="35" borderId="108" xfId="0" applyFont="1" applyFill="1" applyBorder="1" applyAlignment="1">
      <alignment horizontal="center" vertical="center"/>
    </xf>
    <xf numFmtId="0" fontId="2" fillId="35" borderId="14" xfId="0" applyFont="1" applyFill="1" applyBorder="1" applyAlignment="1">
      <alignment horizontal="center" vertical="center"/>
    </xf>
    <xf numFmtId="0" fontId="2" fillId="35" borderId="13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78" fillId="26" borderId="7" xfId="0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0" fontId="244" fillId="12" borderId="13" xfId="0" applyFont="1" applyFill="1" applyBorder="1" applyAlignment="1">
      <alignment horizontal="center" vertical="center"/>
    </xf>
    <xf numFmtId="165" fontId="2" fillId="12" borderId="108" xfId="0" applyNumberFormat="1" applyFont="1" applyFill="1" applyBorder="1" applyAlignment="1">
      <alignment horizontal="center" vertical="center"/>
    </xf>
    <xf numFmtId="0" fontId="2" fillId="12" borderId="10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36" borderId="0" xfId="0" applyFont="1" applyFill="1" applyAlignment="1">
      <alignment horizontal="center" vertical="center"/>
    </xf>
    <xf numFmtId="0" fontId="1" fillId="0" borderId="286" xfId="0" applyFont="1" applyBorder="1"/>
    <xf numFmtId="0" fontId="2" fillId="14" borderId="11" xfId="0" applyFont="1" applyFill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" fillId="0" borderId="59" xfId="0" applyFont="1" applyBorder="1"/>
    <xf numFmtId="0" fontId="6" fillId="0" borderId="6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12" borderId="96" xfId="0" applyFont="1" applyFill="1" applyBorder="1" applyAlignment="1">
      <alignment horizontal="center" vertical="center"/>
    </xf>
    <xf numFmtId="0" fontId="17" fillId="4" borderId="4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59" fillId="4" borderId="7" xfId="0" applyFont="1" applyFill="1" applyBorder="1" applyAlignment="1">
      <alignment horizontal="center" vertical="center"/>
    </xf>
    <xf numFmtId="0" fontId="260" fillId="7" borderId="7" xfId="0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top" wrapText="1"/>
    </xf>
    <xf numFmtId="0" fontId="6" fillId="42" borderId="0" xfId="0" applyFont="1" applyFill="1" applyAlignment="1">
      <alignment horizontal="center" vertical="center" wrapText="1"/>
    </xf>
    <xf numFmtId="0" fontId="6" fillId="42" borderId="13" xfId="0" applyFont="1" applyFill="1" applyBorder="1" applyAlignment="1">
      <alignment vertical="center"/>
    </xf>
    <xf numFmtId="0" fontId="2" fillId="5" borderId="77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164" fontId="2" fillId="42" borderId="108" xfId="0" applyNumberFormat="1" applyFont="1" applyFill="1" applyBorder="1" applyAlignment="1">
      <alignment horizontal="center" vertical="center"/>
    </xf>
    <xf numFmtId="0" fontId="271" fillId="43" borderId="6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43" borderId="0" xfId="0" applyFont="1" applyFill="1" applyAlignment="1">
      <alignment horizontal="center" vertical="center"/>
    </xf>
    <xf numFmtId="0" fontId="2" fillId="23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58" fillId="1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42" borderId="13" xfId="0" applyFont="1" applyFill="1" applyBorder="1" applyAlignment="1">
      <alignment horizontal="center" vertical="center"/>
    </xf>
    <xf numFmtId="0" fontId="175" fillId="42" borderId="0" xfId="0" applyFont="1" applyFill="1" applyAlignment="1">
      <alignment horizontal="center" vertical="center" wrapText="1"/>
    </xf>
    <xf numFmtId="0" fontId="34" fillId="45" borderId="13" xfId="0" applyFont="1" applyFill="1" applyBorder="1" applyAlignment="1">
      <alignment horizontal="center" vertical="center"/>
    </xf>
    <xf numFmtId="0" fontId="52" fillId="2" borderId="14" xfId="0" applyFont="1" applyFill="1" applyBorder="1" applyAlignment="1">
      <alignment horizontal="center" vertical="center"/>
    </xf>
    <xf numFmtId="0" fontId="6" fillId="45" borderId="7" xfId="0" applyFont="1" applyFill="1" applyBorder="1" applyAlignment="1">
      <alignment horizontal="center" vertical="center"/>
    </xf>
    <xf numFmtId="0" fontId="276" fillId="3" borderId="13" xfId="0" applyFont="1" applyFill="1" applyBorder="1" applyAlignment="1">
      <alignment horizontal="center" vertical="center"/>
    </xf>
    <xf numFmtId="0" fontId="2" fillId="46" borderId="108" xfId="0" applyFont="1" applyFill="1" applyBorder="1" applyAlignment="1">
      <alignment horizontal="center" vertical="center"/>
    </xf>
    <xf numFmtId="0" fontId="275" fillId="6" borderId="93" xfId="0" applyFont="1" applyFill="1" applyBorder="1" applyAlignment="1">
      <alignment horizontal="center" vertical="center"/>
    </xf>
    <xf numFmtId="0" fontId="17" fillId="12" borderId="109" xfId="0" applyFont="1" applyFill="1" applyBorder="1" applyAlignment="1">
      <alignment horizontal="center" vertical="center" wrapText="1"/>
    </xf>
    <xf numFmtId="0" fontId="291" fillId="4" borderId="109" xfId="0" applyFont="1" applyFill="1" applyBorder="1" applyAlignment="1">
      <alignment horizontal="center" vertical="center" wrapText="1"/>
    </xf>
    <xf numFmtId="0" fontId="1" fillId="0" borderId="359" xfId="0" applyFont="1" applyBorder="1"/>
    <xf numFmtId="0" fontId="5" fillId="12" borderId="72" xfId="0" applyFont="1" applyFill="1" applyBorder="1" applyAlignment="1">
      <alignment horizontal="left" vertical="center" wrapText="1"/>
    </xf>
    <xf numFmtId="0" fontId="1" fillId="0" borderId="360" xfId="0" applyFont="1" applyBorder="1"/>
    <xf numFmtId="0" fontId="5" fillId="12" borderId="130" xfId="0" applyFont="1" applyFill="1" applyBorder="1" applyAlignment="1">
      <alignment horizontal="left" vertical="center"/>
    </xf>
    <xf numFmtId="0" fontId="1" fillId="0" borderId="361" xfId="0" applyFont="1" applyBorder="1"/>
    <xf numFmtId="0" fontId="17" fillId="12" borderId="72" xfId="0" applyFont="1" applyFill="1" applyBorder="1" applyAlignment="1">
      <alignment horizontal="center" vertical="center"/>
    </xf>
    <xf numFmtId="0" fontId="292" fillId="14" borderId="109" xfId="0" applyFont="1" applyFill="1" applyBorder="1" applyAlignment="1">
      <alignment horizontal="center" vertical="center" wrapText="1"/>
    </xf>
    <xf numFmtId="0" fontId="293" fillId="36" borderId="109" xfId="0" applyFont="1" applyFill="1" applyBorder="1" applyAlignment="1">
      <alignment horizontal="center" vertical="center" wrapText="1"/>
    </xf>
    <xf numFmtId="0" fontId="5" fillId="12" borderId="49" xfId="0" applyFont="1" applyFill="1" applyBorder="1" applyAlignment="1">
      <alignment horizontal="left" vertical="center"/>
    </xf>
    <xf numFmtId="0" fontId="5" fillId="12" borderId="125" xfId="0" applyFont="1" applyFill="1" applyBorder="1" applyAlignment="1">
      <alignment horizontal="left" vertical="center"/>
    </xf>
    <xf numFmtId="0" fontId="285" fillId="15" borderId="109" xfId="0" applyFont="1" applyFill="1" applyBorder="1" applyAlignment="1">
      <alignment horizontal="center" vertical="center"/>
    </xf>
    <xf numFmtId="0" fontId="5" fillId="12" borderId="72" xfId="0" applyFont="1" applyFill="1" applyBorder="1" applyAlignment="1">
      <alignment horizontal="left" vertical="center"/>
    </xf>
    <xf numFmtId="0" fontId="286" fillId="26" borderId="108" xfId="0" applyFont="1" applyFill="1" applyBorder="1" applyAlignment="1">
      <alignment horizontal="center" vertical="center"/>
    </xf>
    <xf numFmtId="0" fontId="5" fillId="12" borderId="94" xfId="0" applyFont="1" applyFill="1" applyBorder="1" applyAlignment="1">
      <alignment horizontal="left" vertical="center"/>
    </xf>
    <xf numFmtId="0" fontId="1" fillId="0" borderId="328" xfId="0" applyFont="1" applyBorder="1"/>
    <xf numFmtId="0" fontId="5" fillId="12" borderId="114" xfId="0" applyFont="1" applyFill="1" applyBorder="1" applyAlignment="1">
      <alignment horizontal="left" vertical="center"/>
    </xf>
    <xf numFmtId="0" fontId="1" fillId="0" borderId="329" xfId="0" applyFont="1" applyBorder="1"/>
    <xf numFmtId="0" fontId="17" fillId="12" borderId="94" xfId="0" applyFont="1" applyFill="1" applyBorder="1" applyAlignment="1">
      <alignment horizontal="center" vertical="center"/>
    </xf>
    <xf numFmtId="0" fontId="17" fillId="42" borderId="72" xfId="0" applyFont="1" applyFill="1" applyBorder="1" applyAlignment="1">
      <alignment horizontal="center" vertical="center"/>
    </xf>
    <xf numFmtId="0" fontId="294" fillId="4" borderId="108" xfId="0" applyFont="1" applyFill="1" applyBorder="1" applyAlignment="1">
      <alignment horizontal="center" vertical="center"/>
    </xf>
    <xf numFmtId="0" fontId="5" fillId="42" borderId="109" xfId="0" applyFont="1" applyFill="1" applyBorder="1" applyAlignment="1">
      <alignment horizontal="center" vertical="center" wrapText="1"/>
    </xf>
    <xf numFmtId="0" fontId="1" fillId="0" borderId="375" xfId="0" applyFont="1" applyBorder="1"/>
    <xf numFmtId="49" fontId="17" fillId="0" borderId="54" xfId="0" applyNumberFormat="1" applyFont="1" applyBorder="1" applyAlignment="1">
      <alignment horizontal="center" vertical="center"/>
    </xf>
    <xf numFmtId="49" fontId="17" fillId="0" borderId="7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49" fontId="17" fillId="0" borderId="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horizontal="center" vertical="center"/>
    </xf>
    <xf numFmtId="0" fontId="295" fillId="4" borderId="326" xfId="0" applyFont="1" applyFill="1" applyBorder="1" applyAlignment="1">
      <alignment horizontal="center" vertical="center"/>
    </xf>
    <xf numFmtId="0" fontId="5" fillId="12" borderId="49" xfId="0" applyFont="1" applyFill="1" applyBorder="1" applyAlignment="1">
      <alignment horizontal="center" vertical="center" wrapText="1"/>
    </xf>
    <xf numFmtId="0" fontId="5" fillId="12" borderId="125" xfId="0" applyFont="1" applyFill="1" applyBorder="1" applyAlignment="1">
      <alignment horizontal="center" vertical="center" wrapText="1"/>
    </xf>
    <xf numFmtId="0" fontId="1" fillId="0" borderId="89" xfId="0" applyFont="1" applyBorder="1"/>
    <xf numFmtId="0" fontId="1" fillId="0" borderId="112" xfId="0" applyFont="1" applyBorder="1"/>
    <xf numFmtId="49" fontId="17" fillId="0" borderId="8" xfId="0" applyNumberFormat="1" applyFont="1" applyBorder="1" applyAlignment="1">
      <alignment horizontal="center" vertical="center"/>
    </xf>
    <xf numFmtId="49" fontId="17" fillId="42" borderId="71" xfId="0" applyNumberFormat="1" applyFont="1" applyFill="1" applyBorder="1" applyAlignment="1">
      <alignment horizontal="center" vertical="center"/>
    </xf>
    <xf numFmtId="49" fontId="17" fillId="42" borderId="8" xfId="0" applyNumberFormat="1" applyFont="1" applyFill="1" applyBorder="1" applyAlignment="1">
      <alignment horizontal="center" vertical="center"/>
    </xf>
    <xf numFmtId="0" fontId="17" fillId="3" borderId="326" xfId="0" applyFont="1" applyFill="1" applyBorder="1" applyAlignment="1">
      <alignment horizontal="center" vertical="center"/>
    </xf>
    <xf numFmtId="0" fontId="17" fillId="0" borderId="109" xfId="0" applyFont="1" applyBorder="1" applyAlignment="1">
      <alignment horizontal="center" vertical="center"/>
    </xf>
    <xf numFmtId="49" fontId="17" fillId="12" borderId="71" xfId="0" applyNumberFormat="1" applyFont="1" applyFill="1" applyBorder="1" applyAlignment="1">
      <alignment horizontal="center" vertical="center"/>
    </xf>
    <xf numFmtId="0" fontId="17" fillId="12" borderId="77" xfId="0" applyFont="1" applyFill="1" applyBorder="1" applyAlignment="1">
      <alignment horizontal="center" vertical="center"/>
    </xf>
    <xf numFmtId="0" fontId="17" fillId="12" borderId="109" xfId="0" applyFont="1" applyFill="1" applyBorder="1" applyAlignment="1">
      <alignment horizontal="center" vertical="center"/>
    </xf>
    <xf numFmtId="49" fontId="17" fillId="0" borderId="122" xfId="0" applyNumberFormat="1" applyFont="1" applyBorder="1" applyAlignment="1">
      <alignment horizontal="center" vertical="center"/>
    </xf>
    <xf numFmtId="0" fontId="17" fillId="0" borderId="97" xfId="0" applyFont="1" applyBorder="1" applyAlignment="1">
      <alignment horizontal="center" vertical="center"/>
    </xf>
    <xf numFmtId="0" fontId="17" fillId="0" borderId="123" xfId="0" applyFont="1" applyBorder="1" applyAlignment="1">
      <alignment horizontal="center" vertical="center"/>
    </xf>
    <xf numFmtId="0" fontId="17" fillId="42" borderId="77" xfId="0" applyFont="1" applyFill="1" applyBorder="1" applyAlignment="1">
      <alignment horizontal="center" vertical="center"/>
    </xf>
    <xf numFmtId="0" fontId="17" fillId="42" borderId="52" xfId="0" applyFont="1" applyFill="1" applyBorder="1" applyAlignment="1">
      <alignment horizontal="center" vertical="center"/>
    </xf>
    <xf numFmtId="0" fontId="17" fillId="0" borderId="108" xfId="0" applyFont="1" applyBorder="1" applyAlignment="1">
      <alignment horizontal="center" vertical="center"/>
    </xf>
    <xf numFmtId="0" fontId="17" fillId="3" borderId="109" xfId="0" applyFont="1" applyFill="1" applyBorder="1" applyAlignment="1">
      <alignment horizontal="center" vertical="center"/>
    </xf>
    <xf numFmtId="0" fontId="17" fillId="42" borderId="123" xfId="0" applyFont="1" applyFill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12" borderId="1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0" fontId="1" fillId="0" borderId="397" xfId="0" applyFont="1" applyBorder="1"/>
    <xf numFmtId="49" fontId="288" fillId="46" borderId="15" xfId="0" applyNumberFormat="1" applyFont="1" applyFill="1" applyBorder="1" applyAlignment="1">
      <alignment horizontal="center" vertical="center" wrapText="1"/>
    </xf>
    <xf numFmtId="49" fontId="17" fillId="12" borderId="327" xfId="0" applyNumberFormat="1" applyFont="1" applyFill="1" applyBorder="1" applyAlignment="1">
      <alignment horizontal="center" vertical="center"/>
    </xf>
    <xf numFmtId="49" fontId="20" fillId="46" borderId="71" xfId="0" applyNumberFormat="1" applyFont="1" applyFill="1" applyBorder="1" applyAlignment="1">
      <alignment horizontal="center" vertical="center" wrapText="1"/>
    </xf>
    <xf numFmtId="49" fontId="17" fillId="46" borderId="71" xfId="0" applyNumberFormat="1" applyFont="1" applyFill="1" applyBorder="1" applyAlignment="1">
      <alignment horizontal="center" vertical="center" wrapText="1"/>
    </xf>
    <xf numFmtId="49" fontId="288" fillId="46" borderId="8" xfId="0" applyNumberFormat="1" applyFont="1" applyFill="1" applyBorder="1" applyAlignment="1">
      <alignment horizontal="center" vertical="center" wrapText="1"/>
    </xf>
    <xf numFmtId="0" fontId="302" fillId="2" borderId="97" xfId="0" applyFont="1" applyFill="1" applyBorder="1" applyAlignment="1">
      <alignment horizontal="center" vertical="center"/>
    </xf>
    <xf numFmtId="49" fontId="288" fillId="46" borderId="327" xfId="0" applyNumberFormat="1" applyFont="1" applyFill="1" applyBorder="1" applyAlignment="1">
      <alignment horizontal="center" vertical="center" wrapText="1"/>
    </xf>
    <xf numFmtId="0" fontId="17" fillId="42" borderId="109" xfId="0" applyFont="1" applyFill="1" applyBorder="1" applyAlignment="1">
      <alignment horizontal="center" vertical="center"/>
    </xf>
    <xf numFmtId="0" fontId="1" fillId="0" borderId="382" xfId="0" applyFont="1" applyBorder="1"/>
    <xf numFmtId="0" fontId="17" fillId="0" borderId="12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4" borderId="123" xfId="0" applyFont="1" applyFill="1" applyBorder="1" applyAlignment="1">
      <alignment horizontal="center" vertical="center"/>
    </xf>
    <xf numFmtId="0" fontId="17" fillId="15" borderId="326" xfId="0" applyFont="1" applyFill="1" applyBorder="1" applyAlignment="1">
      <alignment horizontal="center" vertical="center"/>
    </xf>
    <xf numFmtId="0" fontId="17" fillId="42" borderId="274" xfId="0" applyFont="1" applyFill="1" applyBorder="1" applyAlignment="1">
      <alignment horizontal="center" vertical="center"/>
    </xf>
    <xf numFmtId="0" fontId="17" fillId="6" borderId="352" xfId="0" applyFont="1" applyFill="1" applyBorder="1" applyAlignment="1">
      <alignment horizontal="center" vertical="center" wrapText="1"/>
    </xf>
    <xf numFmtId="0" fontId="1" fillId="0" borderId="353" xfId="0" applyFont="1" applyBorder="1"/>
    <xf numFmtId="0" fontId="302" fillId="3" borderId="108" xfId="0" applyFont="1" applyFill="1" applyBorder="1" applyAlignment="1">
      <alignment horizontal="center" vertical="center"/>
    </xf>
    <xf numFmtId="0" fontId="17" fillId="42" borderId="325" xfId="0" applyFont="1" applyFill="1" applyBorder="1" applyAlignment="1">
      <alignment horizontal="center" vertical="center"/>
    </xf>
    <xf numFmtId="0" fontId="17" fillId="42" borderId="326" xfId="0" applyFont="1" applyFill="1" applyBorder="1" applyAlignment="1">
      <alignment horizontal="center" vertical="center"/>
    </xf>
    <xf numFmtId="0" fontId="17" fillId="36" borderId="11" xfId="0" applyFont="1" applyFill="1" applyBorder="1" applyAlignment="1">
      <alignment horizontal="center" vertical="center"/>
    </xf>
    <xf numFmtId="0" fontId="289" fillId="43" borderId="77" xfId="0" applyFont="1" applyFill="1" applyBorder="1" applyAlignment="1">
      <alignment horizontal="center" vertical="center"/>
    </xf>
    <xf numFmtId="0" fontId="1" fillId="0" borderId="380" xfId="0" applyFont="1" applyBorder="1"/>
    <xf numFmtId="0" fontId="271" fillId="42" borderId="126" xfId="0" applyFont="1" applyFill="1" applyBorder="1" applyAlignment="1">
      <alignment horizontal="center" vertical="center" wrapText="1"/>
    </xf>
    <xf numFmtId="0" fontId="1" fillId="0" borderId="381" xfId="0" applyFont="1" applyBorder="1"/>
    <xf numFmtId="0" fontId="17" fillId="42" borderId="13" xfId="0" applyFont="1" applyFill="1" applyBorder="1" applyAlignment="1">
      <alignment vertical="center"/>
    </xf>
    <xf numFmtId="0" fontId="17" fillId="12" borderId="54" xfId="0" applyFont="1" applyFill="1" applyBorder="1" applyAlignment="1">
      <alignment horizontal="center" vertical="center"/>
    </xf>
    <xf numFmtId="0" fontId="1" fillId="0" borderId="298" xfId="0" applyFont="1" applyBorder="1"/>
    <xf numFmtId="0" fontId="1" fillId="0" borderId="299" xfId="0" applyFont="1" applyBorder="1"/>
    <xf numFmtId="0" fontId="17" fillId="0" borderId="16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160" xfId="0" applyFont="1" applyBorder="1" applyAlignment="1">
      <alignment horizontal="center"/>
    </xf>
    <xf numFmtId="0" fontId="17" fillId="2" borderId="52" xfId="0" applyFont="1" applyFill="1" applyBorder="1" applyAlignment="1">
      <alignment horizontal="center" vertical="center"/>
    </xf>
    <xf numFmtId="0" fontId="175" fillId="12" borderId="300" xfId="0" applyFont="1" applyFill="1" applyBorder="1" applyAlignment="1">
      <alignment horizontal="center" vertical="center"/>
    </xf>
    <xf numFmtId="0" fontId="1" fillId="0" borderId="301" xfId="0" applyFont="1" applyBorder="1"/>
    <xf numFmtId="49" fontId="17" fillId="42" borderId="327" xfId="0" applyNumberFormat="1" applyFont="1" applyFill="1" applyBorder="1" applyAlignment="1">
      <alignment horizontal="center" vertical="center"/>
    </xf>
    <xf numFmtId="0" fontId="17" fillId="3" borderId="123" xfId="0" applyFont="1" applyFill="1" applyBorder="1" applyAlignment="1">
      <alignment horizontal="center" vertical="center"/>
    </xf>
    <xf numFmtId="0" fontId="17" fillId="42" borderId="275" xfId="0" applyFont="1" applyFill="1" applyBorder="1" applyAlignment="1">
      <alignment horizontal="center" vertical="center"/>
    </xf>
    <xf numFmtId="0" fontId="17" fillId="12" borderId="53" xfId="0" applyFont="1" applyFill="1" applyBorder="1" applyAlignment="1">
      <alignment horizontal="center" vertical="center"/>
    </xf>
    <xf numFmtId="0" fontId="17" fillId="12" borderId="123" xfId="0" applyFont="1" applyFill="1" applyBorder="1" applyAlignment="1">
      <alignment horizontal="center" vertical="center"/>
    </xf>
    <xf numFmtId="0" fontId="284" fillId="15" borderId="2" xfId="0" applyFont="1" applyFill="1" applyBorder="1" applyAlignment="1">
      <alignment horizontal="center" vertical="center" wrapText="1"/>
    </xf>
    <xf numFmtId="0" fontId="17" fillId="12" borderId="53" xfId="0" applyFont="1" applyFill="1" applyBorder="1" applyAlignment="1">
      <alignment horizontal="center" vertical="center" wrapText="1"/>
    </xf>
    <xf numFmtId="0" fontId="17" fillId="12" borderId="123" xfId="0" applyFont="1" applyFill="1" applyBorder="1" applyAlignment="1">
      <alignment horizontal="center" vertical="center" wrapText="1"/>
    </xf>
    <xf numFmtId="0" fontId="17" fillId="42" borderId="323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42" borderId="324" xfId="0" applyFont="1" applyFill="1" applyBorder="1" applyAlignment="1">
      <alignment horizontal="center" vertical="center"/>
    </xf>
    <xf numFmtId="0" fontId="1" fillId="0" borderId="332" xfId="0" applyFont="1" applyBorder="1"/>
    <xf numFmtId="0" fontId="1" fillId="0" borderId="335" xfId="0" applyFont="1" applyBorder="1"/>
    <xf numFmtId="49" fontId="17" fillId="42" borderId="52" xfId="0" applyNumberFormat="1" applyFont="1" applyFill="1" applyBorder="1" applyAlignment="1">
      <alignment horizontal="center" vertical="center"/>
    </xf>
    <xf numFmtId="0" fontId="17" fillId="2" borderId="77" xfId="0" applyFont="1" applyFill="1" applyBorder="1" applyAlignment="1">
      <alignment horizontal="center" vertical="center"/>
    </xf>
    <xf numFmtId="0" fontId="5" fillId="12" borderId="357" xfId="0" applyFont="1" applyFill="1" applyBorder="1" applyAlignment="1">
      <alignment horizontal="left" vertical="center"/>
    </xf>
    <xf numFmtId="0" fontId="17" fillId="12" borderId="357" xfId="0" applyFont="1" applyFill="1" applyBorder="1" applyAlignment="1">
      <alignment horizontal="center" vertical="center"/>
    </xf>
    <xf numFmtId="0" fontId="1" fillId="0" borderId="364" xfId="0" applyFont="1" applyBorder="1"/>
    <xf numFmtId="0" fontId="17" fillId="12" borderId="356" xfId="0" applyFont="1" applyFill="1" applyBorder="1" applyAlignment="1">
      <alignment horizontal="center" vertical="center"/>
    </xf>
    <xf numFmtId="49" fontId="17" fillId="0" borderId="97" xfId="0" applyNumberFormat="1" applyFont="1" applyBorder="1" applyAlignment="1">
      <alignment horizontal="center" vertical="center"/>
    </xf>
    <xf numFmtId="0" fontId="17" fillId="43" borderId="355" xfId="0" applyFont="1" applyFill="1" applyBorder="1" applyAlignment="1">
      <alignment horizontal="center" vertical="center"/>
    </xf>
    <xf numFmtId="0" fontId="1" fillId="0" borderId="358" xfId="0" applyFont="1" applyBorder="1"/>
    <xf numFmtId="0" fontId="1" fillId="0" borderId="366" xfId="0" applyFont="1" applyBorder="1"/>
    <xf numFmtId="0" fontId="5" fillId="12" borderId="356" xfId="0" applyFont="1" applyFill="1" applyBorder="1" applyAlignment="1">
      <alignment horizontal="center" vertical="center"/>
    </xf>
    <xf numFmtId="0" fontId="287" fillId="4" borderId="109" xfId="0" applyFont="1" applyFill="1" applyBorder="1" applyAlignment="1">
      <alignment horizontal="center" vertical="center"/>
    </xf>
    <xf numFmtId="0" fontId="5" fillId="12" borderId="72" xfId="0" applyFont="1" applyFill="1" applyBorder="1" applyAlignment="1">
      <alignment horizontal="center" vertical="center"/>
    </xf>
    <xf numFmtId="0" fontId="5" fillId="12" borderId="130" xfId="0" applyFont="1" applyFill="1" applyBorder="1" applyAlignment="1">
      <alignment horizontal="left" vertical="center" wrapText="1"/>
    </xf>
    <xf numFmtId="49" fontId="17" fillId="46" borderId="71" xfId="0" applyNumberFormat="1" applyFont="1" applyFill="1" applyBorder="1" applyAlignment="1">
      <alignment horizontal="center" vertical="center"/>
    </xf>
    <xf numFmtId="49" fontId="17" fillId="0" borderId="63" xfId="0" applyNumberFormat="1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49" fontId="17" fillId="42" borderId="355" xfId="0" applyNumberFormat="1" applyFont="1" applyFill="1" applyBorder="1" applyAlignment="1">
      <alignment horizontal="center" vertical="center"/>
    </xf>
    <xf numFmtId="0" fontId="1" fillId="0" borderId="379" xfId="0" applyFont="1" applyBorder="1"/>
    <xf numFmtId="49" fontId="53" fillId="46" borderId="8" xfId="0" applyNumberFormat="1" applyFont="1" applyFill="1" applyBorder="1" applyAlignment="1">
      <alignment horizontal="center" vertical="center" wrapText="1"/>
    </xf>
    <xf numFmtId="49" fontId="17" fillId="42" borderId="358" xfId="0" applyNumberFormat="1" applyFont="1" applyFill="1" applyBorder="1" applyAlignment="1">
      <alignment horizontal="center" vertical="center"/>
    </xf>
    <xf numFmtId="0" fontId="17" fillId="42" borderId="97" xfId="0" applyFont="1" applyFill="1" applyBorder="1" applyAlignment="1">
      <alignment horizontal="center" vertical="center"/>
    </xf>
    <xf numFmtId="0" fontId="17" fillId="42" borderId="108" xfId="0" applyFont="1" applyFill="1" applyBorder="1" applyAlignment="1">
      <alignment horizontal="center" vertical="center"/>
    </xf>
    <xf numFmtId="0" fontId="271" fillId="42" borderId="123" xfId="0" applyFont="1" applyFill="1" applyBorder="1" applyAlignment="1">
      <alignment horizontal="center" vertical="center" wrapText="1"/>
    </xf>
    <xf numFmtId="0" fontId="17" fillId="5" borderId="77" xfId="0" applyFont="1" applyFill="1" applyBorder="1" applyAlignment="1">
      <alignment horizontal="center" vertical="center"/>
    </xf>
    <xf numFmtId="0" fontId="17" fillId="12" borderId="352" xfId="0" applyFont="1" applyFill="1" applyBorder="1" applyAlignment="1">
      <alignment horizontal="center" vertical="center" wrapText="1"/>
    </xf>
    <xf numFmtId="0" fontId="1" fillId="0" borderId="388" xfId="0" applyFont="1" applyBorder="1"/>
    <xf numFmtId="49" fontId="17" fillId="42" borderId="270" xfId="0" applyNumberFormat="1" applyFont="1" applyFill="1" applyBorder="1" applyAlignment="1">
      <alignment horizontal="center" vertical="center"/>
    </xf>
    <xf numFmtId="0" fontId="17" fillId="14" borderId="77" xfId="0" applyFont="1" applyFill="1" applyBorder="1" applyAlignment="1">
      <alignment horizontal="center" vertical="center" wrapText="1"/>
    </xf>
    <xf numFmtId="0" fontId="53" fillId="43" borderId="63" xfId="0" applyFont="1" applyFill="1" applyBorder="1" applyAlignment="1">
      <alignment horizontal="center" vertical="center"/>
    </xf>
    <xf numFmtId="0" fontId="17" fillId="14" borderId="39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283" fillId="12" borderId="270" xfId="0" applyFont="1" applyFill="1" applyBorder="1" applyAlignment="1">
      <alignment horizontal="center" vertical="center"/>
    </xf>
    <xf numFmtId="0" fontId="5" fillId="12" borderId="356" xfId="0" applyFont="1" applyFill="1" applyBorder="1" applyAlignment="1">
      <alignment horizontal="left" vertical="center"/>
    </xf>
    <xf numFmtId="0" fontId="17" fillId="14" borderId="274" xfId="0" applyFont="1" applyFill="1" applyBorder="1" applyAlignment="1">
      <alignment horizontal="center" vertical="center" wrapText="1"/>
    </xf>
    <xf numFmtId="168" fontId="5" fillId="12" borderId="114" xfId="0" applyNumberFormat="1" applyFont="1" applyFill="1" applyBorder="1" applyAlignment="1">
      <alignment horizontal="left" vertical="center"/>
    </xf>
    <xf numFmtId="0" fontId="5" fillId="12" borderId="94" xfId="0" applyFont="1" applyFill="1" applyBorder="1" applyAlignment="1">
      <alignment horizontal="center" vertical="center" wrapText="1"/>
    </xf>
    <xf numFmtId="0" fontId="5" fillId="12" borderId="114" xfId="0" applyFont="1" applyFill="1" applyBorder="1" applyAlignment="1">
      <alignment horizontal="left" vertical="center" wrapText="1"/>
    </xf>
    <xf numFmtId="0" fontId="17" fillId="14" borderId="11" xfId="0" applyFont="1" applyFill="1" applyBorder="1" applyAlignment="1">
      <alignment horizontal="center" vertical="center" wrapText="1"/>
    </xf>
    <xf numFmtId="0" fontId="17" fillId="36" borderId="383" xfId="0" applyFont="1" applyFill="1" applyBorder="1" applyAlignment="1">
      <alignment horizontal="center" vertical="center"/>
    </xf>
    <xf numFmtId="0" fontId="283" fillId="4" borderId="109" xfId="0" applyFont="1" applyFill="1" applyBorder="1" applyAlignment="1">
      <alignment horizontal="center" vertical="center" wrapText="1"/>
    </xf>
    <xf numFmtId="0" fontId="303" fillId="15" borderId="326" xfId="0" applyFont="1" applyFill="1" applyBorder="1" applyAlignment="1">
      <alignment horizontal="center" vertical="center"/>
    </xf>
    <xf numFmtId="0" fontId="5" fillId="12" borderId="72" xfId="0" applyFont="1" applyFill="1" applyBorder="1" applyAlignment="1">
      <alignment horizontal="center" vertical="center" wrapText="1"/>
    </xf>
    <xf numFmtId="0" fontId="271" fillId="42" borderId="11" xfId="0" applyFont="1" applyFill="1" applyBorder="1" applyAlignment="1">
      <alignment horizontal="center" vertical="center"/>
    </xf>
    <xf numFmtId="0" fontId="17" fillId="36" borderId="77" xfId="0" applyFont="1" applyFill="1" applyBorder="1" applyAlignment="1">
      <alignment horizontal="center" vertical="center"/>
    </xf>
    <xf numFmtId="0" fontId="17" fillId="4" borderId="123" xfId="0" applyFont="1" applyFill="1" applyBorder="1" applyAlignment="1">
      <alignment horizontal="center" vertical="center" wrapText="1"/>
    </xf>
    <xf numFmtId="0" fontId="17" fillId="4" borderId="109" xfId="0" applyFont="1" applyFill="1" applyBorder="1" applyAlignment="1">
      <alignment horizontal="center" vertical="center" wrapText="1"/>
    </xf>
    <xf numFmtId="0" fontId="5" fillId="12" borderId="94" xfId="0" applyFont="1" applyFill="1" applyBorder="1" applyAlignment="1">
      <alignment horizontal="center" vertical="center"/>
    </xf>
    <xf numFmtId="0" fontId="17" fillId="6" borderId="109" xfId="0" applyFont="1" applyFill="1" applyBorder="1" applyAlignment="1">
      <alignment horizontal="center" vertical="center" wrapText="1"/>
    </xf>
    <xf numFmtId="0" fontId="17" fillId="4" borderId="140" xfId="0" applyFont="1" applyFill="1" applyBorder="1" applyAlignment="1">
      <alignment horizontal="center" vertical="center"/>
    </xf>
    <xf numFmtId="0" fontId="1" fillId="0" borderId="74" xfId="0" applyFont="1" applyBorder="1"/>
    <xf numFmtId="0" fontId="17" fillId="0" borderId="47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309" fillId="12" borderId="54" xfId="0" applyFont="1" applyFill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17" fillId="5" borderId="325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52" xfId="0" applyFont="1" applyBorder="1" applyAlignment="1">
      <alignment vertical="center"/>
    </xf>
    <xf numFmtId="0" fontId="175" fillId="0" borderId="47" xfId="0" applyFont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61" xfId="0" applyFont="1" applyFill="1" applyBorder="1" applyAlignment="1">
      <alignment horizontal="center" vertical="center"/>
    </xf>
    <xf numFmtId="0" fontId="175" fillId="12" borderId="365" xfId="0" applyFont="1" applyFill="1" applyBorder="1" applyAlignment="1">
      <alignment horizontal="center" vertical="center"/>
    </xf>
    <xf numFmtId="0" fontId="1" fillId="0" borderId="280" xfId="0" applyFont="1" applyBorder="1"/>
    <xf numFmtId="49" fontId="17" fillId="0" borderId="8" xfId="0" applyNumberFormat="1" applyFont="1" applyBorder="1" applyAlignment="1">
      <alignment horizontal="center" vertical="center" textRotation="255"/>
    </xf>
    <xf numFmtId="49" fontId="17" fillId="0" borderId="77" xfId="0" applyNumberFormat="1" applyFont="1" applyBorder="1" applyAlignment="1">
      <alignment horizontal="left" vertical="center"/>
    </xf>
    <xf numFmtId="0" fontId="17" fillId="48" borderId="122" xfId="0" applyFont="1" applyFill="1" applyBorder="1" applyAlignment="1">
      <alignment horizontal="center" vertical="center"/>
    </xf>
    <xf numFmtId="0" fontId="17" fillId="43" borderId="96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 textRotation="255"/>
    </xf>
    <xf numFmtId="0" fontId="17" fillId="48" borderId="270" xfId="0" applyFont="1" applyFill="1" applyBorder="1" applyAlignment="1">
      <alignment horizontal="center" vertical="center"/>
    </xf>
    <xf numFmtId="0" fontId="1" fillId="0" borderId="273" xfId="0" applyFont="1" applyBorder="1"/>
    <xf numFmtId="0" fontId="4" fillId="14" borderId="77" xfId="0" applyFont="1" applyFill="1" applyBorder="1" applyAlignment="1">
      <alignment horizontal="center" vertical="center"/>
    </xf>
    <xf numFmtId="49" fontId="17" fillId="0" borderId="8" xfId="0" applyNumberFormat="1" applyFont="1" applyBorder="1" applyAlignment="1">
      <alignment vertical="center" textRotation="255"/>
    </xf>
    <xf numFmtId="49" fontId="17" fillId="0" borderId="52" xfId="0" applyNumberFormat="1" applyFont="1" applyBorder="1" applyAlignment="1">
      <alignment horizontal="left" vertical="center"/>
    </xf>
    <xf numFmtId="49" fontId="253" fillId="0" borderId="1" xfId="0" applyNumberFormat="1" applyFont="1" applyBorder="1" applyAlignment="1">
      <alignment horizontal="left" vertical="center"/>
    </xf>
    <xf numFmtId="0" fontId="17" fillId="0" borderId="418" xfId="0" applyFont="1" applyBorder="1" applyAlignment="1">
      <alignment horizontal="center" vertical="center"/>
    </xf>
    <xf numFmtId="0" fontId="1" fillId="0" borderId="424" xfId="0" applyFont="1" applyBorder="1"/>
    <xf numFmtId="0" fontId="175" fillId="0" borderId="428" xfId="0" applyFont="1" applyBorder="1" applyAlignment="1">
      <alignment horizontal="left" vertical="center"/>
    </xf>
    <xf numFmtId="0" fontId="1" fillId="0" borderId="425" xfId="0" applyFont="1" applyBorder="1"/>
    <xf numFmtId="0" fontId="17" fillId="0" borderId="43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vertical="center"/>
    </xf>
    <xf numFmtId="0" fontId="175" fillId="23" borderId="428" xfId="0" applyFont="1" applyFill="1" applyBorder="1" applyAlignment="1">
      <alignment horizontal="left" vertical="center"/>
    </xf>
    <xf numFmtId="0" fontId="175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7" fillId="0" borderId="13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5" fillId="0" borderId="3" xfId="0" applyFont="1" applyBorder="1" applyAlignment="1">
      <alignment vertical="center"/>
    </xf>
    <xf numFmtId="49" fontId="253" fillId="0" borderId="51" xfId="0" applyNumberFormat="1" applyFont="1" applyBorder="1" applyAlignment="1">
      <alignment horizontal="left" vertical="center"/>
    </xf>
    <xf numFmtId="0" fontId="0" fillId="0" borderId="304" xfId="0" applyBorder="1"/>
    <xf numFmtId="0" fontId="1" fillId="0" borderId="405" xfId="0" applyFont="1" applyBorder="1"/>
    <xf numFmtId="0" fontId="0" fillId="0" borderId="304" xfId="0" applyBorder="1" applyAlignment="1">
      <alignment horizontal="center" vertical="center" wrapText="1"/>
    </xf>
    <xf numFmtId="0" fontId="0" fillId="0" borderId="405" xfId="0" applyBorder="1" applyAlignment="1">
      <alignment horizontal="center" vertical="center" wrapText="1"/>
    </xf>
    <xf numFmtId="0" fontId="0" fillId="0" borderId="394" xfId="0" applyBorder="1" applyAlignment="1">
      <alignment horizontal="center" vertical="center" wrapText="1"/>
    </xf>
    <xf numFmtId="0" fontId="0" fillId="0" borderId="407" xfId="0" applyBorder="1" applyAlignment="1">
      <alignment horizontal="center" vertical="center" wrapText="1"/>
    </xf>
    <xf numFmtId="0" fontId="0" fillId="0" borderId="408" xfId="0" applyBorder="1" applyAlignment="1">
      <alignment horizontal="center" vertical="center" wrapText="1"/>
    </xf>
    <xf numFmtId="0" fontId="0" fillId="0" borderId="389" xfId="0" applyBorder="1" applyAlignment="1">
      <alignment horizontal="center" vertical="center" wrapText="1"/>
    </xf>
    <xf numFmtId="0" fontId="0" fillId="0" borderId="299" xfId="0" applyBorder="1" applyAlignment="1">
      <alignment horizontal="center" vertical="center" wrapText="1"/>
    </xf>
    <xf numFmtId="0" fontId="0" fillId="0" borderId="395" xfId="0" applyBorder="1" applyAlignment="1">
      <alignment horizontal="center" vertical="center" wrapText="1"/>
    </xf>
    <xf numFmtId="0" fontId="2" fillId="12" borderId="307" xfId="0" applyFont="1" applyFill="1" applyBorder="1" applyAlignment="1">
      <alignment horizontal="center" vertical="center" wrapText="1"/>
    </xf>
    <xf numFmtId="0" fontId="2" fillId="13" borderId="68" xfId="0" applyFont="1" applyFill="1" applyBorder="1" applyAlignment="1">
      <alignment vertical="center" wrapText="1"/>
    </xf>
    <xf numFmtId="0" fontId="6" fillId="13" borderId="4" xfId="0" applyFont="1" applyFill="1" applyBorder="1" applyAlignment="1">
      <alignment vertical="center" wrapText="1"/>
    </xf>
    <xf numFmtId="0" fontId="1" fillId="13" borderId="29" xfId="0" applyFont="1" applyFill="1" applyBorder="1" applyAlignment="1">
      <alignment horizontal="center" vertical="center" wrapText="1"/>
    </xf>
    <xf numFmtId="0" fontId="6" fillId="13" borderId="319" xfId="0" applyFont="1" applyFill="1" applyBorder="1" applyAlignment="1">
      <alignment horizontal="center" vertical="center" wrapText="1"/>
    </xf>
    <xf numFmtId="0" fontId="6" fillId="13" borderId="318" xfId="0" applyFont="1" applyFill="1" applyBorder="1" applyAlignment="1">
      <alignment horizontal="center" vertical="center" wrapText="1"/>
    </xf>
    <xf numFmtId="0" fontId="6" fillId="13" borderId="277" xfId="0" applyFont="1" applyFill="1" applyBorder="1" applyAlignment="1">
      <alignment horizontal="center" vertical="center" wrapText="1"/>
    </xf>
    <xf numFmtId="0" fontId="2" fillId="13" borderId="318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36" fillId="56" borderId="69" xfId="0" applyFont="1" applyFill="1" applyBorder="1" applyAlignment="1">
      <alignment horizontal="center" vertical="center" wrapText="1"/>
    </xf>
    <xf numFmtId="0" fontId="6" fillId="13" borderId="473" xfId="0" applyFont="1" applyFill="1" applyBorder="1" applyAlignment="1">
      <alignment horizontal="center" vertical="center" wrapText="1"/>
    </xf>
    <xf numFmtId="0" fontId="1" fillId="54" borderId="472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CF459277-1916-47FE-B96D-8F29F4B0CE6A}"/>
  </tableStyles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1028700</xdr:colOff>
      <xdr:row>84</xdr:row>
      <xdr:rowOff>0</xdr:rowOff>
    </xdr:from>
    <xdr:to>
      <xdr:col>11</xdr:col>
      <xdr:colOff>676275</xdr:colOff>
      <xdr:row>85</xdr:row>
      <xdr:rowOff>76200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F569FD4-5C80-D030-217D-2D9FD357A917}"/>
            </a:ext>
          </a:extLst>
        </xdr:cNvPr>
        <xdr:cNvSpPr txBox="1"/>
      </xdr:nvSpPr>
      <xdr:spPr>
        <a:xfrm>
          <a:off x="6191250" y="12096750"/>
          <a:ext cx="12477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solidFill>
                <a:srgbClr val="FF0000"/>
              </a:solidFill>
            </a:rPr>
            <a:t>ANNULE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98424</xdr:colOff>
      <xdr:row>31</xdr:row>
      <xdr:rowOff>41274</xdr:rowOff>
    </xdr:from>
    <xdr:ext cx="6991350" cy="29051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62D87F3-100B-4CC0-A108-E22C05070C82}"/>
            </a:ext>
          </a:extLst>
        </xdr:cNvPr>
        <xdr:cNvSpPr txBox="1"/>
      </xdr:nvSpPr>
      <xdr:spPr>
        <a:xfrm>
          <a:off x="4966757" y="5322357"/>
          <a:ext cx="6991350" cy="2905125"/>
        </a:xfrm>
        <a:prstGeom prst="rect">
          <a:avLst/>
        </a:pr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500" b="1">
              <a:solidFill>
                <a:srgbClr val="FFFFFF"/>
              </a:solidFill>
            </a:rPr>
            <a:t>CALENDRIER EN COURS DE CONSTRUCTION</a:t>
          </a:r>
          <a:endParaRPr sz="2500" b="1">
            <a:solidFill>
              <a:srgbClr val="FFFFFF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ep25.com/jeunes/minibad/" TargetMode="External"/><Relationship Id="rId13" Type="http://schemas.openxmlformats.org/officeDocument/2006/relationships/hyperlink" Target="https://www.codep25.com/jeunes/minibad/" TargetMode="External"/><Relationship Id="rId18" Type="http://schemas.openxmlformats.org/officeDocument/2006/relationships/hyperlink" Target="https://www.codep25.com/les-tdj/" TargetMode="External"/><Relationship Id="rId26" Type="http://schemas.openxmlformats.org/officeDocument/2006/relationships/hyperlink" Target="https://badnet.fr/tournoi/public?eventid=33607" TargetMode="External"/><Relationship Id="rId3" Type="http://schemas.openxmlformats.org/officeDocument/2006/relationships/hyperlink" Target="https://badnet.fr/tournoi/public?eventid=33662" TargetMode="External"/><Relationship Id="rId21" Type="http://schemas.openxmlformats.org/officeDocument/2006/relationships/hyperlink" Target="https://www.codep25.com/jeunes/minibad/" TargetMode="External"/><Relationship Id="rId7" Type="http://schemas.openxmlformats.org/officeDocument/2006/relationships/hyperlink" Target="https://www.codep25.com/les-tdj/" TargetMode="External"/><Relationship Id="rId12" Type="http://schemas.openxmlformats.org/officeDocument/2006/relationships/hyperlink" Target="https://badnet.fr/tournoi/public?eventid=33845" TargetMode="External"/><Relationship Id="rId17" Type="http://schemas.openxmlformats.org/officeDocument/2006/relationships/hyperlink" Target="https://www.codep25.com/jeunes/minibad/" TargetMode="External"/><Relationship Id="rId25" Type="http://schemas.openxmlformats.org/officeDocument/2006/relationships/hyperlink" Target="https://badnet.fr/tournoi/public?eventid=32651" TargetMode="External"/><Relationship Id="rId2" Type="http://schemas.openxmlformats.org/officeDocument/2006/relationships/hyperlink" Target="https://badnet.fr/tournoi/public?eventid=33673" TargetMode="External"/><Relationship Id="rId16" Type="http://schemas.openxmlformats.org/officeDocument/2006/relationships/hyperlink" Target="https://badnet.fr/tournoi/public?eventid=32258" TargetMode="External"/><Relationship Id="rId20" Type="http://schemas.openxmlformats.org/officeDocument/2006/relationships/hyperlink" Target="https://www.codep25.com/le-cdj/" TargetMode="External"/><Relationship Id="rId29" Type="http://schemas.openxmlformats.org/officeDocument/2006/relationships/hyperlink" Target="https://badnet.fr/tournoi/public?eventid=32258" TargetMode="External"/><Relationship Id="rId1" Type="http://schemas.openxmlformats.org/officeDocument/2006/relationships/hyperlink" Target="https://fr.mappy.com/poi/5f169c2a7b636c505851cba1" TargetMode="External"/><Relationship Id="rId6" Type="http://schemas.openxmlformats.org/officeDocument/2006/relationships/hyperlink" Target="https://www.codep25.com/le-cdj/" TargetMode="External"/><Relationship Id="rId11" Type="http://schemas.openxmlformats.org/officeDocument/2006/relationships/hyperlink" Target="https://www.codep25.com/competitions-2/interclub-jeunes/" TargetMode="External"/><Relationship Id="rId24" Type="http://schemas.openxmlformats.org/officeDocument/2006/relationships/hyperlink" Target="https://badnet.fr/tournoi/public?eventid=32258" TargetMode="External"/><Relationship Id="rId5" Type="http://schemas.openxmlformats.org/officeDocument/2006/relationships/hyperlink" Target="https://www.codep25.com/le-cdj/" TargetMode="External"/><Relationship Id="rId15" Type="http://schemas.openxmlformats.org/officeDocument/2006/relationships/hyperlink" Target="https://www.codep25.com/les-tdj/" TargetMode="External"/><Relationship Id="rId23" Type="http://schemas.openxmlformats.org/officeDocument/2006/relationships/hyperlink" Target="https://www.codep25.com/le-cdj/" TargetMode="External"/><Relationship Id="rId28" Type="http://schemas.openxmlformats.org/officeDocument/2006/relationships/hyperlink" Target="https://www.codep25.com/les-tdj/" TargetMode="External"/><Relationship Id="rId10" Type="http://schemas.openxmlformats.org/officeDocument/2006/relationships/hyperlink" Target="https://badnet.fr/tournoi/public?eventid=32258" TargetMode="External"/><Relationship Id="rId19" Type="http://schemas.openxmlformats.org/officeDocument/2006/relationships/hyperlink" Target="https://www.codep25.com/jeunes/minibad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badnet.fr/tournoi/public?eventid=33672" TargetMode="External"/><Relationship Id="rId9" Type="http://schemas.openxmlformats.org/officeDocument/2006/relationships/hyperlink" Target="https://badnet.fr/tournoi/public?eventid=32258" TargetMode="External"/><Relationship Id="rId14" Type="http://schemas.openxmlformats.org/officeDocument/2006/relationships/hyperlink" Target="https://www.codep25.com/jeunes/minibad/" TargetMode="External"/><Relationship Id="rId22" Type="http://schemas.openxmlformats.org/officeDocument/2006/relationships/hyperlink" Target="https://www.codep25.com/les-tdj/" TargetMode="External"/><Relationship Id="rId27" Type="http://schemas.openxmlformats.org/officeDocument/2006/relationships/hyperlink" Target="https://www.codep25.com/le-cdj/" TargetMode="External"/><Relationship Id="rId30" Type="http://schemas.openxmlformats.org/officeDocument/2006/relationships/hyperlink" Target="https://www.codep25.com/jeunes/minibad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ep25.com/jeunes/minibad/" TargetMode="External"/><Relationship Id="rId13" Type="http://schemas.openxmlformats.org/officeDocument/2006/relationships/hyperlink" Target="https://www.codep25.com/trophee-du-doubs-adultes/" TargetMode="External"/><Relationship Id="rId18" Type="http://schemas.openxmlformats.org/officeDocument/2006/relationships/hyperlink" Target="https://www.codep25.com/les-tdj/" TargetMode="External"/><Relationship Id="rId26" Type="http://schemas.openxmlformats.org/officeDocument/2006/relationships/hyperlink" Target="https://www.codep25.com/le-cdj/" TargetMode="External"/><Relationship Id="rId3" Type="http://schemas.openxmlformats.org/officeDocument/2006/relationships/hyperlink" Target="https://badnet.fr/tournoi/public?eventid=33662" TargetMode="External"/><Relationship Id="rId21" Type="http://schemas.openxmlformats.org/officeDocument/2006/relationships/hyperlink" Target="https://www.codep25.com/les-tdj/" TargetMode="External"/><Relationship Id="rId7" Type="http://schemas.openxmlformats.org/officeDocument/2006/relationships/hyperlink" Target="https://www.codep25.com/les-tdj/" TargetMode="External"/><Relationship Id="rId12" Type="http://schemas.openxmlformats.org/officeDocument/2006/relationships/hyperlink" Target="https://www.codep25.com/jeunes/minibad/" TargetMode="External"/><Relationship Id="rId17" Type="http://schemas.openxmlformats.org/officeDocument/2006/relationships/hyperlink" Target="https://www.codep25.com/jeunes/minibad/" TargetMode="External"/><Relationship Id="rId25" Type="http://schemas.openxmlformats.org/officeDocument/2006/relationships/hyperlink" Target="https://www.codep25.com/les-tdj/" TargetMode="External"/><Relationship Id="rId2" Type="http://schemas.openxmlformats.org/officeDocument/2006/relationships/hyperlink" Target="https://badnet.fr/tournoi/public?eventid=33673" TargetMode="External"/><Relationship Id="rId16" Type="http://schemas.openxmlformats.org/officeDocument/2006/relationships/hyperlink" Target="https://www.codep25.com/jeunes/minibad/" TargetMode="External"/><Relationship Id="rId20" Type="http://schemas.openxmlformats.org/officeDocument/2006/relationships/hyperlink" Target="https://www.codep25.com/jeunes/minibad/" TargetMode="External"/><Relationship Id="rId29" Type="http://schemas.openxmlformats.org/officeDocument/2006/relationships/hyperlink" Target="https://badnet.fr/tournoi/public?eventid=33607" TargetMode="External"/><Relationship Id="rId1" Type="http://schemas.openxmlformats.org/officeDocument/2006/relationships/hyperlink" Target="https://fr.mappy.com/poi/5f169c2a7b636c505851cba1" TargetMode="External"/><Relationship Id="rId6" Type="http://schemas.openxmlformats.org/officeDocument/2006/relationships/hyperlink" Target="https://www.codep25.com/le-cdj/" TargetMode="External"/><Relationship Id="rId11" Type="http://schemas.openxmlformats.org/officeDocument/2006/relationships/hyperlink" Target="https://www.codep25.com/jeunes/minibad/" TargetMode="External"/><Relationship Id="rId24" Type="http://schemas.openxmlformats.org/officeDocument/2006/relationships/hyperlink" Target="https://www.codep25.com/jeunes/minibad/" TargetMode="External"/><Relationship Id="rId5" Type="http://schemas.openxmlformats.org/officeDocument/2006/relationships/hyperlink" Target="https://www.codep25.com/le-cdj/" TargetMode="External"/><Relationship Id="rId15" Type="http://schemas.openxmlformats.org/officeDocument/2006/relationships/hyperlink" Target="https://badnet.fr/tournoi/public?eventid=33845" TargetMode="External"/><Relationship Id="rId23" Type="http://schemas.openxmlformats.org/officeDocument/2006/relationships/hyperlink" Target="https://www.codep25.com/le-cdj/" TargetMode="External"/><Relationship Id="rId28" Type="http://schemas.openxmlformats.org/officeDocument/2006/relationships/hyperlink" Target="https://badnet.fr/tournoi/public?eventid=32651" TargetMode="External"/><Relationship Id="rId10" Type="http://schemas.openxmlformats.org/officeDocument/2006/relationships/hyperlink" Target="https://badnet.fr/tournoi/public?eventid=32258" TargetMode="External"/><Relationship Id="rId19" Type="http://schemas.openxmlformats.org/officeDocument/2006/relationships/hyperlink" Target="https://badnet.fr/tournoi/public?eventid=32258" TargetMode="External"/><Relationship Id="rId31" Type="http://schemas.openxmlformats.org/officeDocument/2006/relationships/drawing" Target="../drawings/drawing2.xml"/><Relationship Id="rId4" Type="http://schemas.openxmlformats.org/officeDocument/2006/relationships/hyperlink" Target="https://badnet.fr/tournoi/public?eventid=33672" TargetMode="External"/><Relationship Id="rId9" Type="http://schemas.openxmlformats.org/officeDocument/2006/relationships/hyperlink" Target="https://badnet.fr/tournoi/public?eventid=32258" TargetMode="External"/><Relationship Id="rId14" Type="http://schemas.openxmlformats.org/officeDocument/2006/relationships/hyperlink" Target="https://www.codep25.com/competitions-2/interclub-jeunes/" TargetMode="External"/><Relationship Id="rId22" Type="http://schemas.openxmlformats.org/officeDocument/2006/relationships/hyperlink" Target="https://www.codep25.com/jeunes/minibad/" TargetMode="External"/><Relationship Id="rId27" Type="http://schemas.openxmlformats.org/officeDocument/2006/relationships/hyperlink" Target="https://badnet.fr/tournoi/public?eventid=32258" TargetMode="External"/><Relationship Id="rId30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adnet.fr/tournoi/public?eventid=33845" TargetMode="External"/><Relationship Id="rId13" Type="http://schemas.openxmlformats.org/officeDocument/2006/relationships/hyperlink" Target="https://badnet.fr/tournoi/public?eventid=33673" TargetMode="External"/><Relationship Id="rId18" Type="http://schemas.openxmlformats.org/officeDocument/2006/relationships/hyperlink" Target="https://www.codep25.com/jeunes/minibad/" TargetMode="External"/><Relationship Id="rId26" Type="http://schemas.openxmlformats.org/officeDocument/2006/relationships/hyperlink" Target="https://badnet.fr/tournoi/public?eventid=32258" TargetMode="External"/><Relationship Id="rId3" Type="http://schemas.openxmlformats.org/officeDocument/2006/relationships/hyperlink" Target="https://www.codep25.com/les-tdj/" TargetMode="External"/><Relationship Id="rId21" Type="http://schemas.openxmlformats.org/officeDocument/2006/relationships/hyperlink" Target="https://www.codep25.com/les-tdj/" TargetMode="External"/><Relationship Id="rId7" Type="http://schemas.openxmlformats.org/officeDocument/2006/relationships/hyperlink" Target="https://badnet.fr/tournoi/public?eventid=33607" TargetMode="External"/><Relationship Id="rId12" Type="http://schemas.openxmlformats.org/officeDocument/2006/relationships/hyperlink" Target="https://badnet.fr/tournoi/public?eventid=32258" TargetMode="External"/><Relationship Id="rId17" Type="http://schemas.openxmlformats.org/officeDocument/2006/relationships/hyperlink" Target="https://www.codep25.com/jeunes/minibad/" TargetMode="External"/><Relationship Id="rId25" Type="http://schemas.openxmlformats.org/officeDocument/2006/relationships/hyperlink" Target="https://badnet.fr/tournoi/public?eventid=32258" TargetMode="External"/><Relationship Id="rId2" Type="http://schemas.openxmlformats.org/officeDocument/2006/relationships/hyperlink" Target="https://www.codep25.com/jeunes/minibad/" TargetMode="External"/><Relationship Id="rId16" Type="http://schemas.openxmlformats.org/officeDocument/2006/relationships/hyperlink" Target="https://www.codep25.com/jeunes/minibad/" TargetMode="External"/><Relationship Id="rId20" Type="http://schemas.openxmlformats.org/officeDocument/2006/relationships/hyperlink" Target="https://www.codep25.com/le-cdj/" TargetMode="External"/><Relationship Id="rId29" Type="http://schemas.openxmlformats.org/officeDocument/2006/relationships/hyperlink" Target="https://www.codep25.com/trophee-du-doubs-adultes/" TargetMode="External"/><Relationship Id="rId1" Type="http://schemas.openxmlformats.org/officeDocument/2006/relationships/hyperlink" Target="https://fr.mappy.com/poi/5f169c2a7b636c505851cba1" TargetMode="External"/><Relationship Id="rId6" Type="http://schemas.openxmlformats.org/officeDocument/2006/relationships/hyperlink" Target="https://www.codep25.com/le-cdj/" TargetMode="External"/><Relationship Id="rId11" Type="http://schemas.openxmlformats.org/officeDocument/2006/relationships/hyperlink" Target="https://www.codep25.com/les-tdj/" TargetMode="External"/><Relationship Id="rId24" Type="http://schemas.openxmlformats.org/officeDocument/2006/relationships/hyperlink" Target="https://www.codep25.com/jeunes/minibad/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badnet.fr/tournoi/public?eventid=32651" TargetMode="External"/><Relationship Id="rId15" Type="http://schemas.openxmlformats.org/officeDocument/2006/relationships/hyperlink" Target="https://badnet.fr/tournoi/public?eventid=33672" TargetMode="External"/><Relationship Id="rId23" Type="http://schemas.openxmlformats.org/officeDocument/2006/relationships/hyperlink" Target="https://www.codep25.com/les-tdj/" TargetMode="External"/><Relationship Id="rId28" Type="http://schemas.openxmlformats.org/officeDocument/2006/relationships/hyperlink" Target="https://www.codep25.com/jeunes/minibad/" TargetMode="External"/><Relationship Id="rId10" Type="http://schemas.openxmlformats.org/officeDocument/2006/relationships/hyperlink" Target="https://www.codep25.com/le-cdj/" TargetMode="External"/><Relationship Id="rId19" Type="http://schemas.openxmlformats.org/officeDocument/2006/relationships/hyperlink" Target="https://www.codep25.com/le-cdj/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badnet.fr/tournoi/public?eventid=32258" TargetMode="External"/><Relationship Id="rId9" Type="http://schemas.openxmlformats.org/officeDocument/2006/relationships/hyperlink" Target="https://www.codep25.com/competitions-2/interclub-jeunes/" TargetMode="External"/><Relationship Id="rId14" Type="http://schemas.openxmlformats.org/officeDocument/2006/relationships/hyperlink" Target="https://badnet.fr/tournoi/public?eventid=33662" TargetMode="External"/><Relationship Id="rId22" Type="http://schemas.openxmlformats.org/officeDocument/2006/relationships/hyperlink" Target="https://www.codep25.com/jeunes/minibad/" TargetMode="External"/><Relationship Id="rId27" Type="http://schemas.openxmlformats.org/officeDocument/2006/relationships/hyperlink" Target="https://www.codep25.com/jeunes/minibad/" TargetMode="External"/><Relationship Id="rId30" Type="http://schemas.openxmlformats.org/officeDocument/2006/relationships/hyperlink" Target="https://www.codep25.com/le-cdj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ep25.com/jeunes/dad-dispositif-avenir/" TargetMode="External"/><Relationship Id="rId13" Type="http://schemas.openxmlformats.org/officeDocument/2006/relationships/hyperlink" Target="https://www.codep25.com/le-cdj/" TargetMode="External"/><Relationship Id="rId18" Type="http://schemas.openxmlformats.org/officeDocument/2006/relationships/hyperlink" Target="https://www.codep25.com/trophee-du-doubs-adultes/" TargetMode="External"/><Relationship Id="rId26" Type="http://schemas.openxmlformats.org/officeDocument/2006/relationships/hyperlink" Target="https://www.codep25.com/le-cdj/" TargetMode="External"/><Relationship Id="rId3" Type="http://schemas.openxmlformats.org/officeDocument/2006/relationships/hyperlink" Target="https://www.codep25.com/jeunes/minibad/" TargetMode="External"/><Relationship Id="rId21" Type="http://schemas.openxmlformats.org/officeDocument/2006/relationships/hyperlink" Target="https://www.codep25.com/les-tdj/" TargetMode="External"/><Relationship Id="rId7" Type="http://schemas.openxmlformats.org/officeDocument/2006/relationships/hyperlink" Target="https://www.codep25.com/les-tdj/" TargetMode="External"/><Relationship Id="rId12" Type="http://schemas.openxmlformats.org/officeDocument/2006/relationships/hyperlink" Target="https://www.codep25.com/les-tdj/" TargetMode="External"/><Relationship Id="rId17" Type="http://schemas.openxmlformats.org/officeDocument/2006/relationships/hyperlink" Target="https://www.codep25.com/le-cdj/" TargetMode="External"/><Relationship Id="rId25" Type="http://schemas.openxmlformats.org/officeDocument/2006/relationships/hyperlink" Target="https://www.codep25.com/les-tdj/" TargetMode="External"/><Relationship Id="rId2" Type="http://schemas.openxmlformats.org/officeDocument/2006/relationships/hyperlink" Target="https://www.codep25.com/le-cdj/" TargetMode="External"/><Relationship Id="rId16" Type="http://schemas.openxmlformats.org/officeDocument/2006/relationships/hyperlink" Target="https://www.codep25.com/les-tdj/" TargetMode="External"/><Relationship Id="rId20" Type="http://schemas.openxmlformats.org/officeDocument/2006/relationships/hyperlink" Target="https://www.codep25.com/jeunes/minibad/" TargetMode="External"/><Relationship Id="rId1" Type="http://schemas.openxmlformats.org/officeDocument/2006/relationships/hyperlink" Target="https://fr.mappy.com/poi/5f1694557b636c505850d364" TargetMode="External"/><Relationship Id="rId6" Type="http://schemas.openxmlformats.org/officeDocument/2006/relationships/hyperlink" Target="https://www.codep25.com/le-cdj/" TargetMode="External"/><Relationship Id="rId11" Type="http://schemas.openxmlformats.org/officeDocument/2006/relationships/hyperlink" Target="https://www.codep25.com/jeunes/minibad/" TargetMode="External"/><Relationship Id="rId24" Type="http://schemas.openxmlformats.org/officeDocument/2006/relationships/hyperlink" Target="https://www.codep25.com/jeunes/minibad/" TargetMode="External"/><Relationship Id="rId5" Type="http://schemas.openxmlformats.org/officeDocument/2006/relationships/hyperlink" Target="https://www.codep25.com/competitions-2/interclub-jeunes/" TargetMode="External"/><Relationship Id="rId15" Type="http://schemas.openxmlformats.org/officeDocument/2006/relationships/hyperlink" Target="https://www.codep25.com/jeunes/minibad/" TargetMode="External"/><Relationship Id="rId23" Type="http://schemas.openxmlformats.org/officeDocument/2006/relationships/hyperlink" Target="https://www.codep25.com/trophee-du-doubs-adultes/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https://www.codep25.com/le-cdj/" TargetMode="External"/><Relationship Id="rId19" Type="http://schemas.openxmlformats.org/officeDocument/2006/relationships/hyperlink" Target="https://www.codep25.com/championnats-du-doubs-2020/" TargetMode="External"/><Relationship Id="rId4" Type="http://schemas.openxmlformats.org/officeDocument/2006/relationships/hyperlink" Target="https://www.codep25.com/trophee-du-doubs-adultes/" TargetMode="External"/><Relationship Id="rId9" Type="http://schemas.openxmlformats.org/officeDocument/2006/relationships/hyperlink" Target="https://www.codep25.com/trophee-du-doubs-adultes/" TargetMode="External"/><Relationship Id="rId14" Type="http://schemas.openxmlformats.org/officeDocument/2006/relationships/hyperlink" Target="https://www.codep25.com/trophee-du-doubs-adultes/" TargetMode="External"/><Relationship Id="rId22" Type="http://schemas.openxmlformats.org/officeDocument/2006/relationships/hyperlink" Target="https://www.codep25.com/le-cdj/" TargetMode="External"/><Relationship Id="rId27" Type="http://schemas.openxmlformats.org/officeDocument/2006/relationships/hyperlink" Target="https://www.codep25.com/trophee-du-doubs-adulte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ep25.com/les-tdj/" TargetMode="External"/><Relationship Id="rId13" Type="http://schemas.openxmlformats.org/officeDocument/2006/relationships/hyperlink" Target="https://www.codep25.com/jeunes/minibad/" TargetMode="External"/><Relationship Id="rId18" Type="http://schemas.openxmlformats.org/officeDocument/2006/relationships/hyperlink" Target="https://www.codep25.com/jeunes/minibad/" TargetMode="External"/><Relationship Id="rId3" Type="http://schemas.openxmlformats.org/officeDocument/2006/relationships/hyperlink" Target="https://www.codep25.com/le-cdj/" TargetMode="External"/><Relationship Id="rId21" Type="http://schemas.openxmlformats.org/officeDocument/2006/relationships/hyperlink" Target="https://www.codep25.com/trophee-du-doubs-adultes/" TargetMode="External"/><Relationship Id="rId7" Type="http://schemas.openxmlformats.org/officeDocument/2006/relationships/hyperlink" Target="https://www.codep25.com/jeunes/dad-dispositif-avenir/" TargetMode="External"/><Relationship Id="rId12" Type="http://schemas.openxmlformats.org/officeDocument/2006/relationships/hyperlink" Target="https://www.codep25.com/trophee-du-doubs-adultes/" TargetMode="External"/><Relationship Id="rId17" Type="http://schemas.openxmlformats.org/officeDocument/2006/relationships/hyperlink" Target="https://www.codep25.com/championnats-du-doubs-2020/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www.codep25.com/les-tdj/" TargetMode="External"/><Relationship Id="rId16" Type="http://schemas.openxmlformats.org/officeDocument/2006/relationships/hyperlink" Target="https://www.codep25.com/trophee-du-doubs-adultes/" TargetMode="External"/><Relationship Id="rId20" Type="http://schemas.openxmlformats.org/officeDocument/2006/relationships/hyperlink" Target="https://www.codep25.com/le-cdj/" TargetMode="External"/><Relationship Id="rId1" Type="http://schemas.openxmlformats.org/officeDocument/2006/relationships/hyperlink" Target="https://www.codep25.com/jeunes/minibad/" TargetMode="External"/><Relationship Id="rId6" Type="http://schemas.openxmlformats.org/officeDocument/2006/relationships/hyperlink" Target="https://www.codep25.com/trophee-du-doubs-adultes/" TargetMode="External"/><Relationship Id="rId11" Type="http://schemas.openxmlformats.org/officeDocument/2006/relationships/hyperlink" Target="https://www.codep25.com/le-cdj/" TargetMode="External"/><Relationship Id="rId24" Type="http://schemas.openxmlformats.org/officeDocument/2006/relationships/hyperlink" Target="https://www.codep25.com/trophee-du-doubs-adultes/" TargetMode="External"/><Relationship Id="rId5" Type="http://schemas.openxmlformats.org/officeDocument/2006/relationships/hyperlink" Target="https://www.codep25.com/le-cdj/" TargetMode="External"/><Relationship Id="rId15" Type="http://schemas.openxmlformats.org/officeDocument/2006/relationships/hyperlink" Target="https://www.codep25.com/le-cdj/" TargetMode="External"/><Relationship Id="rId23" Type="http://schemas.openxmlformats.org/officeDocument/2006/relationships/hyperlink" Target="https://www.codep25.com/le-cdj/" TargetMode="External"/><Relationship Id="rId10" Type="http://schemas.openxmlformats.org/officeDocument/2006/relationships/hyperlink" Target="https://www.codep25.com/les-tdj/" TargetMode="External"/><Relationship Id="rId19" Type="http://schemas.openxmlformats.org/officeDocument/2006/relationships/hyperlink" Target="https://www.codep25.com/les-tdj/" TargetMode="External"/><Relationship Id="rId4" Type="http://schemas.openxmlformats.org/officeDocument/2006/relationships/hyperlink" Target="https://www.codep25.com/competitions-2/interclub-jeunes/" TargetMode="External"/><Relationship Id="rId9" Type="http://schemas.openxmlformats.org/officeDocument/2006/relationships/hyperlink" Target="https://www.codep25.com/jeunes/minibad/" TargetMode="External"/><Relationship Id="rId14" Type="http://schemas.openxmlformats.org/officeDocument/2006/relationships/hyperlink" Target="https://www.codep25.com/les-tdj/" TargetMode="External"/><Relationship Id="rId22" Type="http://schemas.openxmlformats.org/officeDocument/2006/relationships/hyperlink" Target="https://www.codep25.com/les-tdj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ep25.com/jeunes/minibad/" TargetMode="External"/><Relationship Id="rId13" Type="http://schemas.openxmlformats.org/officeDocument/2006/relationships/hyperlink" Target="https://www.codep25.com/le-cdj/" TargetMode="External"/><Relationship Id="rId3" Type="http://schemas.openxmlformats.org/officeDocument/2006/relationships/hyperlink" Target="https://www.codep25.com/jeunes/dad-dispositif-avenir/" TargetMode="External"/><Relationship Id="rId7" Type="http://schemas.openxmlformats.org/officeDocument/2006/relationships/hyperlink" Target="https://www.codep25.com/trophee-du-doubs-adultes/" TargetMode="External"/><Relationship Id="rId12" Type="http://schemas.openxmlformats.org/officeDocument/2006/relationships/hyperlink" Target="https://www.codep25.com/les-tdj/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https://www.codep25.com/les-tdj/" TargetMode="External"/><Relationship Id="rId16" Type="http://schemas.openxmlformats.org/officeDocument/2006/relationships/hyperlink" Target="https://www.codep25.com/les-tdj/" TargetMode="External"/><Relationship Id="rId1" Type="http://schemas.openxmlformats.org/officeDocument/2006/relationships/hyperlink" Target="https://www.codep25.com/jeunes/minibad/" TargetMode="External"/><Relationship Id="rId6" Type="http://schemas.openxmlformats.org/officeDocument/2006/relationships/hyperlink" Target="https://www.codep25.com/trophee-du-doubs-adultes/" TargetMode="External"/><Relationship Id="rId11" Type="http://schemas.openxmlformats.org/officeDocument/2006/relationships/hyperlink" Target="https://www.codep25.com/jeunes/minibad/" TargetMode="External"/><Relationship Id="rId5" Type="http://schemas.openxmlformats.org/officeDocument/2006/relationships/hyperlink" Target="https://www.codep25.com/competitions-2/interclub-jeunes/" TargetMode="External"/><Relationship Id="rId15" Type="http://schemas.openxmlformats.org/officeDocument/2006/relationships/hyperlink" Target="https://www.codep25.com/jeunes/minibad/" TargetMode="External"/><Relationship Id="rId10" Type="http://schemas.openxmlformats.org/officeDocument/2006/relationships/hyperlink" Target="https://www.codep25.com/trophee-du-doubs-adultes/" TargetMode="External"/><Relationship Id="rId4" Type="http://schemas.openxmlformats.org/officeDocument/2006/relationships/hyperlink" Target="https://www.codep25.com/les-tdj/" TargetMode="External"/><Relationship Id="rId9" Type="http://schemas.openxmlformats.org/officeDocument/2006/relationships/hyperlink" Target="https://www.codep25.com/les-tdj/" TargetMode="External"/><Relationship Id="rId14" Type="http://schemas.openxmlformats.org/officeDocument/2006/relationships/hyperlink" Target="https://www.codep25.com/trophee-du-doubs-adultes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ep25.com/trophee-du-doubs-adultes/" TargetMode="External"/><Relationship Id="rId13" Type="http://schemas.openxmlformats.org/officeDocument/2006/relationships/hyperlink" Target="https://www.codep25.com/trophee-du-doubs-adultes/" TargetMode="External"/><Relationship Id="rId18" Type="http://schemas.openxmlformats.org/officeDocument/2006/relationships/hyperlink" Target="https://www.codep25.com/le-cdj/" TargetMode="External"/><Relationship Id="rId3" Type="http://schemas.openxmlformats.org/officeDocument/2006/relationships/hyperlink" Target="https://www.codep25.com/le-cdj/" TargetMode="External"/><Relationship Id="rId21" Type="http://schemas.openxmlformats.org/officeDocument/2006/relationships/hyperlink" Target="https://www.codep25.com/les-tdj/" TargetMode="External"/><Relationship Id="rId7" Type="http://schemas.openxmlformats.org/officeDocument/2006/relationships/hyperlink" Target="https://www.codep25.com/les-tdj/" TargetMode="External"/><Relationship Id="rId12" Type="http://schemas.openxmlformats.org/officeDocument/2006/relationships/hyperlink" Target="https://www.codep25.com/les-tdj/" TargetMode="External"/><Relationship Id="rId17" Type="http://schemas.openxmlformats.org/officeDocument/2006/relationships/hyperlink" Target="https://www.codep25.com/les-tdj/" TargetMode="External"/><Relationship Id="rId2" Type="http://schemas.openxmlformats.org/officeDocument/2006/relationships/hyperlink" Target="https://www.codep25.com/les-tdj/" TargetMode="External"/><Relationship Id="rId16" Type="http://schemas.openxmlformats.org/officeDocument/2006/relationships/hyperlink" Target="https://www.codep25.com/jeunes/minibad/" TargetMode="External"/><Relationship Id="rId20" Type="http://schemas.openxmlformats.org/officeDocument/2006/relationships/hyperlink" Target="https://www.codep25.com/jeunes/minibad/" TargetMode="External"/><Relationship Id="rId1" Type="http://schemas.openxmlformats.org/officeDocument/2006/relationships/hyperlink" Target="https://www.codep25.com/jeunes/minibad/" TargetMode="External"/><Relationship Id="rId6" Type="http://schemas.openxmlformats.org/officeDocument/2006/relationships/hyperlink" Target="https://www.codep25.com/jeunes/dad-dispositif-avenir/" TargetMode="External"/><Relationship Id="rId11" Type="http://schemas.openxmlformats.org/officeDocument/2006/relationships/hyperlink" Target="https://www.codep25.com/jeunes/minibad/" TargetMode="External"/><Relationship Id="rId24" Type="http://schemas.openxmlformats.org/officeDocument/2006/relationships/printerSettings" Target="../printerSettings/printerSettings6.bin"/><Relationship Id="rId5" Type="http://schemas.openxmlformats.org/officeDocument/2006/relationships/hyperlink" Target="https://www.codep25.com/competitions-2/interclub-jeunes/" TargetMode="External"/><Relationship Id="rId15" Type="http://schemas.openxmlformats.org/officeDocument/2006/relationships/hyperlink" Target="https://www.codep25.com/jeunes/dad-dispositif-avenir/" TargetMode="External"/><Relationship Id="rId23" Type="http://schemas.openxmlformats.org/officeDocument/2006/relationships/hyperlink" Target="https://www.codep25.com/trophee-du-doubs-adultes/" TargetMode="External"/><Relationship Id="rId10" Type="http://schemas.openxmlformats.org/officeDocument/2006/relationships/hyperlink" Target="https://www.codep25.com/trophee-du-doubs-adultes/" TargetMode="External"/><Relationship Id="rId19" Type="http://schemas.openxmlformats.org/officeDocument/2006/relationships/hyperlink" Target="https://www.codep25.com/trophee-du-doubs-adultes/" TargetMode="External"/><Relationship Id="rId4" Type="http://schemas.openxmlformats.org/officeDocument/2006/relationships/hyperlink" Target="https://www.codep25.com/trophee-du-doubs-adultes/" TargetMode="External"/><Relationship Id="rId9" Type="http://schemas.openxmlformats.org/officeDocument/2006/relationships/hyperlink" Target="https://www.codep25.com/le-cdj/" TargetMode="External"/><Relationship Id="rId14" Type="http://schemas.openxmlformats.org/officeDocument/2006/relationships/hyperlink" Target="https://www.codep25.com/le-cdj/" TargetMode="External"/><Relationship Id="rId22" Type="http://schemas.openxmlformats.org/officeDocument/2006/relationships/hyperlink" Target="https://www.codep25.com/le-cdj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dep25.com/les-tdj/" TargetMode="External"/><Relationship Id="rId18" Type="http://schemas.openxmlformats.org/officeDocument/2006/relationships/hyperlink" Target="https://www.codep25.com/jeunes/minibad/" TargetMode="External"/><Relationship Id="rId26" Type="http://schemas.openxmlformats.org/officeDocument/2006/relationships/hyperlink" Target="https://www.codep25.com/les-tdj/" TargetMode="External"/><Relationship Id="rId3" Type="http://schemas.openxmlformats.org/officeDocument/2006/relationships/hyperlink" Target="https://www.codep25.com/le-cdj/" TargetMode="External"/><Relationship Id="rId21" Type="http://schemas.openxmlformats.org/officeDocument/2006/relationships/hyperlink" Target="https://www.codep25.com/stages/stages-jeunes/" TargetMode="External"/><Relationship Id="rId34" Type="http://schemas.openxmlformats.org/officeDocument/2006/relationships/printerSettings" Target="../printerSettings/printerSettings7.bin"/><Relationship Id="rId7" Type="http://schemas.openxmlformats.org/officeDocument/2006/relationships/hyperlink" Target="https://www.codep25.com/stages/stages-jeunes/" TargetMode="External"/><Relationship Id="rId12" Type="http://schemas.openxmlformats.org/officeDocument/2006/relationships/hyperlink" Target="https://www.codep25.com/jeunes/minibad/" TargetMode="External"/><Relationship Id="rId17" Type="http://schemas.openxmlformats.org/officeDocument/2006/relationships/hyperlink" Target="https://www.codep25.com/le-cdj/" TargetMode="External"/><Relationship Id="rId25" Type="http://schemas.openxmlformats.org/officeDocument/2006/relationships/hyperlink" Target="https://www.codep25.com/jeunes/minibad/" TargetMode="External"/><Relationship Id="rId33" Type="http://schemas.openxmlformats.org/officeDocument/2006/relationships/hyperlink" Target="https://www.codep25.com/competitions-2/interclub-jeunes/" TargetMode="External"/><Relationship Id="rId2" Type="http://schemas.openxmlformats.org/officeDocument/2006/relationships/hyperlink" Target="https://www.codep25.com/les-tdj/" TargetMode="External"/><Relationship Id="rId16" Type="http://schemas.openxmlformats.org/officeDocument/2006/relationships/hyperlink" Target="https://www.codep25.com/trophee-du-doubs-adultes/" TargetMode="External"/><Relationship Id="rId20" Type="http://schemas.openxmlformats.org/officeDocument/2006/relationships/hyperlink" Target="https://www.codep25.com/championnats-du-doubs-2020/" TargetMode="External"/><Relationship Id="rId29" Type="http://schemas.openxmlformats.org/officeDocument/2006/relationships/hyperlink" Target="https://www.codep25.com/jeunes/minibad/" TargetMode="External"/><Relationship Id="rId1" Type="http://schemas.openxmlformats.org/officeDocument/2006/relationships/hyperlink" Target="https://www.codep25.com/jeunes/minibad/" TargetMode="External"/><Relationship Id="rId6" Type="http://schemas.openxmlformats.org/officeDocument/2006/relationships/hyperlink" Target="https://www.codep25.com/competitions-2/interclub-jeunes/" TargetMode="External"/><Relationship Id="rId11" Type="http://schemas.openxmlformats.org/officeDocument/2006/relationships/hyperlink" Target="https://www.codep25.com/le-cdj/" TargetMode="External"/><Relationship Id="rId24" Type="http://schemas.openxmlformats.org/officeDocument/2006/relationships/hyperlink" Target="https://www.codep25.com/championnats-du-doubs-2020/" TargetMode="External"/><Relationship Id="rId32" Type="http://schemas.openxmlformats.org/officeDocument/2006/relationships/hyperlink" Target="https://www.codep25.com/trophee-du-doubs-adultes/" TargetMode="External"/><Relationship Id="rId5" Type="http://schemas.openxmlformats.org/officeDocument/2006/relationships/hyperlink" Target="https://www.codep25.com/trophee-du-doubs-adultes/" TargetMode="External"/><Relationship Id="rId15" Type="http://schemas.openxmlformats.org/officeDocument/2006/relationships/hyperlink" Target="https://www.codep25.com/stages/stages-jeunes/" TargetMode="External"/><Relationship Id="rId23" Type="http://schemas.openxmlformats.org/officeDocument/2006/relationships/hyperlink" Target="https://www.codep25.com/le-cdj/" TargetMode="External"/><Relationship Id="rId28" Type="http://schemas.openxmlformats.org/officeDocument/2006/relationships/hyperlink" Target="https://www.codep25.com/stages/stages-jeunes/" TargetMode="External"/><Relationship Id="rId10" Type="http://schemas.openxmlformats.org/officeDocument/2006/relationships/hyperlink" Target="https://www.codep25.com/trophee-du-doubs-adultes/" TargetMode="External"/><Relationship Id="rId19" Type="http://schemas.openxmlformats.org/officeDocument/2006/relationships/hyperlink" Target="https://www.codep25.com/les-tdj/" TargetMode="External"/><Relationship Id="rId31" Type="http://schemas.openxmlformats.org/officeDocument/2006/relationships/hyperlink" Target="https://www.codep25.com/le-cdj/" TargetMode="External"/><Relationship Id="rId4" Type="http://schemas.openxmlformats.org/officeDocument/2006/relationships/hyperlink" Target="https://www.codep25.com/stages/stages-jeunes/" TargetMode="External"/><Relationship Id="rId9" Type="http://schemas.openxmlformats.org/officeDocument/2006/relationships/hyperlink" Target="https://www.codep25.com/les-tdj/" TargetMode="External"/><Relationship Id="rId14" Type="http://schemas.openxmlformats.org/officeDocument/2006/relationships/hyperlink" Target="https://www.codep25.com/jeunes/dad-dispositif-avenir/" TargetMode="External"/><Relationship Id="rId22" Type="http://schemas.openxmlformats.org/officeDocument/2006/relationships/hyperlink" Target="https://www.codep25.com/trophee-du-doubs-adultes/" TargetMode="External"/><Relationship Id="rId27" Type="http://schemas.openxmlformats.org/officeDocument/2006/relationships/hyperlink" Target="https://www.codep25.com/trophee-du-doubs-adultes/" TargetMode="External"/><Relationship Id="rId30" Type="http://schemas.openxmlformats.org/officeDocument/2006/relationships/hyperlink" Target="https://www.codep25.com/les-tdj/" TargetMode="External"/><Relationship Id="rId8" Type="http://schemas.openxmlformats.org/officeDocument/2006/relationships/hyperlink" Target="https://www.codep25.com/jeunes/minibad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3BEA-30FE-45E4-870A-A97232C638E2}">
  <sheetPr>
    <outlinePr summaryBelow="0" summaryRight="0"/>
    <pageSetUpPr fitToPage="1"/>
  </sheetPr>
  <dimension ref="A1:AE1150"/>
  <sheetViews>
    <sheetView tabSelected="1" topLeftCell="B1" zoomScale="85" zoomScaleNormal="85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P269" sqref="P269"/>
    </sheetView>
  </sheetViews>
  <sheetFormatPr baseColWidth="10" defaultColWidth="15.08984375" defaultRowHeight="15" customHeight="1"/>
  <cols>
    <col min="1" max="1" width="6.36328125" customWidth="1"/>
    <col min="2" max="2" width="7.453125" customWidth="1"/>
    <col min="3" max="3" width="5.453125" customWidth="1"/>
    <col min="4" max="5" width="7.6328125" customWidth="1"/>
    <col min="6" max="6" width="9.6328125" customWidth="1"/>
    <col min="7" max="8" width="3.81640625" customWidth="1"/>
    <col min="9" max="9" width="10.26953125" customWidth="1"/>
    <col min="10" max="10" width="7.7265625" customWidth="1"/>
    <col min="11" max="11" width="9.6328125" customWidth="1"/>
    <col min="12" max="14" width="22.6328125" customWidth="1"/>
    <col min="15" max="16" width="10.6328125" customWidth="1"/>
    <col min="17" max="17" width="4.26953125" customWidth="1"/>
    <col min="18" max="18" width="17.36328125" customWidth="1"/>
    <col min="19" max="19" width="5.08984375" customWidth="1"/>
    <col min="20" max="20" width="4.36328125" customWidth="1"/>
    <col min="21" max="21" width="11.7265625" customWidth="1"/>
    <col min="22" max="22" width="14.08984375" customWidth="1"/>
    <col min="23" max="23" width="14.6328125" customWidth="1"/>
    <col min="24" max="24" width="25.453125" customWidth="1"/>
    <col min="25" max="25" width="25.36328125" customWidth="1"/>
  </cols>
  <sheetData>
    <row r="1" spans="1:31" ht="39.5" thickBot="1">
      <c r="A1" s="4197" t="s">
        <v>1547</v>
      </c>
      <c r="B1" s="4198"/>
      <c r="C1" s="4198"/>
      <c r="D1" s="4201" t="s">
        <v>1</v>
      </c>
      <c r="E1" s="4183"/>
      <c r="F1" s="4183"/>
      <c r="G1" s="4183"/>
      <c r="H1" s="4144"/>
      <c r="I1" s="4202" t="s">
        <v>2</v>
      </c>
      <c r="J1" s="4203"/>
      <c r="K1" s="4183"/>
      <c r="L1" s="4183"/>
      <c r="M1" s="4183"/>
      <c r="N1" s="4183"/>
      <c r="O1" s="2" t="s">
        <v>3</v>
      </c>
      <c r="P1" s="3" t="s">
        <v>4</v>
      </c>
      <c r="Q1" s="4202" t="s">
        <v>5</v>
      </c>
      <c r="R1" s="4183"/>
      <c r="S1" s="4183"/>
      <c r="T1" s="4183"/>
      <c r="U1" s="4183"/>
      <c r="V1" s="4183"/>
      <c r="W1" s="4144"/>
      <c r="X1" s="4204" t="s">
        <v>6</v>
      </c>
      <c r="Y1" s="4205"/>
      <c r="Z1" s="4"/>
      <c r="AA1" s="4"/>
      <c r="AB1" s="4"/>
      <c r="AC1" s="4"/>
      <c r="AD1" s="4"/>
      <c r="AE1" s="4"/>
    </row>
    <row r="2" spans="1:31" ht="13" customHeight="1">
      <c r="A2" s="4199"/>
      <c r="B2" s="4200"/>
      <c r="C2" s="4200"/>
      <c r="D2" s="4206" t="s">
        <v>7</v>
      </c>
      <c r="E2" s="4208" t="s">
        <v>8</v>
      </c>
      <c r="F2" s="4211" t="s">
        <v>9</v>
      </c>
      <c r="G2" s="4066" t="s">
        <v>10</v>
      </c>
      <c r="H2" s="4067"/>
      <c r="I2" s="4153" t="s">
        <v>11</v>
      </c>
      <c r="J2" s="4154"/>
      <c r="K2" s="4184" t="s">
        <v>1477</v>
      </c>
      <c r="L2" s="4187" t="s">
        <v>13</v>
      </c>
      <c r="M2" s="4183"/>
      <c r="N2" s="4188"/>
      <c r="O2" s="4193" t="s">
        <v>14</v>
      </c>
      <c r="P2" s="4194" t="s">
        <v>14</v>
      </c>
      <c r="Q2" s="4195" t="s">
        <v>15</v>
      </c>
      <c r="R2" s="4196" t="s">
        <v>16</v>
      </c>
      <c r="S2" s="4143" t="s">
        <v>17</v>
      </c>
      <c r="T2" s="4144"/>
      <c r="U2" s="4146" t="s">
        <v>18</v>
      </c>
      <c r="V2" s="5" t="s">
        <v>19</v>
      </c>
      <c r="W2" s="4212" t="s">
        <v>20</v>
      </c>
      <c r="X2" s="4179" t="s">
        <v>21</v>
      </c>
      <c r="Y2" s="4181" t="s">
        <v>22</v>
      </c>
      <c r="Z2" s="4"/>
      <c r="AA2" s="4"/>
      <c r="AB2" s="4"/>
      <c r="AC2" s="4"/>
      <c r="AD2" s="4"/>
      <c r="AE2" s="4"/>
    </row>
    <row r="3" spans="1:31" ht="12.5">
      <c r="A3" s="6"/>
      <c r="B3" s="7"/>
      <c r="C3" s="7"/>
      <c r="D3" s="4189"/>
      <c r="E3" s="4209"/>
      <c r="F3" s="4069"/>
      <c r="G3" s="4068"/>
      <c r="H3" s="4069"/>
      <c r="I3" s="4155"/>
      <c r="J3" s="4156"/>
      <c r="K3" s="4185"/>
      <c r="L3" s="4189"/>
      <c r="M3" s="4068"/>
      <c r="N3" s="4190"/>
      <c r="O3" s="4147"/>
      <c r="P3" s="4145"/>
      <c r="Q3" s="4145"/>
      <c r="R3" s="4147"/>
      <c r="S3" s="4068"/>
      <c r="T3" s="4145"/>
      <c r="U3" s="4147"/>
      <c r="V3" s="8"/>
      <c r="W3" s="4213"/>
      <c r="X3" s="4147"/>
      <c r="Y3" s="4147"/>
      <c r="Z3" s="4"/>
      <c r="AA3" s="4"/>
      <c r="AB3" s="4"/>
      <c r="AC3" s="4"/>
      <c r="AD3" s="4"/>
      <c r="AE3" s="4"/>
    </row>
    <row r="4" spans="1:31" ht="13" thickBot="1">
      <c r="A4" s="4182" t="s">
        <v>23</v>
      </c>
      <c r="B4" s="4183"/>
      <c r="C4" s="4144"/>
      <c r="D4" s="4207"/>
      <c r="E4" s="4210"/>
      <c r="F4" s="4071"/>
      <c r="G4" s="4070"/>
      <c r="H4" s="4071"/>
      <c r="I4" s="4155"/>
      <c r="J4" s="4156"/>
      <c r="K4" s="4186"/>
      <c r="L4" s="4191"/>
      <c r="M4" s="4176"/>
      <c r="N4" s="4192"/>
      <c r="O4" s="4148"/>
      <c r="P4" s="4024"/>
      <c r="Q4" s="4024"/>
      <c r="R4" s="4148"/>
      <c r="S4" s="14" t="s">
        <v>24</v>
      </c>
      <c r="T4" s="14" t="s">
        <v>25</v>
      </c>
      <c r="U4" s="4148"/>
      <c r="V4" s="8" t="s">
        <v>26</v>
      </c>
      <c r="W4" s="4214"/>
      <c r="X4" s="4180"/>
      <c r="Y4" s="4180"/>
      <c r="Z4" s="4"/>
      <c r="AA4" s="4"/>
      <c r="AB4" s="4"/>
      <c r="AC4" s="4"/>
      <c r="AD4" s="4"/>
      <c r="AE4" s="4"/>
    </row>
    <row r="5" spans="1:31" ht="14" thickTop="1" thickBot="1">
      <c r="A5" s="4325" t="s">
        <v>27</v>
      </c>
      <c r="B5" s="15" t="s">
        <v>28</v>
      </c>
      <c r="C5" s="3575" t="s">
        <v>1549</v>
      </c>
      <c r="D5" s="17"/>
      <c r="E5" s="18"/>
      <c r="F5" s="17"/>
      <c r="G5" s="19"/>
      <c r="H5" s="20"/>
      <c r="I5" s="17"/>
      <c r="J5" s="3931"/>
      <c r="K5" s="21"/>
      <c r="L5" s="22"/>
      <c r="M5" s="23"/>
      <c r="N5" s="23"/>
      <c r="O5" s="24"/>
      <c r="P5" s="25"/>
      <c r="Q5" s="26"/>
      <c r="R5" s="27"/>
      <c r="S5" s="27"/>
      <c r="T5" s="27"/>
      <c r="U5" s="27"/>
      <c r="V5" s="27"/>
      <c r="W5" s="25"/>
      <c r="X5" s="28"/>
      <c r="Y5" s="25"/>
      <c r="Z5" s="4"/>
      <c r="AA5" s="4"/>
      <c r="AB5" s="4"/>
      <c r="AC5" s="4"/>
      <c r="AD5" s="4"/>
      <c r="AE5" s="4"/>
    </row>
    <row r="6" spans="1:31" ht="13.5" thickBot="1">
      <c r="A6" s="4326"/>
      <c r="B6" s="29" t="s">
        <v>29</v>
      </c>
      <c r="C6" s="3575" t="s">
        <v>1550</v>
      </c>
      <c r="D6" s="24"/>
      <c r="E6" s="24"/>
      <c r="F6" s="24"/>
      <c r="G6" s="31"/>
      <c r="H6" s="32"/>
      <c r="I6" s="17"/>
      <c r="J6" s="29"/>
      <c r="K6" s="29"/>
      <c r="L6" s="33"/>
      <c r="M6" s="34"/>
      <c r="N6" s="34"/>
      <c r="O6" s="24"/>
      <c r="P6" s="25"/>
      <c r="Q6" s="26"/>
      <c r="R6" s="27"/>
      <c r="S6" s="27"/>
      <c r="T6" s="27"/>
      <c r="U6" s="27"/>
      <c r="V6" s="27"/>
      <c r="W6" s="25"/>
      <c r="X6" s="28"/>
      <c r="Y6" s="25"/>
      <c r="Z6" s="4"/>
      <c r="AA6" s="4"/>
      <c r="AB6" s="4"/>
      <c r="AC6" s="4"/>
      <c r="AD6" s="4"/>
      <c r="AE6" s="4"/>
    </row>
    <row r="7" spans="1:31" ht="13.5" thickBot="1">
      <c r="A7" s="4326"/>
      <c r="B7" s="29" t="s">
        <v>30</v>
      </c>
      <c r="C7" s="3575" t="s">
        <v>111</v>
      </c>
      <c r="D7" s="24"/>
      <c r="E7" s="24"/>
      <c r="F7" s="24"/>
      <c r="G7" s="31"/>
      <c r="H7" s="32"/>
      <c r="I7" s="17"/>
      <c r="J7" s="29"/>
      <c r="K7" s="29"/>
      <c r="L7" s="33"/>
      <c r="M7" s="34"/>
      <c r="N7" s="34"/>
      <c r="O7" s="24"/>
      <c r="P7" s="25"/>
      <c r="Q7" s="26"/>
      <c r="R7" s="27"/>
      <c r="S7" s="27"/>
      <c r="T7" s="27"/>
      <c r="U7" s="27"/>
      <c r="V7" s="27"/>
      <c r="W7" s="25"/>
      <c r="X7" s="28"/>
      <c r="Y7" s="25"/>
      <c r="Z7" s="4"/>
      <c r="AA7" s="4"/>
      <c r="AB7" s="4"/>
      <c r="AC7" s="4"/>
      <c r="AD7" s="4"/>
      <c r="AE7" s="4"/>
    </row>
    <row r="8" spans="1:31" ht="50.5" thickBot="1">
      <c r="A8" s="4326"/>
      <c r="B8" s="36" t="s">
        <v>32</v>
      </c>
      <c r="C8" s="3575" t="s">
        <v>120</v>
      </c>
      <c r="D8" s="38"/>
      <c r="E8" s="38"/>
      <c r="F8" s="38"/>
      <c r="G8" s="39"/>
      <c r="H8" s="40"/>
      <c r="I8" s="41"/>
      <c r="J8" s="3932"/>
      <c r="K8" s="36"/>
      <c r="L8" s="42"/>
      <c r="M8" s="43"/>
      <c r="N8" s="43"/>
      <c r="O8" s="38"/>
      <c r="P8" s="44"/>
      <c r="Q8" s="45">
        <v>25</v>
      </c>
      <c r="R8" s="3985" t="s">
        <v>1695</v>
      </c>
      <c r="S8" s="46"/>
      <c r="T8" s="46" t="s">
        <v>35</v>
      </c>
      <c r="U8" s="46" t="s">
        <v>36</v>
      </c>
      <c r="V8" s="46" t="s">
        <v>37</v>
      </c>
      <c r="W8" s="44">
        <v>7</v>
      </c>
      <c r="X8" s="47"/>
      <c r="Y8" s="44"/>
      <c r="Z8" s="4"/>
      <c r="AA8" s="4"/>
      <c r="AB8" s="4"/>
      <c r="AC8" s="4"/>
      <c r="AD8" s="4"/>
      <c r="AE8" s="4"/>
    </row>
    <row r="9" spans="1:31" ht="11.25" customHeight="1">
      <c r="A9" s="4326"/>
      <c r="B9" s="4218" t="s">
        <v>1551</v>
      </c>
      <c r="C9" s="4116" t="s">
        <v>124</v>
      </c>
      <c r="D9" s="49"/>
      <c r="E9" s="49"/>
      <c r="F9" s="49"/>
      <c r="G9" s="50"/>
      <c r="H9" s="51"/>
      <c r="I9" s="49"/>
      <c r="J9" s="52"/>
      <c r="K9" s="52"/>
      <c r="L9" s="53"/>
      <c r="M9" s="54"/>
      <c r="N9" s="55"/>
      <c r="O9" s="56"/>
      <c r="P9" s="57"/>
      <c r="Q9" s="58"/>
      <c r="R9" s="59"/>
      <c r="S9" s="59"/>
      <c r="T9" s="59"/>
      <c r="U9" s="59"/>
      <c r="V9" s="59"/>
      <c r="W9" s="57"/>
      <c r="X9" s="60"/>
      <c r="Y9" s="57"/>
      <c r="Z9" s="4"/>
      <c r="AA9" s="4"/>
      <c r="AB9" s="4"/>
      <c r="AC9" s="4"/>
      <c r="AD9" s="4"/>
      <c r="AE9" s="4"/>
    </row>
    <row r="10" spans="1:31" ht="24" customHeight="1">
      <c r="A10" s="4326"/>
      <c r="B10" s="4069"/>
      <c r="C10" s="4335"/>
      <c r="D10" s="62"/>
      <c r="E10" s="62"/>
      <c r="F10" s="62"/>
      <c r="G10" s="63"/>
      <c r="H10" s="64"/>
      <c r="I10" s="62"/>
      <c r="J10" s="65"/>
      <c r="K10" s="65"/>
      <c r="L10" s="4165" t="s">
        <v>1673</v>
      </c>
      <c r="M10" s="4166"/>
      <c r="N10" s="4167"/>
      <c r="O10" s="69"/>
      <c r="P10" s="70"/>
      <c r="Q10" s="71"/>
      <c r="R10" s="72"/>
      <c r="S10" s="72"/>
      <c r="T10" s="72"/>
      <c r="U10" s="72"/>
      <c r="V10" s="72"/>
      <c r="W10" s="70"/>
      <c r="X10" s="73"/>
      <c r="Y10" s="70"/>
      <c r="Z10" s="4"/>
      <c r="AA10" s="4"/>
      <c r="AB10" s="4"/>
      <c r="AC10" s="4"/>
      <c r="AD10" s="4"/>
      <c r="AE10" s="4"/>
    </row>
    <row r="11" spans="1:31" ht="11.25" customHeight="1">
      <c r="A11" s="4326"/>
      <c r="B11" s="4069"/>
      <c r="C11" s="4335"/>
      <c r="D11" s="62"/>
      <c r="E11" s="62"/>
      <c r="F11" s="62"/>
      <c r="G11" s="63"/>
      <c r="H11" s="64"/>
      <c r="I11" s="62"/>
      <c r="J11" s="65"/>
      <c r="K11" s="65"/>
      <c r="L11" s="74"/>
      <c r="M11" s="75"/>
      <c r="N11" s="76"/>
      <c r="O11" s="69"/>
      <c r="P11" s="70"/>
      <c r="Q11" s="71"/>
      <c r="R11" s="72"/>
      <c r="S11" s="72"/>
      <c r="T11" s="72"/>
      <c r="U11" s="72"/>
      <c r="V11" s="72"/>
      <c r="W11" s="70"/>
      <c r="X11" s="73"/>
      <c r="Y11" s="70"/>
      <c r="Z11" s="4"/>
      <c r="AA11" s="4"/>
      <c r="AB11" s="4"/>
      <c r="AC11" s="4"/>
      <c r="AD11" s="4"/>
      <c r="AE11" s="4"/>
    </row>
    <row r="12" spans="1:31" ht="11.25" customHeight="1">
      <c r="A12" s="4326"/>
      <c r="B12" s="4069"/>
      <c r="C12" s="4335"/>
      <c r="D12" s="62"/>
      <c r="E12" s="62"/>
      <c r="F12" s="62"/>
      <c r="G12" s="63"/>
      <c r="H12" s="64"/>
      <c r="I12" s="62"/>
      <c r="J12" s="65"/>
      <c r="K12" s="65"/>
      <c r="L12" s="77"/>
      <c r="M12" s="78"/>
      <c r="N12" s="79"/>
      <c r="O12" s="69"/>
      <c r="P12" s="70"/>
      <c r="Q12" s="71"/>
      <c r="R12" s="72"/>
      <c r="S12" s="72"/>
      <c r="T12" s="72"/>
      <c r="U12" s="72"/>
      <c r="V12" s="72"/>
      <c r="W12" s="70"/>
      <c r="X12" s="73"/>
      <c r="Y12" s="70"/>
      <c r="Z12" s="4"/>
      <c r="AA12" s="4"/>
      <c r="AB12" s="4"/>
      <c r="AC12" s="4"/>
      <c r="AD12" s="4"/>
      <c r="AE12" s="4"/>
    </row>
    <row r="13" spans="1:31" ht="11.25" customHeight="1" thickBot="1">
      <c r="A13" s="4326"/>
      <c r="B13" s="4069"/>
      <c r="C13" s="4336"/>
      <c r="D13" s="80"/>
      <c r="E13" s="80"/>
      <c r="F13" s="80"/>
      <c r="G13" s="81"/>
      <c r="H13" s="82"/>
      <c r="I13" s="80"/>
      <c r="J13" s="83"/>
      <c r="K13" s="83"/>
      <c r="L13" s="84"/>
      <c r="M13" s="85"/>
      <c r="N13" s="86"/>
      <c r="O13" s="87"/>
      <c r="P13" s="88"/>
      <c r="Q13" s="89"/>
      <c r="R13" s="90"/>
      <c r="S13" s="90"/>
      <c r="T13" s="90"/>
      <c r="U13" s="90"/>
      <c r="V13" s="90"/>
      <c r="W13" s="88"/>
      <c r="X13" s="91"/>
      <c r="Y13" s="88"/>
      <c r="Z13" s="4"/>
      <c r="AA13" s="4"/>
      <c r="AB13" s="4"/>
      <c r="AC13" s="4"/>
      <c r="AD13" s="4"/>
      <c r="AE13" s="4"/>
    </row>
    <row r="14" spans="1:31" ht="13">
      <c r="A14" s="4326"/>
      <c r="B14" s="4069"/>
      <c r="C14" s="123">
        <v>29</v>
      </c>
      <c r="D14" s="3337"/>
      <c r="E14" s="3337"/>
      <c r="F14" s="3337"/>
      <c r="G14" s="3338"/>
      <c r="H14" s="3339"/>
      <c r="I14" s="3337"/>
      <c r="J14" s="3340"/>
      <c r="K14" s="3340"/>
      <c r="L14" s="3341"/>
      <c r="M14" s="3342"/>
      <c r="N14" s="3342"/>
      <c r="O14" s="3343"/>
      <c r="P14" s="3344"/>
      <c r="Q14" s="3345"/>
      <c r="R14" s="3346"/>
      <c r="S14" s="3346"/>
      <c r="T14" s="3346"/>
      <c r="U14" s="3346"/>
      <c r="V14" s="3346"/>
      <c r="W14" s="3344"/>
      <c r="X14" s="3347"/>
      <c r="Y14" s="3344"/>
      <c r="Z14" s="4"/>
      <c r="AA14" s="4"/>
      <c r="AB14" s="4"/>
      <c r="AC14" s="4"/>
      <c r="AD14" s="4"/>
      <c r="AE14" s="4"/>
    </row>
    <row r="15" spans="1:31" ht="13.5" thickBot="1">
      <c r="A15" s="4326"/>
      <c r="B15" s="4098"/>
      <c r="C15" s="3329">
        <v>30</v>
      </c>
      <c r="D15" s="3594"/>
      <c r="E15" s="3594"/>
      <c r="F15" s="3594"/>
      <c r="G15" s="3595"/>
      <c r="H15" s="3596"/>
      <c r="I15" s="3594"/>
      <c r="J15" s="3597"/>
      <c r="K15" s="3597"/>
      <c r="L15" s="3598"/>
      <c r="M15" s="3599"/>
      <c r="N15" s="3599"/>
      <c r="O15" s="3600"/>
      <c r="P15" s="3601"/>
      <c r="Q15" s="3602"/>
      <c r="R15" s="3603"/>
      <c r="S15" s="3603"/>
      <c r="T15" s="3603"/>
      <c r="U15" s="3603"/>
      <c r="V15" s="3603"/>
      <c r="W15" s="3601"/>
      <c r="X15" s="3604"/>
      <c r="Y15" s="3601"/>
      <c r="Z15" s="4"/>
      <c r="AA15" s="4"/>
      <c r="AB15" s="4"/>
      <c r="AC15" s="4"/>
      <c r="AD15" s="4"/>
      <c r="AE15" s="4"/>
    </row>
    <row r="16" spans="1:31" ht="13.5" thickBot="1">
      <c r="A16" s="4327"/>
      <c r="B16" s="4281" t="s">
        <v>1552</v>
      </c>
      <c r="C16" s="4284" t="s">
        <v>1553</v>
      </c>
      <c r="D16" s="3720"/>
      <c r="E16" s="3720"/>
      <c r="F16" s="3720"/>
      <c r="G16" s="3721"/>
      <c r="H16" s="3722"/>
      <c r="I16" s="3720"/>
      <c r="J16" s="3720"/>
      <c r="K16" s="3723"/>
      <c r="L16" s="3724"/>
      <c r="M16" s="3725"/>
      <c r="N16" s="3725"/>
      <c r="O16" s="3726"/>
      <c r="P16" s="3727"/>
      <c r="Q16" s="3728"/>
      <c r="R16" s="3729"/>
      <c r="S16" s="3729"/>
      <c r="T16" s="3729"/>
      <c r="U16" s="3729"/>
      <c r="V16" s="3729"/>
      <c r="W16" s="3727"/>
      <c r="X16" s="3730"/>
      <c r="Y16" s="3727"/>
      <c r="Z16" s="4"/>
      <c r="AA16" s="4"/>
      <c r="AB16" s="4"/>
      <c r="AC16" s="4"/>
      <c r="AD16" s="4"/>
      <c r="AE16" s="4"/>
    </row>
    <row r="17" spans="1:31" ht="11.25" customHeight="1" thickTop="1">
      <c r="A17" s="4329" t="s">
        <v>41</v>
      </c>
      <c r="B17" s="4282"/>
      <c r="C17" s="4285"/>
      <c r="D17" s="749"/>
      <c r="E17" s="749"/>
      <c r="F17" s="749"/>
      <c r="G17" s="3576"/>
      <c r="H17" s="3577"/>
      <c r="I17" s="749"/>
      <c r="J17" s="749"/>
      <c r="K17" s="750"/>
      <c r="L17" s="4149" t="s">
        <v>1555</v>
      </c>
      <c r="M17" s="4150"/>
      <c r="N17" s="4129"/>
      <c r="O17" s="791"/>
      <c r="P17" s="792"/>
      <c r="Q17" s="623"/>
      <c r="R17" s="627"/>
      <c r="S17" s="627"/>
      <c r="T17" s="627"/>
      <c r="U17" s="627"/>
      <c r="V17" s="627"/>
      <c r="W17" s="628"/>
      <c r="X17" s="753"/>
      <c r="Y17" s="628"/>
      <c r="Z17" s="4"/>
      <c r="AA17" s="4"/>
      <c r="AB17" s="4"/>
      <c r="AC17" s="4"/>
      <c r="AD17" s="4"/>
      <c r="AE17" s="4"/>
    </row>
    <row r="18" spans="1:31" ht="11.25" customHeight="1">
      <c r="A18" s="4330"/>
      <c r="B18" s="4282"/>
      <c r="C18" s="4285"/>
      <c r="D18" s="3359"/>
      <c r="E18" s="3359"/>
      <c r="F18" s="3359"/>
      <c r="G18" s="3578"/>
      <c r="H18" s="97"/>
      <c r="I18" s="3359"/>
      <c r="J18" s="3359"/>
      <c r="K18" s="3359"/>
      <c r="L18" s="247"/>
      <c r="M18" s="247"/>
      <c r="N18" s="247"/>
      <c r="O18" s="3363"/>
      <c r="P18" s="3361"/>
      <c r="Q18" s="3482"/>
      <c r="R18" s="3433"/>
      <c r="S18" s="3433"/>
      <c r="T18" s="3433"/>
      <c r="U18" s="3433"/>
      <c r="V18" s="3433"/>
      <c r="W18" s="3361"/>
      <c r="X18" s="3360"/>
      <c r="Y18" s="3361"/>
      <c r="Z18" s="4"/>
      <c r="AA18" s="4"/>
      <c r="AB18" s="4"/>
      <c r="AC18" s="4"/>
      <c r="AD18" s="4"/>
      <c r="AE18" s="4"/>
    </row>
    <row r="19" spans="1:31" ht="11.25" customHeight="1">
      <c r="A19" s="4330"/>
      <c r="B19" s="4282"/>
      <c r="C19" s="4285"/>
      <c r="D19" s="3359"/>
      <c r="E19" s="3359"/>
      <c r="F19" s="3359"/>
      <c r="G19" s="3578"/>
      <c r="H19" s="97"/>
      <c r="I19" s="3359"/>
      <c r="J19" s="3359"/>
      <c r="K19" s="3359"/>
      <c r="L19" s="3359"/>
      <c r="M19" s="3359"/>
      <c r="N19" s="3359"/>
      <c r="O19" s="3363"/>
      <c r="P19" s="3361"/>
      <c r="Q19" s="3482"/>
      <c r="R19" s="3433"/>
      <c r="S19" s="3433"/>
      <c r="T19" s="3433"/>
      <c r="U19" s="3433"/>
      <c r="V19" s="3433"/>
      <c r="W19" s="3361"/>
      <c r="X19" s="3360"/>
      <c r="Y19" s="3361"/>
      <c r="Z19" s="4"/>
      <c r="AA19" s="4"/>
      <c r="AB19" s="4"/>
      <c r="AC19" s="4"/>
      <c r="AD19" s="4"/>
      <c r="AE19" s="4"/>
    </row>
    <row r="20" spans="1:31" ht="11.25" customHeight="1">
      <c r="A20" s="4330"/>
      <c r="B20" s="4282"/>
      <c r="C20" s="4285"/>
      <c r="D20" s="3359"/>
      <c r="E20" s="3359"/>
      <c r="F20" s="3359"/>
      <c r="G20" s="3578"/>
      <c r="H20" s="97"/>
      <c r="I20" s="3359"/>
      <c r="J20" s="3359"/>
      <c r="K20" s="3359"/>
      <c r="L20" s="3359"/>
      <c r="M20" s="3359"/>
      <c r="N20" s="3359"/>
      <c r="O20" s="3363"/>
      <c r="P20" s="3361"/>
      <c r="Q20" s="3482"/>
      <c r="R20" s="3433"/>
      <c r="S20" s="3433"/>
      <c r="T20" s="3433"/>
      <c r="U20" s="3433"/>
      <c r="V20" s="3433"/>
      <c r="W20" s="3361"/>
      <c r="X20" s="3360"/>
      <c r="Y20" s="3361"/>
      <c r="Z20" s="4"/>
      <c r="AA20" s="4"/>
      <c r="AB20" s="4"/>
      <c r="AC20" s="4"/>
      <c r="AD20" s="4"/>
      <c r="AE20" s="4"/>
    </row>
    <row r="21" spans="1:31" ht="11.25" customHeight="1" thickBot="1">
      <c r="A21" s="4330"/>
      <c r="B21" s="4282"/>
      <c r="C21" s="4286"/>
      <c r="D21" s="3331"/>
      <c r="E21" s="3331"/>
      <c r="F21" s="3331"/>
      <c r="G21" s="3582"/>
      <c r="H21" s="113"/>
      <c r="I21" s="3331"/>
      <c r="J21" s="3331"/>
      <c r="K21" s="3331"/>
      <c r="L21" s="3331"/>
      <c r="M21" s="3331"/>
      <c r="N21" s="3331"/>
      <c r="O21" s="3584"/>
      <c r="P21" s="3585"/>
      <c r="Q21" s="3586"/>
      <c r="R21" s="3587"/>
      <c r="S21" s="3587"/>
      <c r="T21" s="3587"/>
      <c r="U21" s="3587"/>
      <c r="V21" s="3587"/>
      <c r="W21" s="3585"/>
      <c r="X21" s="3588"/>
      <c r="Y21" s="3585"/>
      <c r="Z21" s="4"/>
      <c r="AA21" s="4"/>
      <c r="AB21" s="4"/>
      <c r="AC21" s="4"/>
      <c r="AD21" s="4"/>
      <c r="AE21" s="4"/>
    </row>
    <row r="22" spans="1:31" ht="13" customHeight="1">
      <c r="A22" s="4330"/>
      <c r="B22" s="4282"/>
      <c r="C22" s="3366" t="s">
        <v>1490</v>
      </c>
      <c r="D22" s="123"/>
      <c r="E22" s="123"/>
      <c r="F22" s="123"/>
      <c r="G22" s="124"/>
      <c r="H22" s="125"/>
      <c r="I22" s="123"/>
      <c r="J22" s="123"/>
      <c r="K22" s="123"/>
      <c r="L22" s="123"/>
      <c r="M22" s="123"/>
      <c r="N22" s="123"/>
      <c r="O22" s="127"/>
      <c r="P22" s="128"/>
      <c r="Q22" s="129"/>
      <c r="R22" s="130"/>
      <c r="S22" s="130"/>
      <c r="T22" s="130"/>
      <c r="U22" s="130"/>
      <c r="V22" s="130"/>
      <c r="W22" s="128"/>
      <c r="X22" s="131"/>
      <c r="Y22" s="128"/>
      <c r="Z22" s="4"/>
      <c r="AA22" s="4"/>
      <c r="AB22" s="4"/>
      <c r="AC22" s="4"/>
      <c r="AD22" s="4"/>
      <c r="AE22" s="4"/>
    </row>
    <row r="23" spans="1:31" ht="13.5" thickBot="1">
      <c r="A23" s="4330"/>
      <c r="B23" s="4283"/>
      <c r="C23" s="3364" t="s">
        <v>1485</v>
      </c>
      <c r="D23" s="3365"/>
      <c r="E23" s="3365"/>
      <c r="F23" s="3365"/>
      <c r="G23" s="3589"/>
      <c r="H23" s="134"/>
      <c r="I23" s="3365"/>
      <c r="J23" s="3365"/>
      <c r="K23" s="3365"/>
      <c r="L23" s="3365"/>
      <c r="M23" s="3365"/>
      <c r="N23" s="3365"/>
      <c r="O23" s="3591"/>
      <c r="P23" s="3592"/>
      <c r="Q23" s="3565"/>
      <c r="R23" s="3563"/>
      <c r="S23" s="3563"/>
      <c r="T23" s="3563"/>
      <c r="U23" s="3563"/>
      <c r="V23" s="3563"/>
      <c r="W23" s="3564"/>
      <c r="X23" s="3593"/>
      <c r="Y23" s="3564"/>
      <c r="Z23" s="4"/>
      <c r="AA23" s="4"/>
      <c r="AB23" s="4"/>
      <c r="AC23" s="4"/>
      <c r="AD23" s="4"/>
      <c r="AE23" s="4"/>
    </row>
    <row r="24" spans="1:31" ht="7.5" customHeight="1" thickTop="1">
      <c r="A24" s="4330"/>
      <c r="B24" s="4245" t="s">
        <v>1556</v>
      </c>
      <c r="C24" s="4100" t="s">
        <v>1557</v>
      </c>
      <c r="D24" s="142"/>
      <c r="E24" s="142"/>
      <c r="F24" s="142"/>
      <c r="G24" s="143"/>
      <c r="H24" s="144"/>
      <c r="I24" s="142"/>
      <c r="J24" s="142"/>
      <c r="K24" s="145"/>
      <c r="L24" s="146"/>
      <c r="M24" s="147"/>
      <c r="N24" s="148"/>
      <c r="O24" s="149"/>
      <c r="P24" s="150"/>
      <c r="Q24" s="146"/>
      <c r="R24" s="151"/>
      <c r="S24" s="151"/>
      <c r="T24" s="151"/>
      <c r="U24" s="151"/>
      <c r="V24" s="151"/>
      <c r="W24" s="152"/>
      <c r="X24" s="153"/>
      <c r="Y24" s="152"/>
      <c r="Z24" s="4"/>
      <c r="AA24" s="4"/>
      <c r="AB24" s="4"/>
      <c r="AC24" s="4"/>
      <c r="AD24" s="4"/>
      <c r="AE24" s="4"/>
    </row>
    <row r="25" spans="1:31" ht="7.5" customHeight="1">
      <c r="A25" s="4330"/>
      <c r="B25" s="4098"/>
      <c r="C25" s="4087"/>
      <c r="D25" s="3359"/>
      <c r="E25" s="3359"/>
      <c r="F25" s="3359"/>
      <c r="G25" s="3605"/>
      <c r="H25" s="155"/>
      <c r="I25" s="3359"/>
      <c r="J25" s="3359"/>
      <c r="K25" s="156"/>
      <c r="L25" s="157"/>
      <c r="M25" s="158"/>
      <c r="N25" s="159"/>
      <c r="O25" s="3431"/>
      <c r="P25" s="3606"/>
      <c r="Q25" s="3482"/>
      <c r="R25" s="3433"/>
      <c r="S25" s="3433"/>
      <c r="T25" s="3433"/>
      <c r="U25" s="3433"/>
      <c r="V25" s="3433"/>
      <c r="W25" s="3361"/>
      <c r="X25" s="3360"/>
      <c r="Y25" s="3361"/>
      <c r="Z25" s="4"/>
      <c r="AA25" s="4"/>
      <c r="AB25" s="4"/>
      <c r="AC25" s="4"/>
      <c r="AD25" s="4"/>
      <c r="AE25" s="4"/>
    </row>
    <row r="26" spans="1:31" ht="7.5" customHeight="1" thickBot="1">
      <c r="A26" s="4330"/>
      <c r="B26" s="4098"/>
      <c r="C26" s="4087"/>
      <c r="D26" s="3359"/>
      <c r="E26" s="3359"/>
      <c r="F26" s="3359"/>
      <c r="G26" s="3605"/>
      <c r="H26" s="155"/>
      <c r="I26" s="3359"/>
      <c r="J26" s="3359"/>
      <c r="K26" s="156"/>
      <c r="L26" s="3480"/>
      <c r="M26" s="3432"/>
      <c r="N26" s="3333"/>
      <c r="O26" s="3363"/>
      <c r="P26" s="3361"/>
      <c r="Q26" s="3482"/>
      <c r="R26" s="3433"/>
      <c r="S26" s="3433"/>
      <c r="T26" s="3433"/>
      <c r="U26" s="3433"/>
      <c r="V26" s="3433"/>
      <c r="W26" s="3361"/>
      <c r="X26" s="3360"/>
      <c r="Y26" s="3361"/>
      <c r="Z26" s="4"/>
      <c r="AA26" s="4"/>
      <c r="AB26" s="4"/>
      <c r="AC26" s="4"/>
      <c r="AD26" s="4"/>
      <c r="AE26" s="4"/>
    </row>
    <row r="27" spans="1:31" ht="13.5" customHeight="1">
      <c r="A27" s="4330"/>
      <c r="B27" s="4098"/>
      <c r="C27" s="4087"/>
      <c r="D27" s="3359"/>
      <c r="E27" s="3359"/>
      <c r="F27" s="3359"/>
      <c r="G27" s="3605"/>
      <c r="H27" s="155"/>
      <c r="I27" s="3359"/>
      <c r="J27" s="3359"/>
      <c r="K27" s="156"/>
      <c r="L27" s="4159" t="s">
        <v>1548</v>
      </c>
      <c r="M27" s="4160"/>
      <c r="N27" s="4161"/>
      <c r="O27" s="3363"/>
      <c r="P27" s="3361"/>
      <c r="Q27" s="3482"/>
      <c r="R27" s="3433"/>
      <c r="S27" s="3433"/>
      <c r="T27" s="3433"/>
      <c r="U27" s="3433"/>
      <c r="V27" s="3433"/>
      <c r="W27" s="3361"/>
      <c r="X27" s="3360"/>
      <c r="Y27" s="3361"/>
      <c r="Z27" s="4"/>
      <c r="AA27" s="4"/>
      <c r="AB27" s="4"/>
      <c r="AC27" s="4"/>
      <c r="AD27" s="4"/>
      <c r="AE27" s="4"/>
    </row>
    <row r="28" spans="1:31" ht="12.75" customHeight="1" thickBot="1">
      <c r="A28" s="4330"/>
      <c r="B28" s="4098"/>
      <c r="C28" s="4088"/>
      <c r="D28" s="3331"/>
      <c r="E28" s="3331"/>
      <c r="F28" s="3331"/>
      <c r="G28" s="3607"/>
      <c r="H28" s="164"/>
      <c r="I28" s="3331"/>
      <c r="J28" s="3331"/>
      <c r="K28" s="3608"/>
      <c r="L28" s="4162"/>
      <c r="M28" s="4163"/>
      <c r="N28" s="4164"/>
      <c r="O28" s="3584"/>
      <c r="P28" s="3585"/>
      <c r="Q28" s="3586"/>
      <c r="R28" s="3587"/>
      <c r="S28" s="3587"/>
      <c r="T28" s="3587"/>
      <c r="U28" s="3587"/>
      <c r="V28" s="3587"/>
      <c r="W28" s="3585"/>
      <c r="X28" s="3588"/>
      <c r="Y28" s="3585"/>
      <c r="Z28" s="4"/>
      <c r="AA28" s="4"/>
      <c r="AB28" s="4"/>
      <c r="AC28" s="4"/>
      <c r="AD28" s="4"/>
      <c r="AE28" s="4"/>
    </row>
    <row r="29" spans="1:31" ht="25" customHeight="1" thickBot="1">
      <c r="A29" s="4330"/>
      <c r="B29" s="4098"/>
      <c r="C29" s="123">
        <v>12</v>
      </c>
      <c r="D29" s="123"/>
      <c r="E29" s="123"/>
      <c r="F29" s="123"/>
      <c r="G29" s="124"/>
      <c r="H29" s="125"/>
      <c r="I29" s="123"/>
      <c r="J29" s="123"/>
      <c r="K29" s="3955" t="s">
        <v>1726</v>
      </c>
      <c r="L29" s="3906"/>
      <c r="M29" s="925"/>
      <c r="N29" s="3990"/>
      <c r="O29" s="127"/>
      <c r="P29" s="128"/>
      <c r="Q29" s="129"/>
      <c r="R29" s="130"/>
      <c r="S29" s="130"/>
      <c r="T29" s="130"/>
      <c r="U29" s="130"/>
      <c r="V29" s="130"/>
      <c r="W29" s="128"/>
      <c r="X29" s="131"/>
      <c r="Y29" s="128"/>
      <c r="Z29" s="4"/>
      <c r="AA29" s="4"/>
      <c r="AB29" s="4"/>
      <c r="AC29" s="4"/>
      <c r="AD29" s="4"/>
      <c r="AE29" s="4"/>
    </row>
    <row r="30" spans="1:31" ht="39.5" customHeight="1" thickBot="1">
      <c r="A30" s="4330"/>
      <c r="B30" s="4053"/>
      <c r="C30" s="287">
        <v>13</v>
      </c>
      <c r="D30" s="3561"/>
      <c r="E30" s="3561"/>
      <c r="F30" s="3561"/>
      <c r="G30" s="3610"/>
      <c r="H30" s="173"/>
      <c r="I30" s="3561"/>
      <c r="J30" s="3561"/>
      <c r="K30" s="3956"/>
      <c r="L30" s="4140" t="s">
        <v>1698</v>
      </c>
      <c r="M30" s="4141"/>
      <c r="N30" s="4142"/>
      <c r="O30" s="3591"/>
      <c r="P30" s="3592"/>
      <c r="Q30" s="3560"/>
      <c r="R30" s="178"/>
      <c r="S30" s="178"/>
      <c r="T30" s="178"/>
      <c r="U30" s="178"/>
      <c r="V30" s="178"/>
      <c r="W30" s="3592"/>
      <c r="X30" s="3567"/>
      <c r="Y30" s="3592"/>
      <c r="Z30" s="4"/>
      <c r="AA30" s="4"/>
      <c r="AB30" s="4"/>
      <c r="AC30" s="4"/>
      <c r="AD30" s="4"/>
      <c r="AE30" s="4"/>
    </row>
    <row r="31" spans="1:31" ht="7.5" customHeight="1">
      <c r="A31" s="4330"/>
      <c r="B31" s="4097" t="s">
        <v>1559</v>
      </c>
      <c r="C31" s="4086" t="s">
        <v>1558</v>
      </c>
      <c r="D31" s="3359"/>
      <c r="E31" s="3359"/>
      <c r="F31" s="3359"/>
      <c r="G31" s="3605"/>
      <c r="H31" s="155"/>
      <c r="I31" s="3528"/>
      <c r="J31" s="3528"/>
      <c r="K31" s="3612"/>
      <c r="L31" s="3580"/>
      <c r="M31" s="3613"/>
      <c r="N31" s="3614"/>
      <c r="O31" s="3363"/>
      <c r="P31" s="3361"/>
      <c r="Q31" s="3586"/>
      <c r="R31" s="3587"/>
      <c r="S31" s="3587"/>
      <c r="T31" s="3587"/>
      <c r="U31" s="3587"/>
      <c r="V31" s="3587"/>
      <c r="W31" s="3585"/>
      <c r="X31" s="3588"/>
      <c r="Y31" s="3585"/>
      <c r="Z31" s="4"/>
      <c r="AA31" s="4"/>
      <c r="AB31" s="4"/>
      <c r="AC31" s="4"/>
      <c r="AD31" s="4"/>
      <c r="AE31" s="4"/>
    </row>
    <row r="32" spans="1:31" ht="7.5" customHeight="1">
      <c r="A32" s="4330"/>
      <c r="B32" s="4098"/>
      <c r="C32" s="4087"/>
      <c r="D32" s="3359"/>
      <c r="E32" s="3359"/>
      <c r="F32" s="3359"/>
      <c r="G32" s="3605"/>
      <c r="H32" s="155"/>
      <c r="I32" s="184"/>
      <c r="J32" s="3528"/>
      <c r="K32" s="3612"/>
      <c r="L32" s="3580"/>
      <c r="M32" s="3613"/>
      <c r="N32" s="3615"/>
      <c r="O32" s="3363"/>
      <c r="P32" s="3361"/>
      <c r="Q32" s="3616"/>
      <c r="R32" s="187"/>
      <c r="S32" s="188"/>
      <c r="T32" s="188"/>
      <c r="U32" s="188"/>
      <c r="V32" s="188"/>
      <c r="W32" s="189"/>
      <c r="X32" s="3617"/>
      <c r="Y32" s="189"/>
      <c r="Z32" s="4"/>
      <c r="AA32" s="4"/>
      <c r="AB32" s="4"/>
      <c r="AC32" s="4"/>
      <c r="AD32" s="4"/>
      <c r="AE32" s="4"/>
    </row>
    <row r="33" spans="1:31" ht="7.5" customHeight="1">
      <c r="A33" s="4330"/>
      <c r="B33" s="4098"/>
      <c r="C33" s="4087"/>
      <c r="D33" s="3359"/>
      <c r="E33" s="3359"/>
      <c r="F33" s="3359"/>
      <c r="G33" s="3605"/>
      <c r="H33" s="155"/>
      <c r="I33" s="184"/>
      <c r="J33" s="3528"/>
      <c r="K33" s="3612"/>
      <c r="L33" s="3580"/>
      <c r="M33" s="3613"/>
      <c r="N33" s="3615"/>
      <c r="O33" s="3363"/>
      <c r="P33" s="3361"/>
      <c r="Q33" s="3616"/>
      <c r="R33" s="3433"/>
      <c r="S33" s="188"/>
      <c r="T33" s="188"/>
      <c r="U33" s="188"/>
      <c r="V33" s="188"/>
      <c r="W33" s="189"/>
      <c r="X33" s="3617"/>
      <c r="Y33" s="189"/>
      <c r="Z33" s="4"/>
      <c r="AA33" s="4"/>
      <c r="AB33" s="4"/>
      <c r="AC33" s="4"/>
      <c r="AD33" s="4"/>
      <c r="AE33" s="4"/>
    </row>
    <row r="34" spans="1:31" ht="7.5" customHeight="1">
      <c r="A34" s="4330"/>
      <c r="B34" s="4098"/>
      <c r="C34" s="4087"/>
      <c r="D34" s="3359"/>
      <c r="E34" s="3359"/>
      <c r="F34" s="3359"/>
      <c r="G34" s="3605"/>
      <c r="H34" s="155"/>
      <c r="I34" s="184"/>
      <c r="J34" s="3528"/>
      <c r="K34" s="3612"/>
      <c r="L34" s="3580"/>
      <c r="M34" s="3613"/>
      <c r="N34" s="3615"/>
      <c r="O34" s="3363"/>
      <c r="P34" s="3361"/>
      <c r="Q34" s="3616"/>
      <c r="R34" s="3433"/>
      <c r="S34" s="188"/>
      <c r="T34" s="188"/>
      <c r="U34" s="188"/>
      <c r="V34" s="188"/>
      <c r="W34" s="189"/>
      <c r="X34" s="3617"/>
      <c r="Y34" s="189"/>
      <c r="Z34" s="4"/>
      <c r="AA34" s="4"/>
      <c r="AB34" s="4"/>
      <c r="AC34" s="4"/>
      <c r="AD34" s="4"/>
      <c r="AE34" s="4"/>
    </row>
    <row r="35" spans="1:31" ht="7.5" customHeight="1" thickBot="1">
      <c r="A35" s="4330"/>
      <c r="B35" s="4098"/>
      <c r="C35" s="4099"/>
      <c r="D35" s="3359"/>
      <c r="E35" s="3359"/>
      <c r="F35" s="3359"/>
      <c r="G35" s="3605"/>
      <c r="H35" s="155"/>
      <c r="I35" s="184"/>
      <c r="J35" s="3528"/>
      <c r="K35" s="3612"/>
      <c r="L35" s="3580"/>
      <c r="M35" s="3613"/>
      <c r="N35" s="191"/>
      <c r="O35" s="3363"/>
      <c r="P35" s="3361"/>
      <c r="Q35" s="157"/>
      <c r="R35" s="3433"/>
      <c r="S35" s="187"/>
      <c r="T35" s="187"/>
      <c r="U35" s="187"/>
      <c r="V35" s="187"/>
      <c r="W35" s="192"/>
      <c r="X35" s="193"/>
      <c r="Y35" s="192"/>
      <c r="Z35" s="4"/>
      <c r="AA35" s="4"/>
      <c r="AB35" s="4"/>
      <c r="AC35" s="4"/>
      <c r="AD35" s="4"/>
      <c r="AE35" s="4"/>
    </row>
    <row r="36" spans="1:31" ht="13">
      <c r="A36" s="4330"/>
      <c r="B36" s="4098"/>
      <c r="C36" s="123">
        <v>19</v>
      </c>
      <c r="D36" s="3521" t="s">
        <v>454</v>
      </c>
      <c r="E36" s="3562"/>
      <c r="F36" s="3562"/>
      <c r="G36" s="3618"/>
      <c r="H36" s="196"/>
      <c r="I36" s="4113" t="s">
        <v>57</v>
      </c>
      <c r="J36" s="3469"/>
      <c r="K36" s="3619"/>
      <c r="L36" s="3620"/>
      <c r="M36" s="3621"/>
      <c r="N36" s="3622"/>
      <c r="O36" s="3469"/>
      <c r="P36" s="3470"/>
      <c r="Q36" s="3565"/>
      <c r="R36" s="3623"/>
      <c r="S36" s="3563"/>
      <c r="T36" s="3563"/>
      <c r="U36" s="3563"/>
      <c r="V36" s="3563"/>
      <c r="W36" s="3564"/>
      <c r="X36" s="3593"/>
      <c r="Y36" s="3564"/>
      <c r="Z36" s="4"/>
      <c r="AA36" s="4"/>
      <c r="AB36" s="4"/>
      <c r="AC36" s="4"/>
      <c r="AD36" s="4"/>
      <c r="AE36" s="4"/>
    </row>
    <row r="37" spans="1:31" ht="15" customHeight="1" thickBot="1">
      <c r="A37" s="4330"/>
      <c r="B37" s="4053"/>
      <c r="C37" s="287">
        <v>20</v>
      </c>
      <c r="D37" s="3561"/>
      <c r="E37" s="3561"/>
      <c r="F37" s="3561"/>
      <c r="G37" s="3610"/>
      <c r="H37" s="173"/>
      <c r="I37" s="4114"/>
      <c r="J37" s="3591"/>
      <c r="K37" s="3624"/>
      <c r="L37" s="3611"/>
      <c r="M37" s="175"/>
      <c r="N37" s="205"/>
      <c r="O37" s="3591"/>
      <c r="P37" s="3592"/>
      <c r="Q37" s="206"/>
      <c r="R37" s="178"/>
      <c r="S37" s="207"/>
      <c r="T37" s="207"/>
      <c r="U37" s="207"/>
      <c r="V37" s="207"/>
      <c r="W37" s="208"/>
      <c r="X37" s="206"/>
      <c r="Y37" s="208"/>
      <c r="Z37" s="4"/>
      <c r="AA37" s="4"/>
      <c r="AB37" s="4"/>
      <c r="AC37" s="4"/>
      <c r="AD37" s="4"/>
      <c r="AE37" s="4"/>
    </row>
    <row r="38" spans="1:31" ht="7.5" customHeight="1">
      <c r="A38" s="4330"/>
      <c r="B38" s="4248" t="s">
        <v>1560</v>
      </c>
      <c r="C38" s="4086" t="s">
        <v>1561</v>
      </c>
      <c r="D38" s="3359"/>
      <c r="E38" s="3359"/>
      <c r="F38" s="3359"/>
      <c r="G38" s="3625"/>
      <c r="H38" s="3626"/>
      <c r="I38" s="3627"/>
      <c r="J38" s="3627"/>
      <c r="K38" s="3627"/>
      <c r="L38" s="3628"/>
      <c r="M38" s="3629"/>
      <c r="N38" s="3627"/>
      <c r="O38" s="3361"/>
      <c r="P38" s="3361"/>
      <c r="Q38" s="3482"/>
      <c r="R38" s="3433"/>
      <c r="S38" s="3433"/>
      <c r="T38" s="3433"/>
      <c r="U38" s="3433"/>
      <c r="V38" s="3433"/>
      <c r="W38" s="3361"/>
      <c r="X38" s="3360"/>
      <c r="Y38" s="3606"/>
      <c r="Z38" s="4"/>
      <c r="AA38" s="4"/>
      <c r="AB38" s="4"/>
      <c r="AC38" s="4"/>
      <c r="AD38" s="4"/>
    </row>
    <row r="39" spans="1:31" ht="7.5" customHeight="1">
      <c r="A39" s="4330"/>
      <c r="B39" s="4057"/>
      <c r="C39" s="4087"/>
      <c r="D39" s="3359"/>
      <c r="E39" s="3359"/>
      <c r="F39" s="3359"/>
      <c r="G39" s="3625"/>
      <c r="H39" s="3626"/>
      <c r="I39" s="3627"/>
      <c r="J39" s="3627"/>
      <c r="K39" s="3627"/>
      <c r="L39" s="3628"/>
      <c r="M39" s="3629"/>
      <c r="N39" s="3627"/>
      <c r="O39" s="3361"/>
      <c r="P39" s="3361"/>
      <c r="Q39" s="3482"/>
      <c r="R39" s="3433"/>
      <c r="S39" s="3433"/>
      <c r="T39" s="3433"/>
      <c r="U39" s="3433"/>
      <c r="V39" s="3433"/>
      <c r="W39" s="3361"/>
      <c r="X39" s="3360"/>
      <c r="Y39" s="3361"/>
      <c r="Z39" s="4"/>
      <c r="AA39" s="4"/>
      <c r="AB39" s="4"/>
      <c r="AC39" s="4"/>
      <c r="AD39" s="4"/>
      <c r="AE39" s="4"/>
    </row>
    <row r="40" spans="1:31" ht="7.5" customHeight="1">
      <c r="A40" s="4330"/>
      <c r="B40" s="4057"/>
      <c r="C40" s="4087"/>
      <c r="D40" s="3359"/>
      <c r="E40" s="3359"/>
      <c r="F40" s="3359"/>
      <c r="G40" s="3625"/>
      <c r="H40" s="3626"/>
      <c r="I40" s="3627"/>
      <c r="J40" s="3627"/>
      <c r="K40" s="3627"/>
      <c r="L40" s="3628"/>
      <c r="M40" s="3629"/>
      <c r="N40" s="3627"/>
      <c r="O40" s="3361"/>
      <c r="P40" s="3361"/>
      <c r="Q40" s="3482"/>
      <c r="R40" s="3433"/>
      <c r="S40" s="3433"/>
      <c r="T40" s="3433"/>
      <c r="U40" s="3433"/>
      <c r="V40" s="3433"/>
      <c r="W40" s="3361"/>
      <c r="X40" s="3360"/>
      <c r="Y40" s="3361"/>
      <c r="Z40" s="4"/>
      <c r="AA40" s="4"/>
      <c r="AB40" s="4"/>
      <c r="AC40" s="4"/>
      <c r="AD40" s="4"/>
      <c r="AE40" s="4"/>
    </row>
    <row r="41" spans="1:31" ht="7.5" customHeight="1">
      <c r="A41" s="4330"/>
      <c r="B41" s="4057"/>
      <c r="C41" s="4087"/>
      <c r="D41" s="3359"/>
      <c r="E41" s="3359"/>
      <c r="F41" s="3359"/>
      <c r="G41" s="3625"/>
      <c r="H41" s="3626"/>
      <c r="I41" s="3627"/>
      <c r="J41" s="3627"/>
      <c r="K41" s="3627"/>
      <c r="L41" s="3628"/>
      <c r="M41" s="3629"/>
      <c r="N41" s="3627"/>
      <c r="O41" s="3361"/>
      <c r="P41" s="3361"/>
      <c r="Q41" s="3482"/>
      <c r="R41" s="3433"/>
      <c r="S41" s="3433"/>
      <c r="T41" s="3433"/>
      <c r="U41" s="3433"/>
      <c r="V41" s="3433"/>
      <c r="W41" s="3361"/>
      <c r="X41" s="3360"/>
      <c r="Y41" s="3361"/>
      <c r="Z41" s="4"/>
      <c r="AA41" s="4"/>
      <c r="AB41" s="4"/>
      <c r="AC41" s="4"/>
      <c r="AD41" s="4"/>
      <c r="AE41" s="4"/>
    </row>
    <row r="42" spans="1:31" thickBot="1">
      <c r="A42" s="4330"/>
      <c r="B42" s="4057"/>
      <c r="C42" s="4088"/>
      <c r="D42" s="3331"/>
      <c r="E42" s="3331"/>
      <c r="F42" s="3331"/>
      <c r="G42" s="3630"/>
      <c r="H42" s="3631"/>
      <c r="I42" s="3632"/>
      <c r="J42" s="3632"/>
      <c r="K42" s="3632"/>
      <c r="L42" s="4157" t="s">
        <v>1554</v>
      </c>
      <c r="M42" s="4158"/>
      <c r="N42" s="4098"/>
      <c r="O42" s="3585"/>
      <c r="P42" s="3585"/>
      <c r="Q42" s="3586"/>
      <c r="R42" s="3587"/>
      <c r="S42" s="3587"/>
      <c r="T42" s="3587"/>
      <c r="U42" s="3587"/>
      <c r="V42" s="3587"/>
      <c r="W42" s="3585"/>
      <c r="X42" s="3588"/>
      <c r="Y42" s="3585"/>
      <c r="Z42" s="4"/>
      <c r="AA42" s="4"/>
      <c r="AB42" s="4"/>
      <c r="AC42" s="4"/>
      <c r="AD42" s="4"/>
      <c r="AE42" s="4"/>
    </row>
    <row r="43" spans="1:31" ht="41.5" customHeight="1">
      <c r="A43" s="4330"/>
      <c r="B43" s="4057"/>
      <c r="C43" s="123">
        <v>26</v>
      </c>
      <c r="D43" s="123"/>
      <c r="E43" s="123"/>
      <c r="F43" s="123"/>
      <c r="G43" s="217"/>
      <c r="H43" s="218"/>
      <c r="I43" s="170"/>
      <c r="J43" s="170"/>
      <c r="K43" s="170"/>
      <c r="L43" s="3609"/>
      <c r="M43" s="219"/>
      <c r="N43" s="170"/>
      <c r="O43" s="128"/>
      <c r="P43" s="128"/>
      <c r="Q43" s="129"/>
      <c r="R43" s="130"/>
      <c r="S43" s="130"/>
      <c r="T43" s="130"/>
      <c r="U43" s="130"/>
      <c r="V43" s="130"/>
      <c r="W43" s="128"/>
      <c r="X43" s="131"/>
      <c r="Y43" s="128"/>
      <c r="Z43" s="4"/>
      <c r="AA43" s="4"/>
      <c r="AB43" s="4"/>
      <c r="AC43" s="4"/>
      <c r="AD43" s="4"/>
      <c r="AE43" s="4"/>
    </row>
    <row r="44" spans="1:31" ht="24.5" customHeight="1" thickBot="1">
      <c r="A44" s="4330"/>
      <c r="B44" s="4082"/>
      <c r="C44" s="287">
        <v>27</v>
      </c>
      <c r="D44" s="3561"/>
      <c r="E44" s="3561"/>
      <c r="F44" s="3561"/>
      <c r="G44" s="3633"/>
      <c r="H44" s="3634"/>
      <c r="I44" s="3592"/>
      <c r="J44" s="3592"/>
      <c r="K44" s="3592"/>
      <c r="L44" s="3646" t="s">
        <v>70</v>
      </c>
      <c r="M44" s="3964" t="s">
        <v>322</v>
      </c>
      <c r="N44" s="3647" t="s">
        <v>1690</v>
      </c>
      <c r="O44" s="3564"/>
      <c r="P44" s="3592"/>
      <c r="Q44" s="3560"/>
      <c r="R44" s="178"/>
      <c r="S44" s="178"/>
      <c r="T44" s="178"/>
      <c r="U44" s="178"/>
      <c r="V44" s="178"/>
      <c r="W44" s="3592"/>
      <c r="X44" s="3567"/>
      <c r="Y44" s="3592"/>
      <c r="Z44" s="4"/>
      <c r="AA44" s="4"/>
      <c r="AB44" s="4"/>
      <c r="AC44" s="4"/>
      <c r="AD44" s="4"/>
      <c r="AE44" s="4"/>
    </row>
    <row r="45" spans="1:31" ht="7.5" customHeight="1">
      <c r="A45" s="4330"/>
      <c r="B45" s="4007" t="s">
        <v>1562</v>
      </c>
      <c r="C45" s="4100" t="s">
        <v>1563</v>
      </c>
      <c r="D45" s="142"/>
      <c r="E45" s="291"/>
      <c r="F45" s="142"/>
      <c r="G45" s="4134" t="s">
        <v>63</v>
      </c>
      <c r="H45" s="4137" t="s">
        <v>1564</v>
      </c>
      <c r="I45" s="3539"/>
      <c r="J45" s="3635"/>
      <c r="K45" s="3635"/>
      <c r="L45" s="3636"/>
      <c r="M45" s="3637"/>
      <c r="N45" s="3628"/>
      <c r="O45" s="228"/>
      <c r="P45" s="3638"/>
      <c r="Q45" s="3482"/>
      <c r="R45" s="3433"/>
      <c r="S45" s="3433"/>
      <c r="T45" s="3433"/>
      <c r="U45" s="3433"/>
      <c r="V45" s="3433"/>
      <c r="W45" s="3361"/>
      <c r="X45" s="3360"/>
      <c r="Y45" s="3361"/>
      <c r="Z45" s="4"/>
      <c r="AA45" s="4"/>
      <c r="AB45" s="4"/>
      <c r="AC45" s="4"/>
      <c r="AD45" s="4"/>
      <c r="AE45" s="4"/>
    </row>
    <row r="46" spans="1:31" ht="7.5" customHeight="1">
      <c r="A46" s="4330"/>
      <c r="B46" s="4057"/>
      <c r="C46" s="4087"/>
      <c r="D46" s="3544"/>
      <c r="E46" s="3545"/>
      <c r="F46" s="3544"/>
      <c r="G46" s="4135"/>
      <c r="H46" s="4138"/>
      <c r="I46" s="3330"/>
      <c r="J46" s="3740"/>
      <c r="K46" s="3740"/>
      <c r="L46" s="3741"/>
      <c r="M46" s="3742"/>
      <c r="N46" s="3743"/>
      <c r="O46" s="3641"/>
      <c r="P46" s="3744"/>
      <c r="Q46" s="3616"/>
      <c r="R46" s="188"/>
      <c r="S46" s="188"/>
      <c r="T46" s="188"/>
      <c r="U46" s="188"/>
      <c r="V46" s="188"/>
      <c r="W46" s="189"/>
      <c r="X46" s="3617"/>
      <c r="Y46" s="189"/>
      <c r="Z46" s="4"/>
      <c r="AA46" s="4"/>
      <c r="AB46" s="4"/>
      <c r="AC46" s="4"/>
      <c r="AD46" s="4"/>
      <c r="AE46" s="4"/>
    </row>
    <row r="47" spans="1:31" ht="7.5" customHeight="1" thickBot="1">
      <c r="A47" s="4330"/>
      <c r="B47" s="4057"/>
      <c r="C47" s="4087"/>
      <c r="D47" s="3544"/>
      <c r="E47" s="3545"/>
      <c r="F47" s="3544"/>
      <c r="G47" s="4135"/>
      <c r="H47" s="4138"/>
      <c r="I47" s="3544"/>
      <c r="J47" s="629"/>
      <c r="K47" s="629"/>
      <c r="L47" s="3745"/>
      <c r="M47" s="3639"/>
      <c r="N47" s="3640"/>
      <c r="O47" s="3641"/>
      <c r="P47" s="3744"/>
      <c r="Q47" s="3616"/>
      <c r="R47" s="188"/>
      <c r="S47" s="188"/>
      <c r="T47" s="188"/>
      <c r="U47" s="188"/>
      <c r="V47" s="188"/>
      <c r="W47" s="189"/>
      <c r="X47" s="3617"/>
      <c r="Y47" s="189"/>
      <c r="Z47" s="4"/>
      <c r="AA47" s="4"/>
      <c r="AB47" s="4"/>
      <c r="AC47" s="4"/>
      <c r="AD47" s="4"/>
      <c r="AE47" s="4"/>
    </row>
    <row r="48" spans="1:31" ht="7.5" customHeight="1" thickTop="1">
      <c r="A48" s="4151" t="s">
        <v>65</v>
      </c>
      <c r="B48" s="4098"/>
      <c r="C48" s="4087"/>
      <c r="D48" s="749"/>
      <c r="E48" s="618"/>
      <c r="F48" s="749"/>
      <c r="G48" s="4135"/>
      <c r="H48" s="4138"/>
      <c r="I48" s="618"/>
      <c r="J48" s="618"/>
      <c r="K48" s="618"/>
      <c r="L48" s="3736"/>
      <c r="M48" s="3737"/>
      <c r="N48" s="3738"/>
      <c r="O48" s="3739"/>
      <c r="P48" s="3739"/>
      <c r="Q48" s="623"/>
      <c r="R48" s="627"/>
      <c r="S48" s="627"/>
      <c r="T48" s="627"/>
      <c r="U48" s="627"/>
      <c r="V48" s="627"/>
      <c r="W48" s="628"/>
      <c r="X48" s="753"/>
      <c r="Y48" s="628"/>
      <c r="Z48" s="4"/>
      <c r="AA48" s="4"/>
      <c r="AB48" s="4"/>
      <c r="AC48" s="4"/>
      <c r="AD48" s="4"/>
      <c r="AE48" s="4"/>
    </row>
    <row r="49" spans="1:31" ht="7.5" customHeight="1" thickBot="1">
      <c r="A49" s="4010"/>
      <c r="B49" s="4098"/>
      <c r="C49" s="4088"/>
      <c r="D49" s="945"/>
      <c r="E49" s="3735"/>
      <c r="F49" s="945"/>
      <c r="G49" s="4135"/>
      <c r="H49" s="4138"/>
      <c r="I49" s="184"/>
      <c r="J49" s="184"/>
      <c r="K49" s="184"/>
      <c r="L49" s="3435"/>
      <c r="M49" s="373"/>
      <c r="N49" s="392"/>
      <c r="O49" s="393"/>
      <c r="P49" s="393"/>
      <c r="Q49" s="3482"/>
      <c r="R49" s="3433"/>
      <c r="S49" s="3433"/>
      <c r="T49" s="3433"/>
      <c r="U49" s="3433"/>
      <c r="V49" s="3433"/>
      <c r="W49" s="3361"/>
      <c r="X49" s="3360"/>
      <c r="Y49" s="3361"/>
      <c r="Z49" s="4"/>
      <c r="AA49" s="4"/>
      <c r="AB49" s="4"/>
      <c r="AC49" s="4"/>
      <c r="AD49" s="4"/>
      <c r="AE49" s="4"/>
    </row>
    <row r="50" spans="1:31" ht="34" customHeight="1">
      <c r="A50" s="4010"/>
      <c r="B50" s="4098"/>
      <c r="C50" s="3882" t="s">
        <v>1486</v>
      </c>
      <c r="D50" s="3887" t="s">
        <v>1635</v>
      </c>
      <c r="E50" s="3882"/>
      <c r="F50" s="3882"/>
      <c r="G50" s="4135"/>
      <c r="H50" s="4138"/>
      <c r="I50" s="3874"/>
      <c r="J50" s="3874"/>
      <c r="K50" s="3380"/>
      <c r="L50" s="3660" t="s">
        <v>83</v>
      </c>
      <c r="M50" s="3510" t="s">
        <v>1647</v>
      </c>
      <c r="N50" s="3661" t="s">
        <v>1508</v>
      </c>
      <c r="O50" s="3997"/>
      <c r="P50" s="3997"/>
      <c r="Q50" s="3998"/>
      <c r="R50" s="3999"/>
      <c r="S50" s="3999"/>
      <c r="T50" s="3999"/>
      <c r="U50" s="3999"/>
      <c r="V50" s="3999"/>
      <c r="W50" s="4000"/>
      <c r="X50" s="3998"/>
      <c r="Y50" s="4000"/>
      <c r="Z50" s="4"/>
      <c r="AA50" s="4"/>
      <c r="AB50" s="4"/>
      <c r="AC50" s="4"/>
      <c r="AD50" s="4"/>
      <c r="AE50" s="4"/>
    </row>
    <row r="51" spans="1:31" ht="30.5" customHeight="1" thickBot="1">
      <c r="A51" s="4010"/>
      <c r="B51" s="4053"/>
      <c r="C51" s="3364" t="s">
        <v>1487</v>
      </c>
      <c r="D51" s="3546"/>
      <c r="E51" s="3540" t="s">
        <v>81</v>
      </c>
      <c r="F51" s="3541" t="s">
        <v>1631</v>
      </c>
      <c r="G51" s="4135"/>
      <c r="H51" s="4138"/>
      <c r="I51" s="3382"/>
      <c r="J51" s="3382"/>
      <c r="K51" s="3383"/>
      <c r="L51" s="3952"/>
      <c r="M51" s="3951"/>
      <c r="N51" s="3953"/>
      <c r="O51" s="4001"/>
      <c r="P51" s="4001"/>
      <c r="Q51" s="4002"/>
      <c r="R51" s="4002"/>
      <c r="S51" s="4002"/>
      <c r="T51" s="4002"/>
      <c r="U51" s="4002"/>
      <c r="V51" s="4002"/>
      <c r="W51" s="4001"/>
      <c r="X51" s="4002"/>
      <c r="Y51" s="4001"/>
      <c r="Z51" s="4"/>
      <c r="AA51" s="4"/>
      <c r="AB51" s="4"/>
      <c r="AC51" s="4"/>
      <c r="AD51" s="4"/>
      <c r="AE51" s="4"/>
    </row>
    <row r="52" spans="1:31" ht="7.5" customHeight="1">
      <c r="A52" s="4010"/>
      <c r="B52" s="4245" t="s">
        <v>1569</v>
      </c>
      <c r="C52" s="4086" t="s">
        <v>146</v>
      </c>
      <c r="D52" s="3539"/>
      <c r="E52" s="3542"/>
      <c r="F52" s="3543"/>
      <c r="G52" s="4135"/>
      <c r="H52" s="4138"/>
      <c r="I52" s="3539"/>
      <c r="J52" s="3539"/>
      <c r="K52" s="3539"/>
      <c r="L52" s="3636"/>
      <c r="M52" s="3637"/>
      <c r="N52" s="3650"/>
      <c r="O52" s="264"/>
      <c r="P52" s="264"/>
      <c r="Q52" s="146"/>
      <c r="R52" s="265"/>
      <c r="S52" s="265"/>
      <c r="T52" s="265"/>
      <c r="U52" s="265"/>
      <c r="V52" s="265"/>
      <c r="W52" s="152"/>
      <c r="X52" s="153"/>
      <c r="Y52" s="152"/>
      <c r="Z52" s="4"/>
      <c r="AA52" s="4"/>
      <c r="AB52" s="4"/>
      <c r="AC52" s="4"/>
      <c r="AD52" s="4"/>
      <c r="AE52" s="4"/>
    </row>
    <row r="53" spans="1:31" ht="7.5" customHeight="1">
      <c r="A53" s="4010"/>
      <c r="B53" s="4098"/>
      <c r="C53" s="4087"/>
      <c r="D53" s="3431"/>
      <c r="E53" s="3542"/>
      <c r="F53" s="3543"/>
      <c r="G53" s="4135"/>
      <c r="H53" s="4138"/>
      <c r="I53" s="3539"/>
      <c r="J53" s="3539"/>
      <c r="K53" s="3539"/>
      <c r="L53" s="3636"/>
      <c r="M53" s="3637"/>
      <c r="N53" s="191"/>
      <c r="O53" s="3334"/>
      <c r="P53" s="3334"/>
      <c r="Q53" s="3482"/>
      <c r="R53" s="3432"/>
      <c r="S53" s="3432"/>
      <c r="T53" s="3432"/>
      <c r="U53" s="3432"/>
      <c r="V53" s="3432"/>
      <c r="W53" s="3361"/>
      <c r="X53" s="3360"/>
      <c r="Y53" s="3361"/>
      <c r="Z53" s="4"/>
      <c r="AA53" s="4"/>
      <c r="AB53" s="4"/>
      <c r="AC53" s="4"/>
      <c r="AD53" s="4"/>
      <c r="AE53" s="4"/>
    </row>
    <row r="54" spans="1:31" ht="7.5" customHeight="1">
      <c r="A54" s="4010"/>
      <c r="B54" s="4098"/>
      <c r="C54" s="4087"/>
      <c r="D54" s="3431"/>
      <c r="E54" s="3542"/>
      <c r="F54" s="3543"/>
      <c r="G54" s="4135"/>
      <c r="H54" s="4138"/>
      <c r="I54" s="3359"/>
      <c r="J54" s="3359"/>
      <c r="K54" s="3359"/>
      <c r="L54" s="3482"/>
      <c r="M54" s="3651"/>
      <c r="N54" s="191"/>
      <c r="O54" s="3334"/>
      <c r="P54" s="3334"/>
      <c r="Q54" s="3482"/>
      <c r="R54" s="3432"/>
      <c r="S54" s="3432"/>
      <c r="T54" s="3432"/>
      <c r="U54" s="3432"/>
      <c r="V54" s="3432"/>
      <c r="W54" s="3361"/>
      <c r="X54" s="3360"/>
      <c r="Y54" s="3361"/>
      <c r="Z54" s="4"/>
      <c r="AA54" s="4"/>
      <c r="AB54" s="4"/>
      <c r="AC54" s="4"/>
      <c r="AD54" s="4"/>
      <c r="AE54" s="4"/>
    </row>
    <row r="55" spans="1:31" ht="7.5" customHeight="1">
      <c r="A55" s="4010"/>
      <c r="B55" s="4098"/>
      <c r="C55" s="4087"/>
      <c r="D55" s="3431"/>
      <c r="E55" s="3542"/>
      <c r="F55" s="3543"/>
      <c r="G55" s="4135"/>
      <c r="H55" s="4138"/>
      <c r="I55" s="3359"/>
      <c r="J55" s="3359"/>
      <c r="K55" s="3359"/>
      <c r="L55" s="3482"/>
      <c r="M55" s="3651"/>
      <c r="N55" s="191"/>
      <c r="O55" s="3334"/>
      <c r="P55" s="3334"/>
      <c r="Q55" s="3482"/>
      <c r="R55" s="3432"/>
      <c r="S55" s="3432"/>
      <c r="T55" s="3432"/>
      <c r="U55" s="3432"/>
      <c r="V55" s="3432"/>
      <c r="W55" s="3361"/>
      <c r="X55" s="3360"/>
      <c r="Y55" s="3361"/>
      <c r="Z55" s="4"/>
      <c r="AA55" s="4"/>
      <c r="AB55" s="4"/>
      <c r="AC55" s="4"/>
      <c r="AD55" s="4"/>
      <c r="AE55" s="4"/>
    </row>
    <row r="56" spans="1:31" ht="7.5" customHeight="1" thickBot="1">
      <c r="A56" s="4010"/>
      <c r="B56" s="4098"/>
      <c r="C56" s="4088"/>
      <c r="D56" s="270"/>
      <c r="E56" s="271"/>
      <c r="F56" s="272"/>
      <c r="G56" s="4135"/>
      <c r="H56" s="4138"/>
      <c r="I56" s="247"/>
      <c r="J56" s="247"/>
      <c r="K56" s="247"/>
      <c r="L56" s="157"/>
      <c r="M56" s="158"/>
      <c r="N56" s="191"/>
      <c r="O56" s="3334"/>
      <c r="P56" s="3334"/>
      <c r="Q56" s="3482"/>
      <c r="R56" s="3432"/>
      <c r="S56" s="3432"/>
      <c r="T56" s="3432"/>
      <c r="U56" s="3432"/>
      <c r="V56" s="3432"/>
      <c r="W56" s="3361"/>
      <c r="X56" s="3360"/>
      <c r="Y56" s="3361"/>
      <c r="Z56" s="4"/>
      <c r="AA56" s="4"/>
      <c r="AB56" s="4"/>
      <c r="AC56" s="4"/>
      <c r="AD56" s="4"/>
      <c r="AE56" s="4"/>
    </row>
    <row r="57" spans="1:31" ht="13">
      <c r="A57" s="4010"/>
      <c r="B57" s="4098"/>
      <c r="C57" s="4151">
        <v>10</v>
      </c>
      <c r="D57" s="3874"/>
      <c r="E57" s="3949"/>
      <c r="F57" s="3949"/>
      <c r="G57" s="4135"/>
      <c r="H57" s="4138"/>
      <c r="I57" s="3329"/>
      <c r="J57" s="3365"/>
      <c r="K57" s="4025" t="s">
        <v>1640</v>
      </c>
      <c r="L57" s="3642" t="s">
        <v>67</v>
      </c>
      <c r="M57" s="3378" t="s">
        <v>1724</v>
      </c>
      <c r="N57" s="3643"/>
      <c r="O57" s="3462"/>
      <c r="P57" s="3462"/>
      <c r="Q57" s="3464"/>
      <c r="R57" s="3512"/>
      <c r="S57" s="3512"/>
      <c r="T57" s="3512"/>
      <c r="U57" s="3512"/>
      <c r="V57" s="3512"/>
      <c r="W57" s="406"/>
      <c r="X57" s="3463"/>
      <c r="Y57" s="406"/>
      <c r="Z57" s="4"/>
      <c r="AA57" s="4"/>
      <c r="AB57" s="4"/>
      <c r="AC57" s="4"/>
      <c r="AD57" s="4"/>
      <c r="AE57" s="4"/>
    </row>
    <row r="58" spans="1:31" ht="26">
      <c r="A58" s="4010"/>
      <c r="B58" s="4098"/>
      <c r="C58" s="4152"/>
      <c r="D58" s="3469"/>
      <c r="E58" s="3954"/>
      <c r="F58" s="3954"/>
      <c r="G58" s="4135"/>
      <c r="H58" s="4138"/>
      <c r="I58" s="3562"/>
      <c r="J58" s="3562"/>
      <c r="K58" s="4307"/>
      <c r="L58" s="3644" t="s">
        <v>69</v>
      </c>
      <c r="M58" s="3950" t="s">
        <v>1725</v>
      </c>
      <c r="N58" s="3645" t="s">
        <v>1493</v>
      </c>
      <c r="O58" s="3335"/>
      <c r="P58" s="3335"/>
      <c r="Q58" s="3652"/>
      <c r="R58" s="3429"/>
      <c r="S58" s="3429"/>
      <c r="T58" s="3429"/>
      <c r="U58" s="3429"/>
      <c r="V58" s="3429"/>
      <c r="W58" s="3470"/>
      <c r="X58" s="3653"/>
      <c r="Y58" s="3470"/>
      <c r="Z58" s="4"/>
      <c r="AA58" s="4"/>
      <c r="AB58" s="4"/>
      <c r="AC58" s="4"/>
      <c r="AD58" s="4"/>
      <c r="AE58" s="4"/>
    </row>
    <row r="59" spans="1:31" ht="36" customHeight="1" thickBot="1">
      <c r="A59" s="4010"/>
      <c r="B59" s="4053"/>
      <c r="C59" s="287">
        <v>11</v>
      </c>
      <c r="D59" s="284"/>
      <c r="E59" s="285"/>
      <c r="F59" s="286"/>
      <c r="G59" s="4135"/>
      <c r="H59" s="4138"/>
      <c r="I59" s="287"/>
      <c r="J59" s="287"/>
      <c r="K59" s="4308"/>
      <c r="L59" s="3952"/>
      <c r="M59" s="3951"/>
      <c r="N59" s="3953"/>
      <c r="O59" s="3711"/>
      <c r="P59" s="3336"/>
      <c r="Q59" s="3560"/>
      <c r="R59" s="3559"/>
      <c r="S59" s="3559"/>
      <c r="T59" s="3559"/>
      <c r="U59" s="3559"/>
      <c r="V59" s="3559"/>
      <c r="W59" s="3592"/>
      <c r="X59" s="3567"/>
      <c r="Y59" s="3592"/>
      <c r="Z59" s="4"/>
      <c r="AA59" s="4"/>
      <c r="AB59" s="4"/>
      <c r="AC59" s="4"/>
      <c r="AD59" s="4"/>
      <c r="AE59" s="4"/>
    </row>
    <row r="60" spans="1:31" ht="7.5" customHeight="1">
      <c r="A60" s="4010"/>
      <c r="B60" s="4097" t="s">
        <v>1570</v>
      </c>
      <c r="C60" s="4100" t="s">
        <v>154</v>
      </c>
      <c r="D60" s="3654"/>
      <c r="E60" s="3581"/>
      <c r="F60" s="3570"/>
      <c r="G60" s="4135"/>
      <c r="H60" s="4138"/>
      <c r="I60" s="291"/>
      <c r="J60" s="3933"/>
      <c r="K60" s="292"/>
      <c r="L60" s="3588"/>
      <c r="M60" s="3426"/>
      <c r="N60" s="3614"/>
      <c r="O60" s="295"/>
      <c r="P60" s="152"/>
      <c r="Q60" s="146"/>
      <c r="R60" s="265"/>
      <c r="S60" s="265"/>
      <c r="T60" s="265"/>
      <c r="U60" s="265"/>
      <c r="V60" s="265"/>
      <c r="W60" s="152"/>
      <c r="X60" s="3656"/>
      <c r="Y60" s="3657"/>
      <c r="Z60" s="4"/>
      <c r="AA60" s="4"/>
      <c r="AB60" s="4"/>
      <c r="AC60" s="4"/>
      <c r="AD60" s="4"/>
      <c r="AE60" s="4"/>
    </row>
    <row r="61" spans="1:31" ht="7.5" customHeight="1">
      <c r="A61" s="4010"/>
      <c r="B61" s="4098"/>
      <c r="C61" s="4087"/>
      <c r="D61" s="298"/>
      <c r="E61" s="299"/>
      <c r="F61" s="300"/>
      <c r="G61" s="4135"/>
      <c r="H61" s="4138"/>
      <c r="I61" s="184"/>
      <c r="J61" s="3934"/>
      <c r="K61" s="3476"/>
      <c r="L61" s="3617"/>
      <c r="M61" s="3658"/>
      <c r="N61" s="3615"/>
      <c r="O61" s="3363"/>
      <c r="P61" s="3361"/>
      <c r="Q61" s="157"/>
      <c r="R61" s="3432"/>
      <c r="S61" s="3432"/>
      <c r="T61" s="3432"/>
      <c r="U61" s="3432"/>
      <c r="V61" s="3432"/>
      <c r="W61" s="192"/>
      <c r="X61" s="3617"/>
      <c r="Y61" s="189"/>
      <c r="Z61" s="4"/>
      <c r="AA61" s="4"/>
      <c r="AB61" s="4"/>
      <c r="AC61" s="4"/>
      <c r="AD61" s="4"/>
      <c r="AE61" s="4"/>
    </row>
    <row r="62" spans="1:31" ht="7.5" customHeight="1">
      <c r="A62" s="4010"/>
      <c r="B62" s="4098"/>
      <c r="C62" s="4087"/>
      <c r="D62" s="298"/>
      <c r="E62" s="299"/>
      <c r="F62" s="300"/>
      <c r="G62" s="4135"/>
      <c r="H62" s="4138"/>
      <c r="I62" s="184"/>
      <c r="J62" s="3934"/>
      <c r="K62" s="3476"/>
      <c r="L62" s="3617"/>
      <c r="M62" s="3658"/>
      <c r="N62" s="3615"/>
      <c r="O62" s="3363"/>
      <c r="P62" s="3361"/>
      <c r="Q62" s="157"/>
      <c r="R62" s="3432"/>
      <c r="S62" s="3432"/>
      <c r="T62" s="3432"/>
      <c r="U62" s="3432"/>
      <c r="V62" s="3432"/>
      <c r="W62" s="192"/>
      <c r="X62" s="3617"/>
      <c r="Y62" s="189"/>
      <c r="Z62" s="4"/>
      <c r="AA62" s="4"/>
      <c r="AB62" s="4"/>
      <c r="AC62" s="4"/>
      <c r="AD62" s="4"/>
      <c r="AE62" s="4"/>
    </row>
    <row r="63" spans="1:31" ht="7.5" customHeight="1">
      <c r="A63" s="4010"/>
      <c r="B63" s="4098"/>
      <c r="C63" s="4087"/>
      <c r="D63" s="298"/>
      <c r="E63" s="299"/>
      <c r="F63" s="300"/>
      <c r="G63" s="4135"/>
      <c r="H63" s="4138"/>
      <c r="I63" s="184"/>
      <c r="J63" s="3934"/>
      <c r="K63" s="3476"/>
      <c r="L63" s="3617"/>
      <c r="M63" s="3658"/>
      <c r="N63" s="3615"/>
      <c r="O63" s="3363"/>
      <c r="P63" s="3361"/>
      <c r="Q63" s="157"/>
      <c r="R63" s="3432"/>
      <c r="S63" s="3432"/>
      <c r="T63" s="3432"/>
      <c r="U63" s="3432"/>
      <c r="V63" s="3432"/>
      <c r="W63" s="192"/>
      <c r="X63" s="3617"/>
      <c r="Y63" s="189"/>
      <c r="Z63" s="4"/>
      <c r="AA63" s="4"/>
      <c r="AB63" s="4"/>
      <c r="AC63" s="4"/>
      <c r="AD63" s="4"/>
      <c r="AE63" s="4"/>
    </row>
    <row r="64" spans="1:31" ht="7.5" customHeight="1" thickBot="1">
      <c r="A64" s="4010"/>
      <c r="B64" s="4098"/>
      <c r="C64" s="4088"/>
      <c r="D64" s="3331"/>
      <c r="E64" s="3608"/>
      <c r="F64" s="3659"/>
      <c r="G64" s="4135"/>
      <c r="H64" s="4138"/>
      <c r="I64" s="3545"/>
      <c r="J64" s="3935"/>
      <c r="K64" s="3659"/>
      <c r="L64" s="3617"/>
      <c r="M64" s="3658"/>
      <c r="N64" s="3615"/>
      <c r="O64" s="3584"/>
      <c r="P64" s="3585"/>
      <c r="Q64" s="3616"/>
      <c r="R64" s="3426"/>
      <c r="S64" s="3426"/>
      <c r="T64" s="3426"/>
      <c r="U64" s="3426"/>
      <c r="V64" s="3426"/>
      <c r="W64" s="189"/>
      <c r="X64" s="3617"/>
      <c r="Y64" s="189"/>
      <c r="Z64" s="4"/>
      <c r="AA64" s="4"/>
      <c r="AB64" s="4"/>
      <c r="AC64" s="4"/>
      <c r="AD64" s="4"/>
      <c r="AE64" s="4"/>
    </row>
    <row r="65" spans="1:31" ht="25">
      <c r="A65" s="4010"/>
      <c r="B65" s="4098"/>
      <c r="C65" s="3547">
        <v>17</v>
      </c>
      <c r="D65" s="273"/>
      <c r="E65" s="274"/>
      <c r="F65" s="274"/>
      <c r="G65" s="4135"/>
      <c r="H65" s="4138"/>
      <c r="I65" s="4056" t="s">
        <v>82</v>
      </c>
      <c r="J65" s="302"/>
      <c r="K65" s="302"/>
      <c r="L65" s="3961" t="s">
        <v>658</v>
      </c>
      <c r="M65" s="3962" t="s">
        <v>98</v>
      </c>
      <c r="N65" s="5241" t="s">
        <v>1676</v>
      </c>
      <c r="O65" s="127"/>
      <c r="P65" s="128"/>
      <c r="Q65" s="131"/>
      <c r="R65" s="219"/>
      <c r="S65" s="219"/>
      <c r="T65" s="219"/>
      <c r="U65" s="219"/>
      <c r="V65" s="219"/>
      <c r="W65" s="128"/>
      <c r="X65" s="3662"/>
      <c r="Y65" s="3663"/>
      <c r="Z65" s="4"/>
      <c r="AA65" s="4"/>
      <c r="AB65" s="4"/>
      <c r="AC65" s="4"/>
      <c r="AD65" s="4"/>
      <c r="AE65" s="4"/>
    </row>
    <row r="66" spans="1:31" ht="30" customHeight="1" thickBot="1">
      <c r="A66" s="4010"/>
      <c r="B66" s="4053"/>
      <c r="C66" s="3732">
        <v>18</v>
      </c>
      <c r="D66" s="3382"/>
      <c r="E66" s="285"/>
      <c r="F66" s="286"/>
      <c r="G66" s="4136"/>
      <c r="H66" s="4139"/>
      <c r="I66" s="4082"/>
      <c r="J66" s="311"/>
      <c r="K66" s="311"/>
      <c r="L66" s="3952"/>
      <c r="M66" s="3951"/>
      <c r="N66" s="5240"/>
      <c r="O66" s="3591"/>
      <c r="P66" s="3592"/>
      <c r="Q66" s="206">
        <v>25</v>
      </c>
      <c r="R66" s="3960" t="s">
        <v>1661</v>
      </c>
      <c r="S66" s="313"/>
      <c r="T66" s="313" t="s">
        <v>35</v>
      </c>
      <c r="U66" s="313" t="s">
        <v>100</v>
      </c>
      <c r="V66" s="313" t="s">
        <v>101</v>
      </c>
      <c r="W66" s="208">
        <v>7</v>
      </c>
      <c r="X66" s="312"/>
      <c r="Y66" s="208"/>
      <c r="Z66" s="4"/>
      <c r="AA66" s="4"/>
      <c r="AB66" s="4"/>
      <c r="AC66" s="4"/>
      <c r="AD66" s="4"/>
      <c r="AE66" s="4"/>
    </row>
    <row r="67" spans="1:31" ht="7.5" customHeight="1">
      <c r="A67" s="4010"/>
      <c r="B67" s="4115" t="s">
        <v>1571</v>
      </c>
      <c r="C67" s="4169" t="s">
        <v>158</v>
      </c>
      <c r="D67" s="4123" t="s">
        <v>1565</v>
      </c>
      <c r="E67" s="4158"/>
      <c r="F67" s="4098"/>
      <c r="G67" s="3664"/>
      <c r="H67" s="3665"/>
      <c r="I67" s="3666"/>
      <c r="J67" s="3666"/>
      <c r="K67" s="3666"/>
      <c r="L67" s="4177"/>
      <c r="M67" s="4158"/>
      <c r="N67" s="4098"/>
      <c r="O67" s="3667"/>
      <c r="P67" s="3668"/>
      <c r="Q67" s="58"/>
      <c r="R67" s="320"/>
      <c r="S67" s="320"/>
      <c r="T67" s="320"/>
      <c r="U67" s="320"/>
      <c r="V67" s="320"/>
      <c r="W67" s="57"/>
      <c r="X67" s="3669"/>
      <c r="Y67" s="3668"/>
      <c r="Z67" s="4"/>
      <c r="AA67" s="4"/>
      <c r="AB67" s="4"/>
      <c r="AC67" s="4"/>
      <c r="AD67" s="4"/>
      <c r="AE67" s="4"/>
    </row>
    <row r="68" spans="1:31" ht="7.5" customHeight="1">
      <c r="A68" s="4010"/>
      <c r="B68" s="4098"/>
      <c r="C68" s="4170"/>
      <c r="D68" s="4087"/>
      <c r="E68" s="4158"/>
      <c r="F68" s="4098"/>
      <c r="G68" s="3664"/>
      <c r="H68" s="3665"/>
      <c r="I68" s="3670"/>
      <c r="J68" s="3670"/>
      <c r="K68" s="3670"/>
      <c r="L68" s="3671"/>
      <c r="M68" s="3672"/>
      <c r="N68" s="3673"/>
      <c r="O68" s="3667"/>
      <c r="P68" s="3668"/>
      <c r="Q68" s="71"/>
      <c r="R68" s="3674"/>
      <c r="S68" s="3674"/>
      <c r="T68" s="3674"/>
      <c r="U68" s="3674"/>
      <c r="V68" s="3674"/>
      <c r="W68" s="70"/>
      <c r="X68" s="3669"/>
      <c r="Y68" s="3668"/>
      <c r="Z68" s="4"/>
      <c r="AA68" s="4"/>
      <c r="AB68" s="4"/>
      <c r="AC68" s="4"/>
      <c r="AD68" s="4"/>
      <c r="AE68" s="4"/>
    </row>
    <row r="69" spans="1:31" ht="7.5" customHeight="1">
      <c r="A69" s="4010"/>
      <c r="B69" s="4098"/>
      <c r="C69" s="4170"/>
      <c r="D69" s="4087"/>
      <c r="E69" s="4158"/>
      <c r="F69" s="4098"/>
      <c r="G69" s="3664"/>
      <c r="H69" s="3665"/>
      <c r="I69" s="3670"/>
      <c r="J69" s="3670"/>
      <c r="K69" s="3670"/>
      <c r="L69" s="3671"/>
      <c r="M69" s="3672"/>
      <c r="N69" s="3673"/>
      <c r="O69" s="3667"/>
      <c r="P69" s="3668"/>
      <c r="Q69" s="71"/>
      <c r="R69" s="3674"/>
      <c r="S69" s="3674"/>
      <c r="T69" s="3674"/>
      <c r="U69" s="3674"/>
      <c r="V69" s="3674"/>
      <c r="W69" s="70"/>
      <c r="X69" s="3669"/>
      <c r="Y69" s="3668"/>
      <c r="Z69" s="4"/>
      <c r="AA69" s="4"/>
      <c r="AB69" s="4"/>
      <c r="AC69" s="4"/>
      <c r="AD69" s="4"/>
      <c r="AE69" s="4"/>
    </row>
    <row r="70" spans="1:31" ht="7.5" customHeight="1">
      <c r="A70" s="4010"/>
      <c r="B70" s="4098"/>
      <c r="C70" s="4170"/>
      <c r="D70" s="4087"/>
      <c r="E70" s="4158"/>
      <c r="F70" s="4098"/>
      <c r="G70" s="3664"/>
      <c r="H70" s="3665"/>
      <c r="I70" s="3670"/>
      <c r="J70" s="3670"/>
      <c r="K70" s="3670"/>
      <c r="L70" s="3671"/>
      <c r="M70" s="3672"/>
      <c r="N70" s="3673"/>
      <c r="O70" s="3667"/>
      <c r="P70" s="3668"/>
      <c r="Q70" s="71"/>
      <c r="R70" s="3674"/>
      <c r="S70" s="3674"/>
      <c r="T70" s="3674"/>
      <c r="U70" s="3674"/>
      <c r="V70" s="3674"/>
      <c r="W70" s="70"/>
      <c r="X70" s="3669"/>
      <c r="Y70" s="3668"/>
      <c r="Z70" s="4"/>
      <c r="AA70" s="4"/>
      <c r="AB70" s="4"/>
      <c r="AC70" s="4"/>
      <c r="AD70" s="4"/>
      <c r="AE70" s="4"/>
    </row>
    <row r="71" spans="1:31" ht="7.5" customHeight="1" thickBot="1">
      <c r="A71" s="4010"/>
      <c r="B71" s="4098"/>
      <c r="C71" s="4324"/>
      <c r="D71" s="4087"/>
      <c r="E71" s="4158"/>
      <c r="F71" s="4098"/>
      <c r="G71" s="3675"/>
      <c r="H71" s="3676"/>
      <c r="I71" s="3670"/>
      <c r="J71" s="3670"/>
      <c r="K71" s="3670"/>
      <c r="L71" s="3671"/>
      <c r="M71" s="3672"/>
      <c r="N71" s="3673"/>
      <c r="O71" s="3677"/>
      <c r="P71" s="3678"/>
      <c r="Q71" s="3679"/>
      <c r="R71" s="3680"/>
      <c r="S71" s="3680"/>
      <c r="T71" s="3680"/>
      <c r="U71" s="3680"/>
      <c r="V71" s="3680"/>
      <c r="W71" s="333"/>
      <c r="X71" s="3669"/>
      <c r="Y71" s="3668"/>
      <c r="Z71" s="4"/>
      <c r="AA71" s="4"/>
      <c r="AB71" s="4"/>
      <c r="AC71" s="4"/>
      <c r="AD71" s="4"/>
      <c r="AE71" s="4"/>
    </row>
    <row r="72" spans="1:31" ht="13">
      <c r="A72" s="4010"/>
      <c r="B72" s="4098"/>
      <c r="C72" s="3547">
        <v>24</v>
      </c>
      <c r="D72" s="4087"/>
      <c r="E72" s="4158"/>
      <c r="F72" s="4098"/>
      <c r="G72" s="334"/>
      <c r="H72" s="335"/>
      <c r="I72" s="3681"/>
      <c r="J72" s="3681"/>
      <c r="K72" s="3681"/>
      <c r="L72" s="3517"/>
      <c r="M72" s="3512"/>
      <c r="N72" s="3511"/>
      <c r="O72" s="273"/>
      <c r="P72" s="338"/>
      <c r="Q72" s="4168">
        <v>25</v>
      </c>
      <c r="R72" s="4017" t="s">
        <v>91</v>
      </c>
      <c r="S72" s="4017"/>
      <c r="T72" s="4017" t="s">
        <v>35</v>
      </c>
      <c r="U72" s="4049" t="s">
        <v>131</v>
      </c>
      <c r="V72" s="4049" t="s">
        <v>93</v>
      </c>
      <c r="W72" s="4168">
        <v>7</v>
      </c>
      <c r="X72" s="340"/>
      <c r="Y72" s="338"/>
      <c r="Z72" s="4"/>
      <c r="AA72" s="4"/>
      <c r="AB72" s="4"/>
      <c r="AC72" s="4"/>
      <c r="AD72" s="4"/>
      <c r="AE72" s="4"/>
    </row>
    <row r="73" spans="1:31" ht="13.5" thickBot="1">
      <c r="A73" s="4010"/>
      <c r="B73" s="4053"/>
      <c r="C73" s="3732">
        <v>25</v>
      </c>
      <c r="D73" s="4087"/>
      <c r="E73" s="4158"/>
      <c r="F73" s="4098"/>
      <c r="G73" s="309"/>
      <c r="H73" s="310"/>
      <c r="I73" s="286"/>
      <c r="J73" s="3681"/>
      <c r="K73" s="3681"/>
      <c r="L73" s="3517"/>
      <c r="M73" s="3512"/>
      <c r="N73" s="3511"/>
      <c r="O73" s="3568"/>
      <c r="P73" s="3564"/>
      <c r="Q73" s="4024"/>
      <c r="R73" s="4178"/>
      <c r="S73" s="4178"/>
      <c r="T73" s="4178"/>
      <c r="U73" s="4178"/>
      <c r="V73" s="4178"/>
      <c r="W73" s="4024"/>
      <c r="X73" s="3593"/>
      <c r="Y73" s="3564"/>
      <c r="Z73" s="4"/>
      <c r="AA73" s="4"/>
      <c r="AB73" s="4"/>
      <c r="AC73" s="4"/>
      <c r="AD73" s="4"/>
      <c r="AE73" s="4"/>
    </row>
    <row r="74" spans="1:31" ht="7.5" customHeight="1">
      <c r="A74" s="4010"/>
      <c r="B74" s="4115" t="s">
        <v>1567</v>
      </c>
      <c r="C74" s="4169" t="s">
        <v>167</v>
      </c>
      <c r="D74" s="4087"/>
      <c r="E74" s="4158"/>
      <c r="F74" s="4098"/>
      <c r="G74" s="3682"/>
      <c r="H74" s="3683"/>
      <c r="I74" s="3667"/>
      <c r="J74" s="56"/>
      <c r="K74" s="57"/>
      <c r="L74" s="60"/>
      <c r="M74" s="320"/>
      <c r="N74" s="344"/>
      <c r="O74" s="56"/>
      <c r="P74" s="57"/>
      <c r="Q74" s="3684"/>
      <c r="R74" s="320"/>
      <c r="S74" s="320"/>
      <c r="T74" s="3674"/>
      <c r="U74" s="3674"/>
      <c r="V74" s="3674"/>
      <c r="W74" s="3668"/>
      <c r="X74" s="60"/>
      <c r="Y74" s="57"/>
      <c r="Z74" s="4"/>
      <c r="AA74" s="4"/>
      <c r="AB74" s="4"/>
      <c r="AC74" s="4"/>
      <c r="AD74" s="4"/>
      <c r="AE74" s="4"/>
    </row>
    <row r="75" spans="1:31" ht="10" customHeight="1">
      <c r="A75" s="4010"/>
      <c r="B75" s="4098"/>
      <c r="C75" s="4170"/>
      <c r="D75" s="4087"/>
      <c r="E75" s="4158"/>
      <c r="F75" s="4098"/>
      <c r="G75" s="3664"/>
      <c r="H75" s="3665"/>
      <c r="I75" s="3685"/>
      <c r="J75" s="3685"/>
      <c r="K75" s="3929"/>
      <c r="L75" s="4172" t="s">
        <v>1669</v>
      </c>
      <c r="M75" s="4173"/>
      <c r="N75" s="4174"/>
      <c r="O75" s="3667"/>
      <c r="P75" s="3668"/>
      <c r="Q75" s="3684"/>
      <c r="R75" s="3674"/>
      <c r="S75" s="3674"/>
      <c r="T75" s="3674"/>
      <c r="U75" s="3674"/>
      <c r="V75" s="3674"/>
      <c r="W75" s="3668"/>
      <c r="X75" s="3669"/>
      <c r="Y75" s="3668"/>
      <c r="Z75" s="4"/>
      <c r="AA75" s="4"/>
      <c r="AB75" s="4"/>
      <c r="AC75" s="4"/>
      <c r="AD75" s="4"/>
      <c r="AE75" s="4"/>
    </row>
    <row r="76" spans="1:31" ht="10" customHeight="1">
      <c r="A76" s="4010"/>
      <c r="B76" s="4098"/>
      <c r="C76" s="4170"/>
      <c r="D76" s="4087"/>
      <c r="E76" s="4158"/>
      <c r="F76" s="4098"/>
      <c r="G76" s="3664"/>
      <c r="H76" s="3665"/>
      <c r="I76" s="3685"/>
      <c r="J76" s="3685"/>
      <c r="K76" s="3929"/>
      <c r="L76" s="4172" t="s">
        <v>1668</v>
      </c>
      <c r="M76" s="4173"/>
      <c r="N76" s="4174"/>
      <c r="O76" s="3667"/>
      <c r="P76" s="3668"/>
      <c r="Q76" s="3684"/>
      <c r="R76" s="3674"/>
      <c r="S76" s="3674"/>
      <c r="T76" s="3674"/>
      <c r="U76" s="3674"/>
      <c r="V76" s="3674"/>
      <c r="W76" s="3668"/>
      <c r="X76" s="3669"/>
      <c r="Y76" s="3668"/>
      <c r="Z76" s="4"/>
      <c r="AA76" s="4"/>
      <c r="AB76" s="4"/>
      <c r="AC76" s="4"/>
      <c r="AD76" s="4"/>
      <c r="AE76" s="4"/>
    </row>
    <row r="77" spans="1:31" ht="10" customHeight="1">
      <c r="A77" s="4010"/>
      <c r="B77" s="4098"/>
      <c r="C77" s="4170"/>
      <c r="D77" s="4087"/>
      <c r="E77" s="4158"/>
      <c r="F77" s="4098"/>
      <c r="G77" s="3664"/>
      <c r="H77" s="3665"/>
      <c r="I77" s="3685"/>
      <c r="J77" s="3685"/>
      <c r="K77" s="3686"/>
      <c r="L77" s="4172" t="s">
        <v>1667</v>
      </c>
      <c r="M77" s="4173"/>
      <c r="N77" s="4174"/>
      <c r="O77" s="3667"/>
      <c r="P77" s="3668"/>
      <c r="Q77" s="3684"/>
      <c r="R77" s="3674"/>
      <c r="S77" s="3674"/>
      <c r="T77" s="3674"/>
      <c r="U77" s="3674"/>
      <c r="V77" s="3674"/>
      <c r="W77" s="3668"/>
      <c r="X77" s="3669"/>
      <c r="Y77" s="3668"/>
      <c r="Z77" s="4"/>
      <c r="AA77" s="4"/>
      <c r="AB77" s="4"/>
      <c r="AC77" s="4"/>
      <c r="AD77" s="4"/>
      <c r="AE77" s="4"/>
    </row>
    <row r="78" spans="1:31" ht="7.5" customHeight="1" thickBot="1">
      <c r="A78" s="4010"/>
      <c r="B78" s="4098"/>
      <c r="C78" s="4171"/>
      <c r="D78" s="4175"/>
      <c r="E78" s="4176"/>
      <c r="F78" s="4107"/>
      <c r="G78" s="350"/>
      <c r="H78" s="351"/>
      <c r="I78" s="352"/>
      <c r="J78" s="352"/>
      <c r="K78" s="353"/>
      <c r="L78" s="354"/>
      <c r="M78" s="355"/>
      <c r="N78" s="356"/>
      <c r="O78" s="357"/>
      <c r="P78" s="358"/>
      <c r="Q78" s="359"/>
      <c r="R78" s="355"/>
      <c r="S78" s="355"/>
      <c r="T78" s="355"/>
      <c r="U78" s="355"/>
      <c r="V78" s="355"/>
      <c r="W78" s="358"/>
      <c r="X78" s="360"/>
      <c r="Y78" s="358"/>
      <c r="Z78" s="4"/>
      <c r="AA78" s="4"/>
      <c r="AB78" s="4"/>
      <c r="AC78" s="4"/>
      <c r="AD78" s="4"/>
      <c r="AE78" s="4"/>
    </row>
    <row r="79" spans="1:31" ht="26.5" customHeight="1" thickTop="1" thickBot="1">
      <c r="A79" s="4010"/>
      <c r="B79" s="4098"/>
      <c r="C79" s="3834" t="s">
        <v>1566</v>
      </c>
      <c r="D79" s="3365"/>
      <c r="E79" s="3590"/>
      <c r="F79" s="3365"/>
      <c r="G79" s="3835"/>
      <c r="H79" s="3836"/>
      <c r="I79" s="3365"/>
      <c r="J79" s="3365"/>
      <c r="K79" s="3590"/>
      <c r="L79" s="3387"/>
      <c r="M79" s="3319"/>
      <c r="N79" s="279"/>
      <c r="O79" s="3568"/>
      <c r="P79" s="3564"/>
      <c r="Q79" s="3957"/>
      <c r="R79" s="3958"/>
      <c r="S79" s="3958"/>
      <c r="T79" s="3958"/>
      <c r="U79" s="3958"/>
      <c r="V79" s="3958"/>
      <c r="W79" s="3959"/>
      <c r="X79" s="3593"/>
      <c r="Y79" s="3564"/>
      <c r="Z79" s="4"/>
      <c r="AA79" s="4"/>
      <c r="AB79" s="4"/>
      <c r="AC79" s="4"/>
      <c r="AD79" s="4"/>
      <c r="AE79" s="4"/>
    </row>
    <row r="80" spans="1:31" ht="27" thickTop="1" thickBot="1">
      <c r="A80" s="4347" t="s">
        <v>96</v>
      </c>
      <c r="B80" s="4053"/>
      <c r="C80" s="3837" t="s">
        <v>231</v>
      </c>
      <c r="D80" s="4321" t="s">
        <v>97</v>
      </c>
      <c r="E80" s="4322"/>
      <c r="F80" s="4323"/>
      <c r="G80" s="3838"/>
      <c r="H80" s="3839"/>
      <c r="I80" s="996"/>
      <c r="J80" s="996"/>
      <c r="K80" s="995"/>
      <c r="L80" s="288" t="s">
        <v>75</v>
      </c>
      <c r="M80" s="289" t="s">
        <v>1720</v>
      </c>
      <c r="N80" s="289" t="s">
        <v>1721</v>
      </c>
      <c r="O80" s="556"/>
      <c r="P80" s="559"/>
      <c r="Q80" s="562"/>
      <c r="R80" s="3840"/>
      <c r="S80" s="3840"/>
      <c r="T80" s="3840"/>
      <c r="U80" s="3840"/>
      <c r="V80" s="3840"/>
      <c r="W80" s="559"/>
      <c r="X80" s="562"/>
      <c r="Y80" s="559"/>
      <c r="Z80" s="4"/>
      <c r="AA80" s="4"/>
      <c r="AB80" s="4"/>
      <c r="AC80" s="4"/>
      <c r="AD80" s="4"/>
      <c r="AE80" s="4"/>
    </row>
    <row r="81" spans="1:31" ht="7.5" customHeight="1">
      <c r="A81" s="4348"/>
      <c r="B81" s="4245" t="s">
        <v>1572</v>
      </c>
      <c r="C81" s="4100" t="s">
        <v>172</v>
      </c>
      <c r="D81" s="3539"/>
      <c r="E81" s="3689"/>
      <c r="F81" s="3539"/>
      <c r="G81" s="4134" t="s">
        <v>104</v>
      </c>
      <c r="H81" s="4137" t="s">
        <v>1657</v>
      </c>
      <c r="I81" s="142"/>
      <c r="J81" s="292"/>
      <c r="K81" s="292"/>
      <c r="L81" s="369"/>
      <c r="M81" s="370"/>
      <c r="N81" s="371"/>
      <c r="O81" s="3361"/>
      <c r="P81" s="3361"/>
      <c r="Q81" s="3360"/>
      <c r="R81" s="3432"/>
      <c r="S81" s="3432"/>
      <c r="T81" s="3432"/>
      <c r="U81" s="3432"/>
      <c r="V81" s="3432"/>
      <c r="W81" s="3433"/>
      <c r="X81" s="3360"/>
      <c r="Y81" s="3361"/>
      <c r="Z81" s="4"/>
      <c r="AA81" s="4"/>
      <c r="AB81" s="4"/>
      <c r="AC81" s="4"/>
      <c r="AD81" s="4"/>
      <c r="AE81" s="4"/>
    </row>
    <row r="82" spans="1:31" ht="7.5" customHeight="1">
      <c r="A82" s="4348"/>
      <c r="B82" s="4098"/>
      <c r="C82" s="4087"/>
      <c r="D82" s="3539"/>
      <c r="E82" s="3689"/>
      <c r="F82" s="3539"/>
      <c r="G82" s="4091"/>
      <c r="H82" s="4094"/>
      <c r="I82" s="247"/>
      <c r="J82" s="248"/>
      <c r="K82" s="248"/>
      <c r="L82" s="372"/>
      <c r="M82" s="373"/>
      <c r="N82" s="191"/>
      <c r="O82" s="3606"/>
      <c r="P82" s="3606"/>
      <c r="Q82" s="3360"/>
      <c r="R82" s="3432"/>
      <c r="S82" s="3432"/>
      <c r="T82" s="3432"/>
      <c r="U82" s="3432"/>
      <c r="V82" s="3432"/>
      <c r="W82" s="3433"/>
      <c r="X82" s="3360"/>
      <c r="Y82" s="3361"/>
      <c r="Z82" s="4"/>
      <c r="AA82" s="4"/>
      <c r="AB82" s="4"/>
      <c r="AC82" s="4"/>
      <c r="AD82" s="4"/>
      <c r="AE82" s="4"/>
    </row>
    <row r="83" spans="1:31" ht="7.5" customHeight="1">
      <c r="A83" s="4348"/>
      <c r="B83" s="4098"/>
      <c r="C83" s="4087"/>
      <c r="D83" s="3539"/>
      <c r="E83" s="3689"/>
      <c r="F83" s="3539"/>
      <c r="G83" s="4091"/>
      <c r="H83" s="4094"/>
      <c r="I83" s="247"/>
      <c r="J83" s="248"/>
      <c r="K83" s="248"/>
      <c r="L83" s="372"/>
      <c r="M83" s="373"/>
      <c r="N83" s="191"/>
      <c r="O83" s="3606"/>
      <c r="P83" s="3606"/>
      <c r="Q83" s="3360"/>
      <c r="R83" s="3432"/>
      <c r="S83" s="3432"/>
      <c r="T83" s="3432"/>
      <c r="U83" s="3432"/>
      <c r="V83" s="3432"/>
      <c r="W83" s="3433"/>
      <c r="X83" s="3360"/>
      <c r="Y83" s="3361"/>
      <c r="Z83" s="4"/>
      <c r="AA83" s="4"/>
      <c r="AB83" s="4"/>
      <c r="AC83" s="4"/>
      <c r="AD83" s="4"/>
      <c r="AE83" s="4"/>
    </row>
    <row r="84" spans="1:31" ht="7.5" customHeight="1">
      <c r="A84" s="4348"/>
      <c r="B84" s="4098"/>
      <c r="C84" s="4087"/>
      <c r="D84" s="3539"/>
      <c r="E84" s="3689"/>
      <c r="F84" s="3539"/>
      <c r="G84" s="4091"/>
      <c r="H84" s="4094"/>
      <c r="I84" s="247"/>
      <c r="J84" s="248"/>
      <c r="K84" s="248"/>
      <c r="L84" s="3690"/>
      <c r="M84" s="3639"/>
      <c r="N84" s="3615"/>
      <c r="O84" s="3606"/>
      <c r="P84" s="3606"/>
      <c r="Q84" s="3360"/>
      <c r="R84" s="3432"/>
      <c r="S84" s="3432"/>
      <c r="T84" s="3432"/>
      <c r="U84" s="3432"/>
      <c r="V84" s="3432"/>
      <c r="W84" s="3433"/>
      <c r="X84" s="3360"/>
      <c r="Y84" s="3361"/>
      <c r="Z84" s="4"/>
      <c r="AA84" s="4"/>
      <c r="AB84" s="4"/>
      <c r="AC84" s="4"/>
      <c r="AD84" s="4"/>
      <c r="AE84" s="4"/>
    </row>
    <row r="85" spans="1:31" ht="7.5" customHeight="1" thickBot="1">
      <c r="A85" s="4348"/>
      <c r="B85" s="4098"/>
      <c r="C85" s="4088"/>
      <c r="D85" s="3330"/>
      <c r="E85" s="376"/>
      <c r="F85" s="377"/>
      <c r="G85" s="4091"/>
      <c r="H85" s="4094"/>
      <c r="I85" s="247"/>
      <c r="J85" s="248"/>
      <c r="K85" s="248"/>
      <c r="L85" s="3690"/>
      <c r="M85" s="3639"/>
      <c r="N85" s="3615"/>
      <c r="O85" s="3606"/>
      <c r="P85" s="3606"/>
      <c r="Q85" s="3360"/>
      <c r="R85" s="3432"/>
      <c r="S85" s="3432"/>
      <c r="T85" s="3432"/>
      <c r="U85" s="3432"/>
      <c r="V85" s="3432"/>
      <c r="W85" s="3433"/>
      <c r="X85" s="3360"/>
      <c r="Y85" s="3361"/>
      <c r="Z85" s="4"/>
      <c r="AA85" s="4"/>
      <c r="AB85" s="4"/>
      <c r="AC85" s="4"/>
      <c r="AD85" s="4"/>
      <c r="AE85" s="4"/>
    </row>
    <row r="86" spans="1:31" ht="32.5" customHeight="1">
      <c r="A86" s="4348"/>
      <c r="B86" s="4098"/>
      <c r="C86" s="4007" t="s">
        <v>1482</v>
      </c>
      <c r="D86" s="4011" t="s">
        <v>474</v>
      </c>
      <c r="E86" s="4009"/>
      <c r="F86" s="4009"/>
      <c r="G86" s="4091"/>
      <c r="H86" s="4094"/>
      <c r="I86" s="4009"/>
      <c r="J86" s="4009"/>
      <c r="K86" s="4258" t="s">
        <v>1699</v>
      </c>
      <c r="L86" s="3372" t="s">
        <v>1677</v>
      </c>
      <c r="M86" s="3389" t="s">
        <v>1722</v>
      </c>
      <c r="N86" s="3375"/>
      <c r="O86" s="4021"/>
      <c r="P86" s="4019"/>
      <c r="Q86" s="4015"/>
      <c r="R86" s="4017"/>
      <c r="S86" s="4017"/>
      <c r="T86" s="4017"/>
      <c r="U86" s="4017"/>
      <c r="V86" s="4017"/>
      <c r="W86" s="4013"/>
      <c r="X86" s="4015"/>
      <c r="Y86" s="4013"/>
      <c r="Z86" s="4"/>
      <c r="AA86" s="4"/>
      <c r="AB86" s="4"/>
      <c r="AC86" s="4"/>
      <c r="AD86" s="4"/>
      <c r="AE86" s="4"/>
    </row>
    <row r="87" spans="1:31" ht="26.5" customHeight="1">
      <c r="A87" s="4348"/>
      <c r="B87" s="4098"/>
      <c r="C87" s="4008"/>
      <c r="D87" s="4012"/>
      <c r="E87" s="4010"/>
      <c r="F87" s="4010"/>
      <c r="G87" s="4091"/>
      <c r="H87" s="4094"/>
      <c r="I87" s="4010"/>
      <c r="J87" s="4010"/>
      <c r="K87" s="4359"/>
      <c r="L87" s="3384" t="s">
        <v>1483</v>
      </c>
      <c r="M87" s="3390" t="s">
        <v>1723</v>
      </c>
      <c r="N87" s="5239" t="s">
        <v>1493</v>
      </c>
      <c r="O87" s="4022"/>
      <c r="P87" s="4020"/>
      <c r="Q87" s="4016"/>
      <c r="R87" s="4018"/>
      <c r="S87" s="4018"/>
      <c r="T87" s="4018"/>
      <c r="U87" s="4018"/>
      <c r="V87" s="4018"/>
      <c r="W87" s="4014"/>
      <c r="X87" s="4016"/>
      <c r="Y87" s="4014"/>
      <c r="Z87" s="4"/>
      <c r="AA87" s="4"/>
      <c r="AB87" s="4"/>
      <c r="AC87" s="4"/>
      <c r="AD87" s="4"/>
      <c r="AE87" s="4"/>
    </row>
    <row r="88" spans="1:31" ht="13.5" thickBot="1">
      <c r="A88" s="4348"/>
      <c r="B88" s="4053"/>
      <c r="C88" s="4003" t="s">
        <v>236</v>
      </c>
      <c r="D88" s="287"/>
      <c r="E88" s="287"/>
      <c r="F88" s="287"/>
      <c r="G88" s="4091"/>
      <c r="H88" s="4094"/>
      <c r="I88" s="287"/>
      <c r="J88" s="287"/>
      <c r="K88" s="4259"/>
      <c r="L88" s="3989"/>
      <c r="M88" s="313"/>
      <c r="N88" s="205"/>
      <c r="O88" s="284"/>
      <c r="P88" s="284"/>
      <c r="Q88" s="312"/>
      <c r="R88" s="313"/>
      <c r="S88" s="313"/>
      <c r="T88" s="313"/>
      <c r="U88" s="313"/>
      <c r="V88" s="313"/>
      <c r="W88" s="205"/>
      <c r="X88" s="312"/>
      <c r="Y88" s="205"/>
      <c r="Z88" s="4"/>
      <c r="AA88" s="4"/>
      <c r="AB88" s="4"/>
      <c r="AC88" s="4"/>
      <c r="AD88" s="4"/>
      <c r="AE88" s="4"/>
    </row>
    <row r="89" spans="1:31" ht="7.5" customHeight="1">
      <c r="A89" s="4348"/>
      <c r="B89" s="4119" t="s">
        <v>1573</v>
      </c>
      <c r="C89" s="4247" t="s">
        <v>186</v>
      </c>
      <c r="D89" s="3359"/>
      <c r="E89" s="3689"/>
      <c r="F89" s="3539"/>
      <c r="G89" s="4091"/>
      <c r="H89" s="4094"/>
      <c r="I89" s="3694"/>
      <c r="J89" s="3694"/>
      <c r="K89" s="3694"/>
      <c r="L89" s="3571"/>
      <c r="M89" s="3695"/>
      <c r="N89" s="3696"/>
      <c r="O89" s="3434"/>
      <c r="P89" s="3334"/>
      <c r="Q89" s="3482"/>
      <c r="R89" s="3432"/>
      <c r="S89" s="3432"/>
      <c r="T89" s="3432"/>
      <c r="U89" s="3432"/>
      <c r="V89" s="3432"/>
      <c r="W89" s="3361"/>
      <c r="X89" s="3360"/>
      <c r="Y89" s="152"/>
      <c r="Z89" s="4"/>
      <c r="AA89" s="4"/>
      <c r="AB89" s="4"/>
      <c r="AC89" s="4"/>
      <c r="AD89" s="4"/>
      <c r="AE89" s="4"/>
    </row>
    <row r="90" spans="1:31" ht="11.25" customHeight="1">
      <c r="A90" s="4348"/>
      <c r="B90" s="4098"/>
      <c r="C90" s="4306"/>
      <c r="D90" s="3359"/>
      <c r="E90" s="3689"/>
      <c r="F90" s="3539"/>
      <c r="G90" s="4091"/>
      <c r="H90" s="4094"/>
      <c r="I90" s="3694"/>
      <c r="J90" s="3694"/>
      <c r="K90" s="3694"/>
      <c r="L90" s="3894"/>
      <c r="M90" s="3895"/>
      <c r="N90" s="3896"/>
      <c r="O90" s="480"/>
      <c r="P90" s="3334"/>
      <c r="Q90" s="3636"/>
      <c r="R90" s="3437"/>
      <c r="S90" s="3437"/>
      <c r="T90" s="3437"/>
      <c r="U90" s="3437"/>
      <c r="V90" s="3437"/>
      <c r="W90" s="3606"/>
      <c r="X90" s="3718"/>
      <c r="Y90" s="3606"/>
      <c r="Z90" s="4"/>
      <c r="AA90" s="4"/>
      <c r="AB90" s="4"/>
      <c r="AC90" s="4"/>
      <c r="AD90" s="4"/>
      <c r="AE90" s="4"/>
    </row>
    <row r="91" spans="1:31" ht="13.5" thickBot="1">
      <c r="A91" s="4348"/>
      <c r="B91" s="4098"/>
      <c r="C91" s="3897">
        <v>11</v>
      </c>
      <c r="D91" s="4303" t="s">
        <v>1484</v>
      </c>
      <c r="E91" s="4304"/>
      <c r="F91" s="4305"/>
      <c r="G91" s="4091"/>
      <c r="H91" s="4094"/>
      <c r="I91" s="3697"/>
      <c r="J91" s="3697"/>
      <c r="K91" s="3697"/>
      <c r="L91" s="388" t="s">
        <v>110</v>
      </c>
      <c r="M91" s="389" t="s">
        <v>1711</v>
      </c>
      <c r="N91" s="3698"/>
      <c r="O91" s="3393"/>
      <c r="P91" s="3699"/>
      <c r="Q91" s="3700"/>
      <c r="R91" s="3701"/>
      <c r="S91" s="3701"/>
      <c r="T91" s="3701"/>
      <c r="U91" s="3701"/>
      <c r="V91" s="3701"/>
      <c r="W91" s="3702"/>
      <c r="X91" s="3703"/>
      <c r="Y91" s="3702"/>
      <c r="Z91" s="4"/>
      <c r="AA91" s="4"/>
      <c r="AB91" s="4"/>
      <c r="AC91" s="4"/>
      <c r="AD91" s="4"/>
      <c r="AE91" s="4"/>
    </row>
    <row r="92" spans="1:31" ht="7.5" customHeight="1">
      <c r="A92" s="4348"/>
      <c r="B92" s="4098"/>
      <c r="C92" s="4247" t="s">
        <v>186</v>
      </c>
      <c r="D92" s="3359"/>
      <c r="E92" s="3689"/>
      <c r="F92" s="3539"/>
      <c r="G92" s="4091"/>
      <c r="H92" s="4094"/>
      <c r="I92" s="3694"/>
      <c r="J92" s="3694"/>
      <c r="K92" s="3694"/>
      <c r="L92" s="3690"/>
      <c r="M92" s="3639"/>
      <c r="N92" s="3640"/>
      <c r="O92" s="3641"/>
      <c r="P92" s="3334"/>
      <c r="Q92" s="3482"/>
      <c r="R92" s="3433"/>
      <c r="S92" s="3433"/>
      <c r="T92" s="3433"/>
      <c r="U92" s="3433"/>
      <c r="V92" s="3433"/>
      <c r="W92" s="3361"/>
      <c r="X92" s="3360"/>
      <c r="Y92" s="3361"/>
      <c r="Z92" s="4"/>
      <c r="AA92" s="4"/>
      <c r="AB92" s="4"/>
      <c r="AC92" s="4"/>
      <c r="AD92" s="4"/>
      <c r="AE92" s="4"/>
    </row>
    <row r="93" spans="1:31" ht="7.5" customHeight="1">
      <c r="A93" s="4348"/>
      <c r="B93" s="4098"/>
      <c r="C93" s="4248"/>
      <c r="D93" s="3359"/>
      <c r="E93" s="3689"/>
      <c r="F93" s="3539"/>
      <c r="G93" s="4091"/>
      <c r="H93" s="4094"/>
      <c r="I93" s="3694"/>
      <c r="J93" s="3694"/>
      <c r="K93" s="3694"/>
      <c r="L93" s="3690"/>
      <c r="M93" s="3639"/>
      <c r="N93" s="3640"/>
      <c r="O93" s="3641"/>
      <c r="P93" s="3334"/>
      <c r="Q93" s="3482"/>
      <c r="R93" s="3433"/>
      <c r="S93" s="3433"/>
      <c r="T93" s="3433"/>
      <c r="U93" s="3433"/>
      <c r="V93" s="3433"/>
      <c r="W93" s="3361"/>
      <c r="X93" s="3360"/>
      <c r="Y93" s="3361"/>
      <c r="Z93" s="4"/>
      <c r="AA93" s="4"/>
      <c r="AB93" s="4"/>
      <c r="AC93" s="4"/>
      <c r="AD93" s="4"/>
      <c r="AE93" s="4"/>
    </row>
    <row r="94" spans="1:31" ht="19" customHeight="1">
      <c r="A94" s="4348"/>
      <c r="B94" s="4098"/>
      <c r="C94" s="276">
        <v>14</v>
      </c>
      <c r="D94" s="3562"/>
      <c r="E94" s="3687"/>
      <c r="F94" s="3562"/>
      <c r="G94" s="4091"/>
      <c r="H94" s="4094"/>
      <c r="I94" s="3704"/>
      <c r="J94" s="3704"/>
      <c r="K94" s="3704"/>
      <c r="L94" s="453"/>
      <c r="M94" s="454"/>
      <c r="N94" s="455"/>
      <c r="O94" s="3335"/>
      <c r="P94" s="3335"/>
      <c r="Q94" s="4337">
        <v>25</v>
      </c>
      <c r="R94" s="4339" t="s">
        <v>1662</v>
      </c>
      <c r="S94" s="4341"/>
      <c r="T94" s="4341" t="s">
        <v>35</v>
      </c>
      <c r="U94" s="4341" t="s">
        <v>113</v>
      </c>
      <c r="V94" s="4341" t="s">
        <v>114</v>
      </c>
      <c r="W94" s="4022">
        <v>7</v>
      </c>
      <c r="X94" s="3465"/>
      <c r="Y94" s="3466"/>
      <c r="Z94" s="4"/>
      <c r="AA94" s="4"/>
      <c r="AB94" s="4"/>
      <c r="AC94" s="4"/>
      <c r="AD94" s="4"/>
      <c r="AE94" s="4"/>
    </row>
    <row r="95" spans="1:31" ht="19" customHeight="1" thickBot="1">
      <c r="A95" s="4348"/>
      <c r="B95" s="4053"/>
      <c r="C95" s="3561">
        <v>15</v>
      </c>
      <c r="D95" s="3561"/>
      <c r="E95" s="3561"/>
      <c r="F95" s="3386"/>
      <c r="G95" s="4333"/>
      <c r="H95" s="4334"/>
      <c r="I95" s="3705"/>
      <c r="J95" s="3705"/>
      <c r="K95" s="3705"/>
      <c r="L95" s="3989"/>
      <c r="M95" s="313"/>
      <c r="N95" s="205"/>
      <c r="O95" s="3336"/>
      <c r="P95" s="3336"/>
      <c r="Q95" s="4338"/>
      <c r="R95" s="4340"/>
      <c r="S95" s="4024"/>
      <c r="T95" s="4024"/>
      <c r="U95" s="4024"/>
      <c r="V95" s="4024"/>
      <c r="W95" s="4053"/>
      <c r="X95" s="312"/>
      <c r="Y95" s="205"/>
      <c r="Z95" s="4"/>
      <c r="AA95" s="4"/>
      <c r="AB95" s="4"/>
      <c r="AC95" s="4"/>
      <c r="AD95" s="4"/>
      <c r="AE95" s="4"/>
    </row>
    <row r="96" spans="1:31" ht="7.5" customHeight="1">
      <c r="A96" s="4348"/>
      <c r="B96" s="4245" t="s">
        <v>1574</v>
      </c>
      <c r="C96" s="4100" t="s">
        <v>190</v>
      </c>
      <c r="D96" s="3359"/>
      <c r="E96" s="3689"/>
      <c r="F96" s="3539"/>
      <c r="G96" s="4134" t="s">
        <v>117</v>
      </c>
      <c r="H96" s="4332" t="s">
        <v>1656</v>
      </c>
      <c r="I96" s="228"/>
      <c r="J96" s="228"/>
      <c r="K96" s="228"/>
      <c r="L96" s="369"/>
      <c r="M96" s="370"/>
      <c r="N96" s="398"/>
      <c r="O96" s="228"/>
      <c r="P96" s="399"/>
      <c r="Q96" s="146"/>
      <c r="R96" s="151"/>
      <c r="S96" s="151"/>
      <c r="T96" s="151"/>
      <c r="U96" s="151"/>
      <c r="V96" s="151"/>
      <c r="W96" s="152"/>
      <c r="X96" s="146"/>
      <c r="Y96" s="152"/>
      <c r="Z96" s="4"/>
      <c r="AA96" s="4"/>
      <c r="AB96" s="4"/>
      <c r="AC96" s="4"/>
      <c r="AD96" s="4"/>
      <c r="AE96" s="4"/>
    </row>
    <row r="97" spans="1:31" ht="7.5" customHeight="1">
      <c r="A97" s="4348"/>
      <c r="B97" s="4098"/>
      <c r="C97" s="4087"/>
      <c r="D97" s="3359"/>
      <c r="E97" s="3689"/>
      <c r="F97" s="3539"/>
      <c r="G97" s="4091"/>
      <c r="H97" s="4094"/>
      <c r="I97" s="393"/>
      <c r="J97" s="393"/>
      <c r="K97" s="393"/>
      <c r="L97" s="372"/>
      <c r="M97" s="373"/>
      <c r="N97" s="392"/>
      <c r="O97" s="393"/>
      <c r="P97" s="3638"/>
      <c r="Q97" s="3586"/>
      <c r="R97" s="3587"/>
      <c r="S97" s="3587"/>
      <c r="T97" s="3587"/>
      <c r="U97" s="3587"/>
      <c r="V97" s="3587"/>
      <c r="W97" s="3585"/>
      <c r="X97" s="3586"/>
      <c r="Y97" s="3585"/>
      <c r="Z97" s="4"/>
      <c r="AA97" s="4"/>
      <c r="AB97" s="4"/>
      <c r="AC97" s="4"/>
      <c r="AD97" s="4"/>
      <c r="AE97" s="4"/>
    </row>
    <row r="98" spans="1:31" ht="7.5" customHeight="1">
      <c r="A98" s="4348"/>
      <c r="B98" s="4098"/>
      <c r="C98" s="4087"/>
      <c r="D98" s="3359"/>
      <c r="E98" s="3689"/>
      <c r="F98" s="3539"/>
      <c r="G98" s="4091"/>
      <c r="H98" s="4094"/>
      <c r="I98" s="393"/>
      <c r="J98" s="393"/>
      <c r="K98" s="393"/>
      <c r="L98" s="372"/>
      <c r="M98" s="400"/>
      <c r="N98" s="392"/>
      <c r="O98" s="393"/>
      <c r="P98" s="3638"/>
      <c r="Q98" s="3616"/>
      <c r="R98" s="188"/>
      <c r="S98" s="188"/>
      <c r="T98" s="188"/>
      <c r="U98" s="188"/>
      <c r="V98" s="188"/>
      <c r="W98" s="189"/>
      <c r="X98" s="3616"/>
      <c r="Y98" s="189"/>
      <c r="Z98" s="4"/>
      <c r="AA98" s="4"/>
      <c r="AB98" s="4"/>
      <c r="AC98" s="4"/>
      <c r="AD98" s="4"/>
      <c r="AE98" s="4"/>
    </row>
    <row r="99" spans="1:31" ht="7.5" customHeight="1">
      <c r="A99" s="4348"/>
      <c r="B99" s="4098"/>
      <c r="C99" s="4087"/>
      <c r="D99" s="3359"/>
      <c r="E99" s="3689"/>
      <c r="F99" s="3539"/>
      <c r="G99" s="4091"/>
      <c r="H99" s="4094"/>
      <c r="I99" s="3641"/>
      <c r="J99" s="3641"/>
      <c r="K99" s="3641"/>
      <c r="L99" s="3690"/>
      <c r="M99" s="3706"/>
      <c r="N99" s="3640"/>
      <c r="O99" s="3641"/>
      <c r="P99" s="3638"/>
      <c r="Q99" s="3616"/>
      <c r="R99" s="188"/>
      <c r="S99" s="188"/>
      <c r="T99" s="188"/>
      <c r="U99" s="188"/>
      <c r="V99" s="188"/>
      <c r="W99" s="189"/>
      <c r="X99" s="3616"/>
      <c r="Y99" s="189"/>
      <c r="Z99" s="4"/>
      <c r="AA99" s="4"/>
      <c r="AB99" s="4"/>
      <c r="AC99" s="4"/>
      <c r="AD99" s="4"/>
      <c r="AE99" s="4"/>
    </row>
    <row r="100" spans="1:31" ht="7.5" customHeight="1" thickBot="1">
      <c r="A100" s="4348"/>
      <c r="B100" s="4098"/>
      <c r="C100" s="4088"/>
      <c r="D100" s="3331"/>
      <c r="E100" s="3992"/>
      <c r="F100" s="3731"/>
      <c r="G100" s="4091"/>
      <c r="H100" s="4094"/>
      <c r="I100" s="3641"/>
      <c r="J100" s="3641"/>
      <c r="K100" s="3641"/>
      <c r="L100" s="3690"/>
      <c r="M100" s="3706"/>
      <c r="N100" s="3640"/>
      <c r="O100" s="3641"/>
      <c r="P100" s="3869"/>
      <c r="Q100" s="3616"/>
      <c r="R100" s="188"/>
      <c r="S100" s="188"/>
      <c r="T100" s="188"/>
      <c r="U100" s="188"/>
      <c r="V100" s="188"/>
      <c r="W100" s="189"/>
      <c r="X100" s="3616"/>
      <c r="Y100" s="189"/>
      <c r="Z100" s="4"/>
      <c r="AA100" s="4"/>
      <c r="AB100" s="4"/>
      <c r="AC100" s="4"/>
      <c r="AD100" s="4"/>
      <c r="AE100" s="4"/>
    </row>
    <row r="101" spans="1:31" ht="22" customHeight="1">
      <c r="A101" s="4348"/>
      <c r="B101" s="4098"/>
      <c r="C101" s="4064">
        <v>21</v>
      </c>
      <c r="D101" s="4034"/>
      <c r="E101" s="4034"/>
      <c r="F101" s="4034"/>
      <c r="G101" s="4331"/>
      <c r="H101" s="4094"/>
      <c r="I101" s="4095"/>
      <c r="J101" s="4095"/>
      <c r="K101" s="4300" t="s">
        <v>1700</v>
      </c>
      <c r="L101" s="4350" t="s">
        <v>1658</v>
      </c>
      <c r="M101" s="4353" t="s">
        <v>1708</v>
      </c>
      <c r="N101" s="4356" t="s">
        <v>1707</v>
      </c>
      <c r="O101" s="4095"/>
      <c r="P101" s="4095"/>
      <c r="Q101" s="4030"/>
      <c r="R101" s="4032"/>
      <c r="S101" s="4032"/>
      <c r="T101" s="4032"/>
      <c r="U101" s="4032"/>
      <c r="V101" s="4032"/>
      <c r="W101" s="4028"/>
      <c r="X101" s="4030"/>
      <c r="Y101" s="4028"/>
      <c r="Z101" s="4"/>
      <c r="AA101" s="4"/>
      <c r="AB101" s="4"/>
      <c r="AC101" s="4"/>
      <c r="AD101" s="4"/>
      <c r="AE101" s="4"/>
    </row>
    <row r="102" spans="1:31" ht="22" customHeight="1" thickBot="1">
      <c r="A102" s="4348"/>
      <c r="B102" s="4098"/>
      <c r="C102" s="4065"/>
      <c r="D102" s="4035"/>
      <c r="E102" s="4035"/>
      <c r="F102" s="4035"/>
      <c r="G102" s="4331"/>
      <c r="H102" s="4094"/>
      <c r="I102" s="4096"/>
      <c r="J102" s="4096"/>
      <c r="K102" s="4301"/>
      <c r="L102" s="4351"/>
      <c r="M102" s="4354"/>
      <c r="N102" s="4357"/>
      <c r="O102" s="4096"/>
      <c r="P102" s="4096"/>
      <c r="Q102" s="4031"/>
      <c r="R102" s="4033"/>
      <c r="S102" s="4033"/>
      <c r="T102" s="4033"/>
      <c r="U102" s="4033"/>
      <c r="V102" s="4033"/>
      <c r="W102" s="4029"/>
      <c r="X102" s="4031"/>
      <c r="Y102" s="4029"/>
      <c r="Z102" s="4"/>
      <c r="AA102" s="4"/>
      <c r="AB102" s="4"/>
      <c r="AC102" s="4"/>
      <c r="AD102" s="4"/>
      <c r="AE102" s="4"/>
    </row>
    <row r="103" spans="1:31" ht="13.5" thickBot="1">
      <c r="A103" s="4348"/>
      <c r="B103" s="4053"/>
      <c r="C103" s="287">
        <v>22</v>
      </c>
      <c r="D103" s="3561"/>
      <c r="E103" s="3561"/>
      <c r="F103" s="3688"/>
      <c r="G103" s="4091"/>
      <c r="H103" s="4094"/>
      <c r="I103" s="397"/>
      <c r="J103" s="397"/>
      <c r="K103" s="4302"/>
      <c r="L103" s="4352"/>
      <c r="M103" s="4355"/>
      <c r="N103" s="4358"/>
      <c r="O103" s="397"/>
      <c r="P103" s="397"/>
      <c r="Q103" s="206"/>
      <c r="R103" s="313"/>
      <c r="S103" s="313"/>
      <c r="T103" s="313"/>
      <c r="U103" s="313"/>
      <c r="V103" s="313"/>
      <c r="W103" s="205"/>
      <c r="X103" s="206"/>
      <c r="Y103" s="205"/>
      <c r="Z103" s="4"/>
      <c r="AA103" s="4"/>
      <c r="AB103" s="4"/>
      <c r="AC103" s="4"/>
      <c r="AD103" s="4"/>
      <c r="AE103" s="4"/>
    </row>
    <row r="104" spans="1:31" ht="7.5" customHeight="1">
      <c r="A104" s="4348"/>
      <c r="B104" s="4119" t="s">
        <v>1575</v>
      </c>
      <c r="C104" s="4247" t="s">
        <v>195</v>
      </c>
      <c r="D104" s="3539"/>
      <c r="E104" s="3712"/>
      <c r="F104" s="3539"/>
      <c r="G104" s="4091"/>
      <c r="H104" s="4094"/>
      <c r="I104" s="3713"/>
      <c r="J104" s="3936"/>
      <c r="K104" s="3714"/>
      <c r="L104" s="3713"/>
      <c r="M104" s="3715"/>
      <c r="N104" s="3716"/>
      <c r="O104" s="3717"/>
      <c r="P104" s="399"/>
      <c r="Q104" s="3482"/>
      <c r="R104" s="3433"/>
      <c r="S104" s="3433"/>
      <c r="T104" s="3433"/>
      <c r="U104" s="3433"/>
      <c r="V104" s="3433"/>
      <c r="W104" s="3361"/>
      <c r="X104" s="3360"/>
      <c r="Y104" s="3361"/>
      <c r="Z104" s="4"/>
      <c r="AA104" s="4"/>
      <c r="AB104" s="4"/>
      <c r="AC104" s="4"/>
      <c r="AD104" s="4"/>
      <c r="AE104" s="4"/>
    </row>
    <row r="105" spans="1:31" ht="7.5" customHeight="1">
      <c r="A105" s="4348"/>
      <c r="B105" s="4098"/>
      <c r="C105" s="4057"/>
      <c r="D105" s="3539"/>
      <c r="E105" s="3712"/>
      <c r="F105" s="3539"/>
      <c r="G105" s="4091"/>
      <c r="H105" s="4094"/>
      <c r="I105" s="3718"/>
      <c r="J105" s="3694"/>
      <c r="K105" s="3694"/>
      <c r="L105" s="3718"/>
      <c r="M105" s="3715"/>
      <c r="N105" s="3716"/>
      <c r="O105" s="3717"/>
      <c r="P105" s="3638"/>
      <c r="Q105" s="3482"/>
      <c r="R105" s="3433"/>
      <c r="S105" s="3433"/>
      <c r="T105" s="3433"/>
      <c r="U105" s="3433"/>
      <c r="V105" s="3433"/>
      <c r="W105" s="3361"/>
      <c r="X105" s="3360"/>
      <c r="Y105" s="3361"/>
      <c r="Z105" s="4"/>
      <c r="AA105" s="4"/>
      <c r="AB105" s="4"/>
      <c r="AC105" s="4"/>
      <c r="AD105" s="4"/>
      <c r="AE105" s="4"/>
    </row>
    <row r="106" spans="1:31" ht="7.5" customHeight="1">
      <c r="A106" s="4348"/>
      <c r="B106" s="4098"/>
      <c r="C106" s="4057"/>
      <c r="D106" s="3539"/>
      <c r="E106" s="3712"/>
      <c r="F106" s="3539"/>
      <c r="G106" s="4091"/>
      <c r="H106" s="4094"/>
      <c r="I106" s="3475"/>
      <c r="J106" s="3579"/>
      <c r="K106" s="3694"/>
      <c r="L106" s="3718"/>
      <c r="M106" s="3715"/>
      <c r="N106" s="3716"/>
      <c r="O106" s="3717"/>
      <c r="P106" s="3638"/>
      <c r="Q106" s="3482"/>
      <c r="R106" s="3433"/>
      <c r="S106" s="3433"/>
      <c r="T106" s="3433"/>
      <c r="U106" s="3433"/>
      <c r="V106" s="3433"/>
      <c r="W106" s="3361"/>
      <c r="X106" s="3360"/>
      <c r="Y106" s="3361"/>
      <c r="Z106" s="4"/>
      <c r="AA106" s="4"/>
      <c r="AB106" s="4"/>
      <c r="AC106" s="4"/>
      <c r="AD106" s="4"/>
      <c r="AE106" s="4"/>
    </row>
    <row r="107" spans="1:31" ht="7.5" customHeight="1">
      <c r="A107" s="4348"/>
      <c r="B107" s="4098"/>
      <c r="C107" s="4057"/>
      <c r="D107" s="3539"/>
      <c r="E107" s="3712"/>
      <c r="F107" s="3539"/>
      <c r="G107" s="4091"/>
      <c r="H107" s="4094"/>
      <c r="I107" s="3475"/>
      <c r="J107" s="3579"/>
      <c r="K107" s="3694"/>
      <c r="L107" s="3718"/>
      <c r="M107" s="3715"/>
      <c r="N107" s="3716"/>
      <c r="O107" s="3717"/>
      <c r="P107" s="3638"/>
      <c r="Q107" s="3482"/>
      <c r="R107" s="3433"/>
      <c r="S107" s="3433"/>
      <c r="T107" s="3433"/>
      <c r="U107" s="3433"/>
      <c r="V107" s="3433"/>
      <c r="W107" s="3361"/>
      <c r="X107" s="3360"/>
      <c r="Y107" s="3361"/>
      <c r="Z107" s="4"/>
      <c r="AA107" s="4"/>
      <c r="AB107" s="4"/>
      <c r="AC107" s="4"/>
      <c r="AD107" s="4"/>
      <c r="AE107" s="4"/>
    </row>
    <row r="108" spans="1:31" ht="7.5" customHeight="1" thickBot="1">
      <c r="A108" s="4348"/>
      <c r="B108" s="4098"/>
      <c r="C108" s="4082"/>
      <c r="D108" s="3539"/>
      <c r="E108" s="3712"/>
      <c r="F108" s="3539"/>
      <c r="G108" s="4091"/>
      <c r="H108" s="4094"/>
      <c r="I108" s="3475"/>
      <c r="J108" s="3579"/>
      <c r="K108" s="3694"/>
      <c r="L108" s="3718"/>
      <c r="M108" s="3612"/>
      <c r="N108" s="3614"/>
      <c r="O108" s="3717"/>
      <c r="P108" s="3638"/>
      <c r="Q108" s="3482"/>
      <c r="R108" s="3433"/>
      <c r="S108" s="3433"/>
      <c r="T108" s="3433"/>
      <c r="U108" s="3433"/>
      <c r="V108" s="3433"/>
      <c r="W108" s="3361"/>
      <c r="X108" s="3360"/>
      <c r="Y108" s="3361"/>
      <c r="Z108" s="4"/>
      <c r="AA108" s="4"/>
      <c r="AB108" s="4"/>
      <c r="AC108" s="4"/>
      <c r="AD108" s="4"/>
      <c r="AE108" s="4"/>
    </row>
    <row r="109" spans="1:31" ht="26">
      <c r="A109" s="4348"/>
      <c r="B109" s="4098"/>
      <c r="C109" s="123">
        <v>28</v>
      </c>
      <c r="D109" s="3472" t="s">
        <v>1519</v>
      </c>
      <c r="E109" s="3473"/>
      <c r="F109" s="276"/>
      <c r="G109" s="4091"/>
      <c r="H109" s="4094"/>
      <c r="I109" s="4056" t="s">
        <v>119</v>
      </c>
      <c r="J109" s="3462"/>
      <c r="K109" s="3687"/>
      <c r="L109" s="3994" t="s">
        <v>1672</v>
      </c>
      <c r="M109" s="3995" t="s">
        <v>1711</v>
      </c>
      <c r="N109" s="3996" t="s">
        <v>1719</v>
      </c>
      <c r="O109" s="3719"/>
      <c r="P109" s="3707"/>
      <c r="Q109" s="4337">
        <v>25</v>
      </c>
      <c r="R109" s="4339" t="s">
        <v>1701</v>
      </c>
      <c r="S109" s="4341"/>
      <c r="T109" s="4341" t="s">
        <v>35</v>
      </c>
      <c r="U109" s="4342" t="s">
        <v>1702</v>
      </c>
      <c r="V109" s="4342" t="s">
        <v>595</v>
      </c>
      <c r="W109" s="4022">
        <v>7</v>
      </c>
      <c r="X109" s="3653"/>
      <c r="Y109" s="3470"/>
      <c r="Z109" s="4"/>
      <c r="AA109" s="4"/>
      <c r="AB109" s="4"/>
      <c r="AC109" s="4"/>
      <c r="AD109" s="4"/>
      <c r="AE109" s="4"/>
    </row>
    <row r="110" spans="1:31" ht="26.5" thickBot="1">
      <c r="A110" s="4348"/>
      <c r="B110" s="4098"/>
      <c r="C110" s="3329">
        <v>29</v>
      </c>
      <c r="D110" s="3708"/>
      <c r="E110" s="3709" t="s">
        <v>122</v>
      </c>
      <c r="F110" s="3710" t="s">
        <v>1639</v>
      </c>
      <c r="G110" s="4091"/>
      <c r="H110" s="4094"/>
      <c r="I110" s="4057"/>
      <c r="J110" s="3873"/>
      <c r="K110" s="3590"/>
      <c r="L110" s="3567"/>
      <c r="M110" s="3993"/>
      <c r="N110" s="3825"/>
      <c r="O110" s="3823"/>
      <c r="P110" s="3461"/>
      <c r="Q110" s="4338"/>
      <c r="R110" s="4340"/>
      <c r="S110" s="4024"/>
      <c r="T110" s="4024"/>
      <c r="U110" s="4024"/>
      <c r="V110" s="4024"/>
      <c r="W110" s="4053"/>
      <c r="X110" s="3593"/>
      <c r="Y110" s="3564"/>
      <c r="Z110" s="4"/>
      <c r="AA110" s="4"/>
      <c r="AB110" s="4"/>
      <c r="AC110" s="4"/>
      <c r="AD110" s="4"/>
      <c r="AE110" s="4"/>
    </row>
    <row r="111" spans="1:31" ht="7.5" customHeight="1" thickBot="1">
      <c r="A111" s="4349"/>
      <c r="B111" s="4106" t="s">
        <v>1577</v>
      </c>
      <c r="C111" s="4108" t="s">
        <v>1576</v>
      </c>
      <c r="D111" s="3544"/>
      <c r="E111" s="3827"/>
      <c r="F111" s="3330"/>
      <c r="G111" s="4318" t="s">
        <v>128</v>
      </c>
      <c r="H111" s="4103" t="s">
        <v>1655</v>
      </c>
      <c r="I111" s="3544"/>
      <c r="J111" s="3659"/>
      <c r="K111" s="3828"/>
      <c r="L111" s="3828"/>
      <c r="M111" s="3639"/>
      <c r="N111" s="3829"/>
      <c r="O111" s="3787"/>
      <c r="P111" s="3744"/>
      <c r="Q111" s="3616"/>
      <c r="R111" s="188"/>
      <c r="S111" s="188"/>
      <c r="T111" s="188"/>
      <c r="U111" s="188"/>
      <c r="V111" s="188"/>
      <c r="W111" s="189"/>
      <c r="X111" s="3617"/>
      <c r="Y111" s="189"/>
      <c r="Z111" s="4"/>
      <c r="AA111" s="4"/>
      <c r="AB111" s="4"/>
      <c r="AC111" s="4"/>
      <c r="AD111" s="4"/>
      <c r="AE111" s="4"/>
    </row>
    <row r="112" spans="1:31" ht="7.5" customHeight="1" thickTop="1">
      <c r="A112" s="4345" t="s">
        <v>126</v>
      </c>
      <c r="B112" s="4098"/>
      <c r="C112" s="4087"/>
      <c r="D112" s="749"/>
      <c r="E112" s="785"/>
      <c r="F112" s="784"/>
      <c r="G112" s="4319"/>
      <c r="H112" s="4104"/>
      <c r="I112" s="749"/>
      <c r="J112" s="749"/>
      <c r="K112" s="795"/>
      <c r="L112" s="795"/>
      <c r="M112" s="3830"/>
      <c r="N112" s="3831"/>
      <c r="O112" s="3832"/>
      <c r="P112" s="3833"/>
      <c r="Q112" s="623"/>
      <c r="R112" s="627"/>
      <c r="S112" s="627"/>
      <c r="T112" s="627"/>
      <c r="U112" s="627"/>
      <c r="V112" s="627"/>
      <c r="W112" s="628"/>
      <c r="X112" s="753"/>
      <c r="Y112" s="628"/>
      <c r="Z112" s="4"/>
      <c r="AA112" s="4"/>
      <c r="AB112" s="4"/>
      <c r="AC112" s="4"/>
      <c r="AD112" s="4"/>
      <c r="AE112" s="4"/>
    </row>
    <row r="113" spans="1:31" ht="7.5" customHeight="1">
      <c r="A113" s="4345"/>
      <c r="B113" s="4098"/>
      <c r="C113" s="4087"/>
      <c r="D113" s="3359"/>
      <c r="E113" s="3689"/>
      <c r="F113" s="3539"/>
      <c r="G113" s="4319"/>
      <c r="H113" s="4104"/>
      <c r="I113" s="3359"/>
      <c r="J113" s="3359"/>
      <c r="K113" s="3579"/>
      <c r="L113" s="3713"/>
      <c r="M113" s="373"/>
      <c r="N113" s="3361"/>
      <c r="O113" s="3334"/>
      <c r="P113" s="3638"/>
      <c r="Q113" s="3482"/>
      <c r="R113" s="3433"/>
      <c r="S113" s="3433"/>
      <c r="T113" s="3433"/>
      <c r="U113" s="3433"/>
      <c r="V113" s="3433"/>
      <c r="W113" s="3361"/>
      <c r="X113" s="3360"/>
      <c r="Y113" s="3361"/>
      <c r="Z113" s="4"/>
      <c r="AA113" s="4"/>
      <c r="AB113" s="4"/>
      <c r="AC113" s="4"/>
      <c r="AD113" s="4"/>
      <c r="AE113" s="4"/>
    </row>
    <row r="114" spans="1:31" ht="7.5" customHeight="1">
      <c r="A114" s="4345"/>
      <c r="B114" s="4098"/>
      <c r="C114" s="4087"/>
      <c r="D114" s="3359"/>
      <c r="E114" s="3689"/>
      <c r="F114" s="3539"/>
      <c r="G114" s="4319"/>
      <c r="H114" s="4104"/>
      <c r="I114" s="3359"/>
      <c r="J114" s="3359"/>
      <c r="K114" s="3579"/>
      <c r="L114" s="3713"/>
      <c r="M114" s="3639"/>
      <c r="N114" s="3361"/>
      <c r="O114" s="3334"/>
      <c r="P114" s="3638"/>
      <c r="Q114" s="3482"/>
      <c r="R114" s="3433"/>
      <c r="S114" s="3433"/>
      <c r="T114" s="3433"/>
      <c r="U114" s="3433"/>
      <c r="V114" s="3433"/>
      <c r="W114" s="3361"/>
      <c r="X114" s="3360"/>
      <c r="Y114" s="3361"/>
      <c r="Z114" s="4"/>
      <c r="AA114" s="4"/>
      <c r="AB114" s="4"/>
      <c r="AC114" s="4"/>
      <c r="AD114" s="4"/>
      <c r="AE114" s="4"/>
    </row>
    <row r="115" spans="1:31" ht="7.5" customHeight="1" thickBot="1">
      <c r="A115" s="4345"/>
      <c r="B115" s="4098"/>
      <c r="C115" s="4088"/>
      <c r="D115" s="3359"/>
      <c r="E115" s="3689"/>
      <c r="F115" s="3539"/>
      <c r="G115" s="4319"/>
      <c r="H115" s="4104"/>
      <c r="I115" s="3359"/>
      <c r="J115" s="3359"/>
      <c r="K115" s="3579"/>
      <c r="L115" s="3713"/>
      <c r="M115" s="3639"/>
      <c r="N115" s="3361"/>
      <c r="O115" s="3334"/>
      <c r="P115" s="3638"/>
      <c r="Q115" s="3482"/>
      <c r="R115" s="3433"/>
      <c r="S115" s="3433"/>
      <c r="T115" s="3433"/>
      <c r="U115" s="3433"/>
      <c r="V115" s="3433"/>
      <c r="W115" s="3361"/>
      <c r="X115" s="3360"/>
      <c r="Y115" s="3361"/>
      <c r="Z115" s="4"/>
      <c r="AA115" s="4"/>
      <c r="AB115" s="4"/>
      <c r="AC115" s="4"/>
      <c r="AD115" s="4"/>
      <c r="AE115" s="4"/>
    </row>
    <row r="116" spans="1:31" ht="13">
      <c r="A116" s="4345"/>
      <c r="B116" s="4098"/>
      <c r="C116" s="3366" t="s">
        <v>1490</v>
      </c>
      <c r="D116" s="3562"/>
      <c r="E116" s="3687"/>
      <c r="F116" s="3562"/>
      <c r="G116" s="4319"/>
      <c r="H116" s="4104"/>
      <c r="I116" s="4101" t="s">
        <v>1659</v>
      </c>
      <c r="J116" s="3462"/>
      <c r="K116" s="3687"/>
      <c r="L116" s="3318"/>
      <c r="M116" s="3824"/>
      <c r="N116" s="3470"/>
      <c r="O116" s="3335"/>
      <c r="P116" s="3707"/>
      <c r="Q116" s="4045">
        <v>25</v>
      </c>
      <c r="R116" s="4049" t="s">
        <v>1714</v>
      </c>
      <c r="S116" s="4017"/>
      <c r="T116" s="4049" t="s">
        <v>35</v>
      </c>
      <c r="U116" s="4049" t="s">
        <v>1715</v>
      </c>
      <c r="V116" s="4049" t="s">
        <v>93</v>
      </c>
      <c r="W116" s="4013">
        <v>11</v>
      </c>
      <c r="X116" s="3653"/>
      <c r="Y116" s="3470"/>
      <c r="Z116" s="4"/>
      <c r="AA116" s="4"/>
      <c r="AB116" s="4"/>
      <c r="AC116" s="4"/>
      <c r="AD116" s="4"/>
      <c r="AE116" s="4"/>
    </row>
    <row r="117" spans="1:31" ht="13.5" thickBot="1">
      <c r="A117" s="4345"/>
      <c r="B117" s="4107"/>
      <c r="C117" s="3364" t="s">
        <v>1485</v>
      </c>
      <c r="D117" s="3561"/>
      <c r="E117" s="171"/>
      <c r="F117" s="380"/>
      <c r="G117" s="4319"/>
      <c r="H117" s="4104"/>
      <c r="I117" s="4102"/>
      <c r="J117" s="3873"/>
      <c r="K117" s="3688"/>
      <c r="L117" s="3567"/>
      <c r="M117" s="382"/>
      <c r="N117" s="3825"/>
      <c r="O117" s="3336"/>
      <c r="P117" s="3711"/>
      <c r="Q117" s="4046"/>
      <c r="R117" s="4050"/>
      <c r="S117" s="4051"/>
      <c r="T117" s="4050"/>
      <c r="U117" s="4051"/>
      <c r="V117" s="4051"/>
      <c r="W117" s="4048"/>
      <c r="X117" s="3567"/>
      <c r="Y117" s="3592"/>
      <c r="Z117" s="4"/>
      <c r="AA117" s="4"/>
      <c r="AB117" s="4"/>
      <c r="AC117" s="4"/>
      <c r="AD117" s="4"/>
      <c r="AE117" s="4"/>
    </row>
    <row r="118" spans="1:31" ht="7.5" customHeight="1" thickTop="1">
      <c r="A118" s="4345"/>
      <c r="B118" s="4119" t="s">
        <v>1578</v>
      </c>
      <c r="C118" s="4100" t="s">
        <v>1557</v>
      </c>
      <c r="D118" s="142"/>
      <c r="E118" s="432"/>
      <c r="F118" s="261"/>
      <c r="G118" s="4319"/>
      <c r="H118" s="4104"/>
      <c r="I118" s="228"/>
      <c r="J118" s="228"/>
      <c r="K118" s="228"/>
      <c r="L118" s="433"/>
      <c r="M118" s="370"/>
      <c r="N118" s="3657"/>
      <c r="O118" s="399"/>
      <c r="P118" s="3638"/>
      <c r="Q118" s="146"/>
      <c r="R118" s="151"/>
      <c r="S118" s="151"/>
      <c r="T118" s="151"/>
      <c r="U118" s="151"/>
      <c r="V118" s="151"/>
      <c r="W118" s="152"/>
      <c r="X118" s="153"/>
      <c r="Y118" s="152"/>
      <c r="Z118" s="4"/>
      <c r="AA118" s="4"/>
      <c r="AB118" s="4"/>
      <c r="AC118" s="4"/>
      <c r="AD118" s="4"/>
      <c r="AE118" s="4"/>
    </row>
    <row r="119" spans="1:31" ht="7.5" customHeight="1">
      <c r="A119" s="4345"/>
      <c r="B119" s="4098"/>
      <c r="C119" s="4087"/>
      <c r="D119" s="3359"/>
      <c r="E119" s="3583"/>
      <c r="F119" s="3331"/>
      <c r="G119" s="4319"/>
      <c r="H119" s="4104"/>
      <c r="I119" s="393"/>
      <c r="J119" s="393"/>
      <c r="K119" s="393"/>
      <c r="L119" s="3826"/>
      <c r="M119" s="373"/>
      <c r="N119" s="189"/>
      <c r="O119" s="3638"/>
      <c r="P119" s="3638"/>
      <c r="Q119" s="3586"/>
      <c r="R119" s="3587"/>
      <c r="S119" s="3587"/>
      <c r="T119" s="3587"/>
      <c r="U119" s="3587"/>
      <c r="V119" s="3587"/>
      <c r="W119" s="3585"/>
      <c r="X119" s="3588"/>
      <c r="Y119" s="3585"/>
      <c r="Z119" s="4"/>
      <c r="AA119" s="4"/>
      <c r="AB119" s="4"/>
      <c r="AC119" s="4"/>
      <c r="AD119" s="4"/>
      <c r="AE119" s="4"/>
    </row>
    <row r="120" spans="1:31" ht="7.5" customHeight="1">
      <c r="A120" s="4345"/>
      <c r="B120" s="4098"/>
      <c r="C120" s="4087"/>
      <c r="D120" s="3359"/>
      <c r="E120" s="3608"/>
      <c r="F120" s="3544"/>
      <c r="G120" s="4319"/>
      <c r="H120" s="4104"/>
      <c r="I120" s="393"/>
      <c r="J120" s="393"/>
      <c r="K120" s="393"/>
      <c r="L120" s="3581"/>
      <c r="M120" s="373"/>
      <c r="N120" s="435"/>
      <c r="O120" s="3638"/>
      <c r="P120" s="3638"/>
      <c r="Q120" s="3616"/>
      <c r="R120" s="188"/>
      <c r="S120" s="188"/>
      <c r="T120" s="188"/>
      <c r="U120" s="188"/>
      <c r="V120" s="188"/>
      <c r="W120" s="189"/>
      <c r="X120" s="3617"/>
      <c r="Y120" s="189"/>
      <c r="Z120" s="4"/>
      <c r="AA120" s="4"/>
      <c r="AB120" s="4"/>
      <c r="AC120" s="4"/>
      <c r="AD120" s="4"/>
      <c r="AE120" s="4"/>
    </row>
    <row r="121" spans="1:31" ht="7.5" customHeight="1">
      <c r="A121" s="4345"/>
      <c r="B121" s="4098"/>
      <c r="C121" s="4087"/>
      <c r="D121" s="3359"/>
      <c r="E121" s="3608"/>
      <c r="F121" s="3544"/>
      <c r="G121" s="4319"/>
      <c r="H121" s="4104"/>
      <c r="I121" s="3641"/>
      <c r="J121" s="3641"/>
      <c r="K121" s="3641"/>
      <c r="L121" s="3581"/>
      <c r="M121" s="3639"/>
      <c r="N121" s="435"/>
      <c r="O121" s="3638"/>
      <c r="P121" s="3638"/>
      <c r="Q121" s="3616"/>
      <c r="R121" s="188"/>
      <c r="S121" s="188"/>
      <c r="T121" s="188"/>
      <c r="U121" s="188"/>
      <c r="V121" s="188"/>
      <c r="W121" s="189"/>
      <c r="X121" s="3617"/>
      <c r="Y121" s="189"/>
      <c r="Z121" s="4"/>
      <c r="AA121" s="4"/>
      <c r="AB121" s="4"/>
      <c r="AC121" s="4"/>
      <c r="AD121" s="4"/>
      <c r="AE121" s="4"/>
    </row>
    <row r="122" spans="1:31" ht="7.5" customHeight="1" thickBot="1">
      <c r="A122" s="4345"/>
      <c r="B122" s="4098"/>
      <c r="C122" s="4087"/>
      <c r="D122" s="3331"/>
      <c r="E122" s="3608"/>
      <c r="F122" s="3544"/>
      <c r="G122" s="4319"/>
      <c r="H122" s="4104"/>
      <c r="I122" s="3641"/>
      <c r="J122" s="3641"/>
      <c r="K122" s="3641"/>
      <c r="L122" s="3581"/>
      <c r="M122" s="3639"/>
      <c r="N122" s="435"/>
      <c r="O122" s="3638"/>
      <c r="P122" s="3638"/>
      <c r="Q122" s="3616"/>
      <c r="R122" s="188"/>
      <c r="S122" s="188"/>
      <c r="T122" s="188"/>
      <c r="U122" s="188"/>
      <c r="V122" s="188"/>
      <c r="W122" s="189"/>
      <c r="X122" s="3617"/>
      <c r="Y122" s="189"/>
      <c r="Z122" s="4"/>
      <c r="AA122" s="4"/>
      <c r="AB122" s="4"/>
      <c r="AC122" s="4"/>
      <c r="AD122" s="4"/>
      <c r="AE122" s="4"/>
    </row>
    <row r="123" spans="1:31" ht="35.5" customHeight="1">
      <c r="A123" s="4345"/>
      <c r="B123" s="4098"/>
      <c r="C123" s="3875">
        <v>12</v>
      </c>
      <c r="D123" s="3875"/>
      <c r="E123" s="3875"/>
      <c r="F123" s="3875"/>
      <c r="G123" s="4319"/>
      <c r="H123" s="4104"/>
      <c r="I123" s="3462"/>
      <c r="J123" s="3462"/>
      <c r="K123" s="3462"/>
      <c r="L123" s="453"/>
      <c r="M123" s="454"/>
      <c r="N123" s="455"/>
      <c r="O123" s="3462"/>
      <c r="P123" s="3462"/>
      <c r="Q123" s="4045">
        <v>25</v>
      </c>
      <c r="R123" s="4049" t="s">
        <v>1712</v>
      </c>
      <c r="S123" s="4017"/>
      <c r="T123" s="4049" t="s">
        <v>35</v>
      </c>
      <c r="U123" s="4049" t="s">
        <v>1713</v>
      </c>
      <c r="V123" s="4049" t="s">
        <v>93</v>
      </c>
      <c r="W123" s="4013">
        <v>7</v>
      </c>
      <c r="X123" s="3463"/>
      <c r="Y123" s="3511"/>
      <c r="Z123" s="4"/>
      <c r="AA123" s="4"/>
      <c r="AB123" s="4"/>
      <c r="AC123" s="4"/>
      <c r="AD123" s="4"/>
      <c r="AE123" s="4"/>
    </row>
    <row r="124" spans="1:31" ht="25" customHeight="1" thickBot="1">
      <c r="A124" s="4345"/>
      <c r="B124" s="4098"/>
      <c r="C124" s="4006">
        <v>13</v>
      </c>
      <c r="D124" s="4006"/>
      <c r="E124" s="4006"/>
      <c r="F124" s="4006"/>
      <c r="G124" s="4319"/>
      <c r="H124" s="4104"/>
      <c r="I124" s="3873"/>
      <c r="J124" s="3873"/>
      <c r="K124" s="3873"/>
      <c r="L124" s="3989"/>
      <c r="M124" s="313"/>
      <c r="N124" s="205"/>
      <c r="O124" s="3873"/>
      <c r="P124" s="3873"/>
      <c r="Q124" s="4046"/>
      <c r="R124" s="4050"/>
      <c r="S124" s="4051"/>
      <c r="T124" s="4050"/>
      <c r="U124" s="4051"/>
      <c r="V124" s="4051"/>
      <c r="W124" s="4048"/>
      <c r="X124" s="4005"/>
      <c r="Y124" s="4004"/>
      <c r="Z124" s="4"/>
      <c r="AA124" s="4"/>
      <c r="AB124" s="4"/>
      <c r="AC124" s="4"/>
      <c r="AD124" s="4"/>
      <c r="AE124" s="4"/>
    </row>
    <row r="125" spans="1:31" ht="7.5" customHeight="1">
      <c r="A125" s="4345"/>
      <c r="B125" s="4217" t="s">
        <v>1579</v>
      </c>
      <c r="C125" s="4131" t="s">
        <v>1558</v>
      </c>
      <c r="D125" s="261"/>
      <c r="E125" s="432"/>
      <c r="F125" s="261"/>
      <c r="G125" s="4319"/>
      <c r="H125" s="4104"/>
      <c r="I125" s="142"/>
      <c r="J125" s="142"/>
      <c r="K125" s="439"/>
      <c r="L125" s="440"/>
      <c r="M125" s="386"/>
      <c r="N125" s="294"/>
      <c r="O125" s="295"/>
      <c r="P125" s="152"/>
      <c r="Q125" s="441"/>
      <c r="R125" s="442"/>
      <c r="S125" s="442"/>
      <c r="T125" s="442"/>
      <c r="U125" s="442"/>
      <c r="V125" s="442"/>
      <c r="W125" s="297"/>
      <c r="X125" s="296"/>
      <c r="Y125" s="297"/>
      <c r="Z125" s="4"/>
      <c r="AA125" s="4"/>
      <c r="AB125" s="4"/>
      <c r="AC125" s="4"/>
      <c r="AD125" s="4"/>
      <c r="AE125" s="4"/>
    </row>
    <row r="126" spans="1:31" ht="7.5" customHeight="1">
      <c r="A126" s="4345"/>
      <c r="B126" s="4069"/>
      <c r="C126" s="4111"/>
      <c r="D126" s="3539"/>
      <c r="E126" s="368"/>
      <c r="F126" s="224"/>
      <c r="G126" s="4319"/>
      <c r="H126" s="4104"/>
      <c r="I126" s="95"/>
      <c r="J126" s="95"/>
      <c r="K126" s="165"/>
      <c r="L126" s="443"/>
      <c r="M126" s="9"/>
      <c r="N126" s="185"/>
      <c r="O126" s="109"/>
      <c r="P126" s="104"/>
      <c r="Q126" s="186"/>
      <c r="R126" s="188"/>
      <c r="S126" s="188"/>
      <c r="T126" s="188"/>
      <c r="U126" s="188"/>
      <c r="V126" s="188"/>
      <c r="W126" s="189"/>
      <c r="X126" s="190"/>
      <c r="Y126" s="189"/>
      <c r="Z126" s="4"/>
      <c r="AA126" s="4"/>
      <c r="AB126" s="4"/>
      <c r="AC126" s="4"/>
      <c r="AD126" s="4"/>
      <c r="AE126" s="4"/>
    </row>
    <row r="127" spans="1:31" ht="7.5" customHeight="1">
      <c r="A127" s="4345"/>
      <c r="B127" s="4069"/>
      <c r="C127" s="4111"/>
      <c r="D127" s="3539"/>
      <c r="E127" s="368"/>
      <c r="F127" s="224"/>
      <c r="G127" s="4319"/>
      <c r="H127" s="4104"/>
      <c r="I127" s="95"/>
      <c r="J127" s="95"/>
      <c r="K127" s="165"/>
      <c r="L127" s="443"/>
      <c r="M127" s="9"/>
      <c r="N127" s="185"/>
      <c r="O127" s="109"/>
      <c r="P127" s="104"/>
      <c r="Q127" s="186"/>
      <c r="R127" s="188"/>
      <c r="S127" s="188"/>
      <c r="T127" s="188"/>
      <c r="U127" s="188"/>
      <c r="V127" s="188"/>
      <c r="W127" s="189"/>
      <c r="X127" s="190"/>
      <c r="Y127" s="189"/>
      <c r="Z127" s="4"/>
      <c r="AA127" s="4"/>
      <c r="AB127" s="4"/>
      <c r="AC127" s="4"/>
      <c r="AD127" s="4"/>
      <c r="AE127" s="4"/>
    </row>
    <row r="128" spans="1:31" ht="7.5" customHeight="1">
      <c r="A128" s="4345"/>
      <c r="B128" s="4069"/>
      <c r="C128" s="4111"/>
      <c r="D128" s="3539"/>
      <c r="E128" s="368"/>
      <c r="F128" s="224"/>
      <c r="G128" s="4319"/>
      <c r="H128" s="4104"/>
      <c r="I128" s="95"/>
      <c r="J128" s="95"/>
      <c r="K128" s="165"/>
      <c r="L128" s="443"/>
      <c r="M128" s="9"/>
      <c r="N128" s="185"/>
      <c r="O128" s="109"/>
      <c r="P128" s="104"/>
      <c r="Q128" s="186"/>
      <c r="R128" s="188"/>
      <c r="S128" s="188"/>
      <c r="T128" s="188"/>
      <c r="U128" s="188"/>
      <c r="V128" s="188"/>
      <c r="W128" s="189"/>
      <c r="X128" s="190"/>
      <c r="Y128" s="189"/>
      <c r="Z128" s="4"/>
      <c r="AA128" s="4"/>
      <c r="AB128" s="4"/>
      <c r="AC128" s="4"/>
      <c r="AD128" s="4"/>
      <c r="AE128" s="4"/>
    </row>
    <row r="129" spans="1:31" ht="7.5" customHeight="1" thickBot="1">
      <c r="A129" s="4345"/>
      <c r="B129" s="4069"/>
      <c r="C129" s="4112"/>
      <c r="D129" s="3539"/>
      <c r="E129" s="368"/>
      <c r="F129" s="224"/>
      <c r="G129" s="4320"/>
      <c r="H129" s="4105"/>
      <c r="I129" s="95"/>
      <c r="J129" s="95"/>
      <c r="K129" s="165"/>
      <c r="L129" s="443"/>
      <c r="M129" s="9"/>
      <c r="N129" s="185"/>
      <c r="O129" s="109"/>
      <c r="P129" s="104"/>
      <c r="Q129" s="186"/>
      <c r="R129" s="188"/>
      <c r="S129" s="188"/>
      <c r="T129" s="188"/>
      <c r="U129" s="188"/>
      <c r="V129" s="188"/>
      <c r="W129" s="189"/>
      <c r="X129" s="190"/>
      <c r="Y129" s="189"/>
      <c r="Z129" s="4"/>
      <c r="AA129" s="4"/>
      <c r="AB129" s="4"/>
      <c r="AC129" s="4"/>
      <c r="AD129" s="4"/>
      <c r="AE129" s="4"/>
    </row>
    <row r="130" spans="1:31" ht="43" customHeight="1">
      <c r="A130" s="4345"/>
      <c r="B130" s="4069"/>
      <c r="C130" s="3547">
        <v>19</v>
      </c>
      <c r="D130" s="5242" t="s">
        <v>1634</v>
      </c>
      <c r="E130" s="194"/>
      <c r="F130" s="3927"/>
      <c r="G130" s="4312" t="s">
        <v>137</v>
      </c>
      <c r="H130" s="4313"/>
      <c r="I130" s="3928"/>
      <c r="J130" s="3928"/>
      <c r="K130" s="436"/>
      <c r="L130" s="453"/>
      <c r="M130" s="454"/>
      <c r="N130" s="455"/>
      <c r="O130" s="197"/>
      <c r="P130" s="202"/>
      <c r="Q130" s="3464">
        <v>25</v>
      </c>
      <c r="R130" s="5238" t="s">
        <v>1663</v>
      </c>
      <c r="S130" s="3512"/>
      <c r="T130" s="3512" t="s">
        <v>35</v>
      </c>
      <c r="U130" s="3512"/>
      <c r="V130" s="3512" t="s">
        <v>144</v>
      </c>
      <c r="W130" s="3511">
        <v>7</v>
      </c>
      <c r="X130" s="438"/>
      <c r="Y130" s="406"/>
      <c r="Z130" s="4"/>
      <c r="AA130" s="4"/>
      <c r="AB130" s="4"/>
      <c r="AC130" s="4"/>
      <c r="AD130" s="4"/>
      <c r="AE130" s="4"/>
    </row>
    <row r="131" spans="1:31" ht="32" customHeight="1" thickBot="1">
      <c r="A131" s="4345"/>
      <c r="B131" s="4107"/>
      <c r="C131" s="3732">
        <v>20</v>
      </c>
      <c r="D131" s="3561"/>
      <c r="E131" s="171"/>
      <c r="F131" s="380"/>
      <c r="G131" s="4314"/>
      <c r="H131" s="4315"/>
      <c r="I131" s="3915"/>
      <c r="J131" s="3915"/>
      <c r="K131" s="380"/>
      <c r="L131" s="3989"/>
      <c r="M131" s="313"/>
      <c r="N131" s="205"/>
      <c r="O131" s="136"/>
      <c r="P131" s="137"/>
      <c r="Q131" s="206">
        <v>25</v>
      </c>
      <c r="R131" s="5233" t="s">
        <v>1664</v>
      </c>
      <c r="S131" s="313"/>
      <c r="T131" s="313" t="s">
        <v>35</v>
      </c>
      <c r="U131" s="313"/>
      <c r="V131" s="313" t="s">
        <v>144</v>
      </c>
      <c r="W131" s="205">
        <v>7</v>
      </c>
      <c r="X131" s="206"/>
      <c r="Y131" s="447"/>
      <c r="Z131" s="4"/>
      <c r="AA131" s="4"/>
      <c r="AB131" s="4"/>
      <c r="AC131" s="4"/>
      <c r="AD131" s="4"/>
      <c r="AE131" s="4"/>
    </row>
    <row r="132" spans="1:31" ht="7.5" customHeight="1" thickTop="1">
      <c r="A132" s="4345"/>
      <c r="B132" s="4218" t="s">
        <v>1580</v>
      </c>
      <c r="C132" s="4116" t="s">
        <v>1561</v>
      </c>
      <c r="D132" s="4123" t="s">
        <v>1568</v>
      </c>
      <c r="E132" s="4158"/>
      <c r="F132" s="4158"/>
      <c r="G132" s="4314"/>
      <c r="H132" s="4315"/>
      <c r="I132" s="3929"/>
      <c r="J132" s="49"/>
      <c r="K132" s="49"/>
      <c r="L132" s="3986"/>
      <c r="M132" s="3987"/>
      <c r="N132" s="3988"/>
      <c r="O132" s="318"/>
      <c r="P132" s="319"/>
      <c r="Q132" s="345"/>
      <c r="R132" s="451"/>
      <c r="S132" s="451"/>
      <c r="T132" s="451"/>
      <c r="U132" s="451"/>
      <c r="V132" s="451"/>
      <c r="W132" s="319"/>
      <c r="X132" s="321"/>
      <c r="Y132" s="319"/>
      <c r="Z132" s="4"/>
      <c r="AA132" s="4"/>
      <c r="AB132" s="4"/>
      <c r="AC132" s="4"/>
      <c r="AD132" s="4"/>
      <c r="AE132" s="4"/>
    </row>
    <row r="133" spans="1:31" ht="7.5" customHeight="1">
      <c r="A133" s="4345"/>
      <c r="B133" s="4069"/>
      <c r="C133" s="4117"/>
      <c r="D133" s="4224"/>
      <c r="E133" s="4158"/>
      <c r="F133" s="4158"/>
      <c r="G133" s="4314"/>
      <c r="H133" s="4315"/>
      <c r="I133" s="3929"/>
      <c r="J133" s="3685"/>
      <c r="K133" s="3685"/>
      <c r="L133" s="448"/>
      <c r="M133" s="449"/>
      <c r="N133" s="450"/>
      <c r="O133" s="318"/>
      <c r="P133" s="319"/>
      <c r="Q133" s="345"/>
      <c r="R133" s="451"/>
      <c r="S133" s="451"/>
      <c r="T133" s="451"/>
      <c r="U133" s="451"/>
      <c r="V133" s="451"/>
      <c r="W133" s="319"/>
      <c r="X133" s="321"/>
      <c r="Y133" s="319"/>
      <c r="Z133" s="4"/>
      <c r="AA133" s="4"/>
      <c r="AB133" s="4"/>
      <c r="AC133" s="4"/>
      <c r="AD133" s="4"/>
      <c r="AE133" s="4"/>
    </row>
    <row r="134" spans="1:31" ht="7.5" customHeight="1">
      <c r="A134" s="4345"/>
      <c r="B134" s="4069"/>
      <c r="C134" s="4117"/>
      <c r="D134" s="4224"/>
      <c r="E134" s="4158"/>
      <c r="F134" s="4158"/>
      <c r="G134" s="4314"/>
      <c r="H134" s="4315"/>
      <c r="I134" s="3929"/>
      <c r="J134" s="3685"/>
      <c r="K134" s="3685"/>
      <c r="L134" s="448"/>
      <c r="M134" s="449"/>
      <c r="N134" s="450"/>
      <c r="O134" s="318"/>
      <c r="P134" s="319"/>
      <c r="Q134" s="345"/>
      <c r="R134" s="451"/>
      <c r="S134" s="451"/>
      <c r="T134" s="451"/>
      <c r="U134" s="451"/>
      <c r="V134" s="451"/>
      <c r="W134" s="319"/>
      <c r="X134" s="321"/>
      <c r="Y134" s="319"/>
      <c r="Z134" s="4"/>
      <c r="AA134" s="4"/>
      <c r="AB134" s="4"/>
      <c r="AC134" s="4"/>
      <c r="AD134" s="4"/>
      <c r="AE134" s="4"/>
    </row>
    <row r="135" spans="1:31" ht="7.5" customHeight="1">
      <c r="A135" s="4345"/>
      <c r="B135" s="4069"/>
      <c r="C135" s="4117"/>
      <c r="D135" s="4224"/>
      <c r="E135" s="4158"/>
      <c r="F135" s="4158"/>
      <c r="G135" s="4314"/>
      <c r="H135" s="4315"/>
      <c r="I135" s="3929"/>
      <c r="J135" s="3685"/>
      <c r="K135" s="3685"/>
      <c r="L135" s="448"/>
      <c r="M135" s="449"/>
      <c r="N135" s="450"/>
      <c r="O135" s="318"/>
      <c r="P135" s="319"/>
      <c r="Q135" s="345"/>
      <c r="R135" s="451"/>
      <c r="S135" s="451"/>
      <c r="T135" s="451"/>
      <c r="U135" s="451"/>
      <c r="V135" s="451"/>
      <c r="W135" s="319"/>
      <c r="X135" s="321"/>
      <c r="Y135" s="319"/>
      <c r="Z135" s="4"/>
      <c r="AA135" s="4"/>
      <c r="AB135" s="4"/>
      <c r="AC135" s="4"/>
      <c r="AD135" s="4"/>
      <c r="AE135" s="4"/>
    </row>
    <row r="136" spans="1:31" ht="7.5" customHeight="1" thickBot="1">
      <c r="A136" s="4345"/>
      <c r="B136" s="4069"/>
      <c r="C136" s="4118"/>
      <c r="D136" s="4224"/>
      <c r="E136" s="4158"/>
      <c r="F136" s="4158"/>
      <c r="G136" s="4314"/>
      <c r="H136" s="4315"/>
      <c r="I136" s="65"/>
      <c r="J136" s="62"/>
      <c r="K136" s="62"/>
      <c r="L136" s="448"/>
      <c r="M136" s="449"/>
      <c r="N136" s="450"/>
      <c r="O136" s="69"/>
      <c r="P136" s="70"/>
      <c r="Q136" s="71"/>
      <c r="R136" s="72"/>
      <c r="S136" s="72"/>
      <c r="T136" s="72"/>
      <c r="U136" s="72"/>
      <c r="V136" s="72"/>
      <c r="W136" s="70"/>
      <c r="X136" s="73"/>
      <c r="Y136" s="70"/>
      <c r="Z136" s="4"/>
      <c r="AA136" s="4"/>
      <c r="AB136" s="4"/>
      <c r="AC136" s="4"/>
      <c r="AD136" s="4"/>
      <c r="AE136" s="4"/>
    </row>
    <row r="137" spans="1:31" ht="13" customHeight="1">
      <c r="A137" s="4345"/>
      <c r="B137" s="4069"/>
      <c r="C137" s="3547">
        <v>26</v>
      </c>
      <c r="D137" s="4224"/>
      <c r="E137" s="4158"/>
      <c r="F137" s="4158"/>
      <c r="G137" s="4314"/>
      <c r="H137" s="4315"/>
      <c r="I137" s="469"/>
      <c r="J137" s="276"/>
      <c r="K137" s="276"/>
      <c r="L137" s="453"/>
      <c r="M137" s="454"/>
      <c r="N137" s="455"/>
      <c r="O137" s="273"/>
      <c r="P137" s="338"/>
      <c r="Q137" s="456"/>
      <c r="R137" s="457"/>
      <c r="S137" s="457"/>
      <c r="T137" s="457"/>
      <c r="U137" s="457"/>
      <c r="V137" s="457"/>
      <c r="W137" s="338"/>
      <c r="X137" s="340"/>
      <c r="Y137" s="338"/>
      <c r="Z137" s="4"/>
      <c r="AA137" s="4"/>
      <c r="AB137" s="4"/>
      <c r="AC137" s="4"/>
      <c r="AD137" s="4"/>
      <c r="AE137" s="4"/>
    </row>
    <row r="138" spans="1:31" ht="13.5" thickBot="1">
      <c r="A138" s="4345"/>
      <c r="B138" s="4107"/>
      <c r="C138" s="3732">
        <v>27</v>
      </c>
      <c r="D138" s="4224"/>
      <c r="E138" s="4158"/>
      <c r="F138" s="4158"/>
      <c r="G138" s="4314"/>
      <c r="H138" s="4315"/>
      <c r="I138" s="546"/>
      <c r="J138" s="3329"/>
      <c r="K138" s="3329"/>
      <c r="L138" s="277"/>
      <c r="M138" s="313"/>
      <c r="N138" s="337"/>
      <c r="O138" s="255"/>
      <c r="P138" s="406"/>
      <c r="Q138" s="405"/>
      <c r="R138" s="339"/>
      <c r="S138" s="339"/>
      <c r="T138" s="339"/>
      <c r="U138" s="339"/>
      <c r="V138" s="339"/>
      <c r="W138" s="406"/>
      <c r="X138" s="438"/>
      <c r="Y138" s="406"/>
      <c r="Z138" s="4"/>
      <c r="AA138" s="4"/>
      <c r="AB138" s="4"/>
      <c r="AC138" s="4"/>
      <c r="AD138" s="4"/>
      <c r="AE138" s="4"/>
    </row>
    <row r="139" spans="1:31" ht="7.5" customHeight="1" thickTop="1">
      <c r="A139" s="4345"/>
      <c r="B139" s="4218" t="s">
        <v>1595</v>
      </c>
      <c r="C139" s="4116" t="s">
        <v>1581</v>
      </c>
      <c r="D139" s="4224"/>
      <c r="E139" s="4158"/>
      <c r="F139" s="4158"/>
      <c r="G139" s="4314"/>
      <c r="H139" s="4315"/>
      <c r="I139" s="52"/>
      <c r="J139" s="49"/>
      <c r="K139" s="49"/>
      <c r="L139" s="459"/>
      <c r="M139" s="332"/>
      <c r="N139" s="460"/>
      <c r="O139" s="56"/>
      <c r="P139" s="57"/>
      <c r="Q139" s="58"/>
      <c r="R139" s="59"/>
      <c r="S139" s="59"/>
      <c r="T139" s="59"/>
      <c r="U139" s="59"/>
      <c r="V139" s="59"/>
      <c r="W139" s="57"/>
      <c r="X139" s="58"/>
      <c r="Y139" s="57"/>
      <c r="Z139" s="4"/>
      <c r="AA139" s="4"/>
      <c r="AB139" s="4"/>
      <c r="AC139" s="4"/>
      <c r="AD139" s="4"/>
      <c r="AE139" s="4"/>
    </row>
    <row r="140" spans="1:31" ht="7.5" customHeight="1">
      <c r="A140" s="4345"/>
      <c r="B140" s="4069"/>
      <c r="C140" s="4117"/>
      <c r="D140" s="4224"/>
      <c r="E140" s="4158"/>
      <c r="F140" s="4158"/>
      <c r="G140" s="4314"/>
      <c r="H140" s="4315"/>
      <c r="I140" s="3929"/>
      <c r="J140" s="3685"/>
      <c r="K140" s="3685"/>
      <c r="L140" s="322"/>
      <c r="M140" s="461"/>
      <c r="N140" s="326"/>
      <c r="O140" s="318"/>
      <c r="P140" s="319"/>
      <c r="Q140" s="345"/>
      <c r="R140" s="72"/>
      <c r="S140" s="451"/>
      <c r="T140" s="451"/>
      <c r="U140" s="451"/>
      <c r="V140" s="451"/>
      <c r="W140" s="319"/>
      <c r="X140" s="345"/>
      <c r="Y140" s="319"/>
      <c r="Z140" s="4"/>
      <c r="AA140" s="4"/>
      <c r="AB140" s="4"/>
      <c r="AC140" s="4"/>
      <c r="AD140" s="4"/>
      <c r="AE140" s="4"/>
    </row>
    <row r="141" spans="1:31" ht="7.5" customHeight="1" thickBot="1">
      <c r="A141" s="4345"/>
      <c r="B141" s="4069"/>
      <c r="C141" s="4117"/>
      <c r="D141" s="4224"/>
      <c r="E141" s="4158"/>
      <c r="F141" s="4158"/>
      <c r="G141" s="4314"/>
      <c r="H141" s="4315"/>
      <c r="I141" s="3930"/>
      <c r="J141" s="352"/>
      <c r="K141" s="352"/>
      <c r="L141" s="462"/>
      <c r="M141" s="93"/>
      <c r="N141" s="356"/>
      <c r="O141" s="357"/>
      <c r="P141" s="358"/>
      <c r="Q141" s="359"/>
      <c r="R141" s="463"/>
      <c r="S141" s="463"/>
      <c r="T141" s="463"/>
      <c r="U141" s="463"/>
      <c r="V141" s="463"/>
      <c r="W141" s="358"/>
      <c r="X141" s="359"/>
      <c r="Y141" s="358"/>
      <c r="Z141" s="4"/>
      <c r="AA141" s="4"/>
      <c r="AB141" s="4"/>
      <c r="AC141" s="4"/>
      <c r="AD141" s="4"/>
      <c r="AE141" s="4"/>
    </row>
    <row r="142" spans="1:31" ht="7.5" customHeight="1" thickTop="1" thickBot="1">
      <c r="A142" s="4346"/>
      <c r="B142" s="4069"/>
      <c r="C142" s="4117"/>
      <c r="D142" s="4224"/>
      <c r="E142" s="4158"/>
      <c r="F142" s="4158"/>
      <c r="G142" s="4314"/>
      <c r="H142" s="4315"/>
      <c r="I142" s="3929"/>
      <c r="J142" s="3685"/>
      <c r="K142" s="3685"/>
      <c r="L142" s="464"/>
      <c r="M142" s="92"/>
      <c r="N142" s="465"/>
      <c r="O142" s="318"/>
      <c r="P142" s="319"/>
      <c r="Q142" s="345"/>
      <c r="R142" s="451"/>
      <c r="S142" s="451"/>
      <c r="T142" s="451"/>
      <c r="U142" s="451"/>
      <c r="V142" s="451"/>
      <c r="W142" s="319"/>
      <c r="X142" s="345"/>
      <c r="Y142" s="319"/>
      <c r="Z142" s="4"/>
      <c r="AA142" s="4"/>
      <c r="AB142" s="4"/>
      <c r="AC142" s="4"/>
      <c r="AD142" s="4"/>
      <c r="AE142" s="4"/>
    </row>
    <row r="143" spans="1:31" ht="7.5" customHeight="1" thickTop="1" thickBot="1">
      <c r="A143" s="4343" t="s">
        <v>142</v>
      </c>
      <c r="B143" s="4069"/>
      <c r="C143" s="4118"/>
      <c r="D143" s="4224"/>
      <c r="E143" s="4158"/>
      <c r="F143" s="4158"/>
      <c r="G143" s="4314"/>
      <c r="H143" s="4315"/>
      <c r="I143" s="65"/>
      <c r="J143" s="62"/>
      <c r="K143" s="62"/>
      <c r="L143" s="466"/>
      <c r="M143" s="467"/>
      <c r="N143" s="468"/>
      <c r="O143" s="69"/>
      <c r="P143" s="70"/>
      <c r="Q143" s="71"/>
      <c r="R143" s="72"/>
      <c r="S143" s="72"/>
      <c r="T143" s="72"/>
      <c r="U143" s="72"/>
      <c r="V143" s="72"/>
      <c r="W143" s="70"/>
      <c r="X143" s="71"/>
      <c r="Y143" s="70"/>
      <c r="Z143" s="4"/>
      <c r="AA143" s="4"/>
      <c r="AB143" s="4"/>
      <c r="AC143" s="4"/>
      <c r="AD143" s="4"/>
      <c r="AE143" s="4"/>
    </row>
    <row r="144" spans="1:31" ht="13">
      <c r="A144" s="4344"/>
      <c r="B144" s="4069"/>
      <c r="C144" s="3733" t="s">
        <v>1488</v>
      </c>
      <c r="D144" s="4224"/>
      <c r="E144" s="4158"/>
      <c r="F144" s="4158"/>
      <c r="G144" s="4314"/>
      <c r="H144" s="4315"/>
      <c r="I144" s="469"/>
      <c r="J144" s="469"/>
      <c r="K144" s="469"/>
      <c r="L144" s="453"/>
      <c r="M144" s="454"/>
      <c r="N144" s="455"/>
      <c r="O144" s="273"/>
      <c r="P144" s="338"/>
      <c r="Q144" s="5231"/>
      <c r="R144" s="457"/>
      <c r="S144" s="457"/>
      <c r="T144" s="5232"/>
      <c r="U144" s="5232"/>
      <c r="V144" s="5232"/>
      <c r="W144" s="3466"/>
      <c r="X144" s="456"/>
      <c r="Y144" s="338"/>
      <c r="Z144" s="4"/>
      <c r="AA144" s="4"/>
      <c r="AB144" s="4"/>
      <c r="AC144" s="4"/>
      <c r="AD144" s="4"/>
      <c r="AE144" s="4"/>
    </row>
    <row r="145" spans="1:31" ht="13.5" thickBot="1">
      <c r="A145" s="4344"/>
      <c r="B145" s="4107"/>
      <c r="C145" s="3734" t="s">
        <v>1486</v>
      </c>
      <c r="D145" s="4225"/>
      <c r="E145" s="4226"/>
      <c r="F145" s="4226"/>
      <c r="G145" s="4316"/>
      <c r="H145" s="4317"/>
      <c r="I145" s="469"/>
      <c r="J145" s="469"/>
      <c r="K145" s="469"/>
      <c r="L145" s="453"/>
      <c r="M145" s="454"/>
      <c r="N145" s="455"/>
      <c r="O145" s="284"/>
      <c r="P145" s="208"/>
      <c r="Q145" s="3548"/>
      <c r="R145" s="207"/>
      <c r="S145" s="207"/>
      <c r="T145" s="3549"/>
      <c r="U145" s="3549"/>
      <c r="V145" s="3549"/>
      <c r="W145" s="3550"/>
      <c r="X145" s="206"/>
      <c r="Y145" s="208"/>
      <c r="Z145" s="4"/>
      <c r="AA145" s="4"/>
      <c r="AB145" s="4"/>
      <c r="AC145" s="4"/>
      <c r="AD145" s="4"/>
      <c r="AE145" s="4"/>
    </row>
    <row r="146" spans="1:31" ht="7.5" customHeight="1" thickTop="1">
      <c r="A146" s="4344"/>
      <c r="B146" s="4235" t="s">
        <v>1683</v>
      </c>
      <c r="C146" s="4131" t="s">
        <v>1582</v>
      </c>
      <c r="D146" s="142"/>
      <c r="E146" s="432"/>
      <c r="F146" s="261"/>
      <c r="G146" s="4135" t="s">
        <v>147</v>
      </c>
      <c r="H146" s="4328" t="s">
        <v>1684</v>
      </c>
      <c r="I146" s="142"/>
      <c r="J146" s="142"/>
      <c r="K146" s="142"/>
      <c r="L146" s="471"/>
      <c r="M146" s="472"/>
      <c r="N146" s="473"/>
      <c r="O146" s="264"/>
      <c r="P146" s="264"/>
      <c r="Q146" s="146"/>
      <c r="R146" s="151"/>
      <c r="S146" s="151"/>
      <c r="T146" s="151"/>
      <c r="U146" s="151"/>
      <c r="V146" s="151"/>
      <c r="W146" s="152"/>
      <c r="X146" s="153"/>
      <c r="Y146" s="152"/>
      <c r="Z146" s="4"/>
      <c r="AA146" s="4"/>
      <c r="AB146" s="4"/>
      <c r="AC146" s="4"/>
      <c r="AD146" s="4"/>
      <c r="AE146" s="4"/>
    </row>
    <row r="147" spans="1:31" ht="7.5" customHeight="1">
      <c r="A147" s="4344"/>
      <c r="B147" s="4069"/>
      <c r="C147" s="4111"/>
      <c r="D147" s="95"/>
      <c r="E147" s="368"/>
      <c r="F147" s="224"/>
      <c r="G147" s="4090"/>
      <c r="H147" s="4093"/>
      <c r="I147" s="95"/>
      <c r="J147" s="3359"/>
      <c r="K147" s="95"/>
      <c r="L147" s="474"/>
      <c r="M147" s="475"/>
      <c r="N147" s="476"/>
      <c r="O147" s="268"/>
      <c r="P147" s="268"/>
      <c r="Q147" s="102"/>
      <c r="R147" s="103"/>
      <c r="S147" s="103"/>
      <c r="T147" s="103"/>
      <c r="U147" s="103"/>
      <c r="V147" s="103"/>
      <c r="W147" s="104"/>
      <c r="X147" s="105"/>
      <c r="Y147" s="104"/>
      <c r="Z147" s="4"/>
      <c r="AA147" s="4"/>
      <c r="AB147" s="4"/>
      <c r="AC147" s="4"/>
      <c r="AD147" s="4"/>
      <c r="AE147" s="4"/>
    </row>
    <row r="148" spans="1:31" ht="7.5" customHeight="1">
      <c r="A148" s="4344"/>
      <c r="B148" s="4069"/>
      <c r="C148" s="4111"/>
      <c r="D148" s="95"/>
      <c r="E148" s="368"/>
      <c r="F148" s="224"/>
      <c r="G148" s="4090"/>
      <c r="H148" s="4093"/>
      <c r="I148" s="223"/>
      <c r="J148" s="3476"/>
      <c r="K148" s="223"/>
      <c r="L148" s="474"/>
      <c r="M148" s="475"/>
      <c r="N148" s="476"/>
      <c r="O148" s="268"/>
      <c r="P148" s="268"/>
      <c r="Q148" s="102"/>
      <c r="R148" s="103"/>
      <c r="S148" s="103"/>
      <c r="T148" s="103"/>
      <c r="U148" s="103"/>
      <c r="V148" s="103"/>
      <c r="W148" s="104"/>
      <c r="X148" s="105"/>
      <c r="Y148" s="104"/>
      <c r="Z148" s="4"/>
      <c r="AA148" s="4"/>
      <c r="AB148" s="4"/>
      <c r="AC148" s="4"/>
      <c r="AD148" s="4"/>
      <c r="AE148" s="4"/>
    </row>
    <row r="149" spans="1:31" ht="7.5" customHeight="1">
      <c r="A149" s="4344"/>
      <c r="B149" s="4069"/>
      <c r="C149" s="4111"/>
      <c r="D149" s="95"/>
      <c r="E149" s="368"/>
      <c r="F149" s="224"/>
      <c r="G149" s="4090"/>
      <c r="H149" s="4093"/>
      <c r="I149" s="223"/>
      <c r="J149" s="3476"/>
      <c r="K149" s="223"/>
      <c r="L149" s="474"/>
      <c r="M149" s="475"/>
      <c r="N149" s="476"/>
      <c r="O149" s="268"/>
      <c r="P149" s="268"/>
      <c r="Q149" s="102"/>
      <c r="R149" s="103"/>
      <c r="S149" s="103"/>
      <c r="T149" s="103"/>
      <c r="U149" s="103"/>
      <c r="V149" s="103"/>
      <c r="W149" s="104"/>
      <c r="X149" s="105"/>
      <c r="Y149" s="104"/>
      <c r="Z149" s="4"/>
      <c r="AA149" s="4"/>
      <c r="AB149" s="4"/>
      <c r="AC149" s="4"/>
      <c r="AD149" s="4"/>
      <c r="AE149" s="4"/>
    </row>
    <row r="150" spans="1:31" ht="7.5" customHeight="1" thickBot="1">
      <c r="A150" s="4344"/>
      <c r="B150" s="4069"/>
      <c r="C150" s="4112"/>
      <c r="D150" s="247"/>
      <c r="E150" s="376"/>
      <c r="F150" s="377"/>
      <c r="G150" s="4090"/>
      <c r="H150" s="4093"/>
      <c r="I150" s="248"/>
      <c r="J150" s="248"/>
      <c r="K150" s="248"/>
      <c r="L150" s="477"/>
      <c r="M150" s="478"/>
      <c r="N150" s="479"/>
      <c r="O150" s="480"/>
      <c r="P150" s="480"/>
      <c r="Q150" s="157"/>
      <c r="R150" s="187"/>
      <c r="S150" s="187"/>
      <c r="T150" s="187"/>
      <c r="U150" s="187"/>
      <c r="V150" s="187"/>
      <c r="W150" s="192"/>
      <c r="X150" s="193"/>
      <c r="Y150" s="192"/>
      <c r="Z150" s="4"/>
      <c r="AA150" s="4"/>
      <c r="AB150" s="4"/>
      <c r="AC150" s="4"/>
      <c r="AD150" s="4"/>
      <c r="AE150" s="4"/>
    </row>
    <row r="151" spans="1:31" ht="32" customHeight="1">
      <c r="A151" s="4344"/>
      <c r="B151" s="4069"/>
      <c r="C151" s="123">
        <v>9</v>
      </c>
      <c r="D151" s="3368"/>
      <c r="E151" s="3368"/>
      <c r="F151" s="3368"/>
      <c r="G151" s="4090"/>
      <c r="H151" s="4093"/>
      <c r="I151" s="4132" t="s">
        <v>133</v>
      </c>
      <c r="J151" s="276"/>
      <c r="K151" s="4309" t="s">
        <v>1643</v>
      </c>
      <c r="L151" s="3552" t="s">
        <v>1542</v>
      </c>
      <c r="M151" s="3525" t="s">
        <v>1711</v>
      </c>
      <c r="N151" s="3554" t="s">
        <v>1719</v>
      </c>
      <c r="O151" s="391"/>
      <c r="P151" s="391"/>
      <c r="Q151" s="456"/>
      <c r="R151" s="457"/>
      <c r="S151" s="457"/>
      <c r="T151" s="457"/>
      <c r="U151" s="457"/>
      <c r="V151" s="457"/>
      <c r="W151" s="338"/>
      <c r="X151" s="340"/>
      <c r="Y151" s="338"/>
      <c r="Z151" s="4"/>
      <c r="AA151" s="4"/>
      <c r="AB151" s="4"/>
      <c r="AC151" s="4"/>
      <c r="AD151" s="4"/>
      <c r="AE151" s="4"/>
    </row>
    <row r="152" spans="1:31" ht="13.5" thickBot="1">
      <c r="A152" s="4344"/>
      <c r="B152" s="4107"/>
      <c r="C152" s="287">
        <v>10</v>
      </c>
      <c r="D152" s="3474"/>
      <c r="E152" s="3474"/>
      <c r="F152" s="3474"/>
      <c r="G152" s="4090"/>
      <c r="H152" s="4093"/>
      <c r="I152" s="4133"/>
      <c r="J152" s="287"/>
      <c r="K152" s="4310"/>
      <c r="L152" s="3572"/>
      <c r="M152" s="3573"/>
      <c r="N152" s="396"/>
      <c r="O152" s="397"/>
      <c r="P152" s="397"/>
      <c r="Q152" s="206"/>
      <c r="R152" s="207"/>
      <c r="S152" s="207"/>
      <c r="T152" s="207"/>
      <c r="U152" s="207"/>
      <c r="V152" s="207"/>
      <c r="W152" s="208"/>
      <c r="X152" s="312"/>
      <c r="Y152" s="208"/>
      <c r="Z152" s="4"/>
      <c r="AA152" s="4"/>
      <c r="AB152" s="4"/>
      <c r="AC152" s="4"/>
      <c r="AD152" s="4"/>
      <c r="AE152" s="4"/>
    </row>
    <row r="153" spans="1:31" ht="7.5" customHeight="1" thickTop="1">
      <c r="A153" s="4344"/>
      <c r="B153" s="4217" t="s">
        <v>1596</v>
      </c>
      <c r="C153" s="4131" t="s">
        <v>240</v>
      </c>
      <c r="D153" s="95"/>
      <c r="E153" s="368"/>
      <c r="F153" s="224"/>
      <c r="G153" s="4090"/>
      <c r="H153" s="4093"/>
      <c r="I153" s="95"/>
      <c r="J153" s="5230"/>
      <c r="K153" s="5230"/>
      <c r="L153" s="106"/>
      <c r="M153" s="481"/>
      <c r="N153" s="476"/>
      <c r="O153" s="229"/>
      <c r="P153" s="229"/>
      <c r="Q153" s="146"/>
      <c r="R153" s="151"/>
      <c r="S153" s="151"/>
      <c r="T153" s="151"/>
      <c r="U153" s="151"/>
      <c r="V153" s="151"/>
      <c r="W153" s="152"/>
      <c r="X153" s="105"/>
      <c r="Y153" s="104"/>
      <c r="Z153" s="4"/>
      <c r="AA153" s="4"/>
      <c r="AB153" s="4"/>
      <c r="AC153" s="4"/>
      <c r="AD153" s="4"/>
      <c r="AE153" s="4"/>
    </row>
    <row r="154" spans="1:31" ht="7.5" customHeight="1">
      <c r="A154" s="4344"/>
      <c r="B154" s="4069"/>
      <c r="C154" s="4111"/>
      <c r="D154" s="111"/>
      <c r="E154" s="482"/>
      <c r="F154" s="483"/>
      <c r="G154" s="4090"/>
      <c r="H154" s="4093"/>
      <c r="I154" s="95"/>
      <c r="J154" s="3544"/>
      <c r="K154" s="3544"/>
      <c r="L154" s="106"/>
      <c r="M154" s="481"/>
      <c r="N154" s="476"/>
      <c r="O154" s="229"/>
      <c r="P154" s="229"/>
      <c r="Q154" s="120"/>
      <c r="R154" s="188"/>
      <c r="S154" s="121"/>
      <c r="T154" s="121"/>
      <c r="U154" s="121"/>
      <c r="V154" s="121"/>
      <c r="W154" s="119"/>
      <c r="X154" s="122"/>
      <c r="Y154" s="119"/>
      <c r="Z154" s="4"/>
      <c r="AA154" s="4"/>
      <c r="AB154" s="4"/>
      <c r="AC154" s="4"/>
      <c r="AD154" s="4"/>
      <c r="AE154" s="4"/>
    </row>
    <row r="155" spans="1:31" ht="7.5" customHeight="1">
      <c r="A155" s="4344"/>
      <c r="B155" s="4069"/>
      <c r="C155" s="4111"/>
      <c r="D155" s="252"/>
      <c r="E155" s="1"/>
      <c r="F155" s="375"/>
      <c r="G155" s="4090"/>
      <c r="H155" s="4093"/>
      <c r="I155" s="95"/>
      <c r="J155" s="3544"/>
      <c r="K155" s="3544"/>
      <c r="L155" s="484"/>
      <c r="M155" s="485"/>
      <c r="N155" s="476"/>
      <c r="O155" s="229"/>
      <c r="P155" s="229"/>
      <c r="Q155" s="186"/>
      <c r="R155" s="188"/>
      <c r="S155" s="188"/>
      <c r="T155" s="188"/>
      <c r="U155" s="188"/>
      <c r="V155" s="188"/>
      <c r="W155" s="189"/>
      <c r="X155" s="190"/>
      <c r="Y155" s="189"/>
      <c r="Z155" s="4"/>
      <c r="AA155" s="4"/>
      <c r="AB155" s="4"/>
      <c r="AC155" s="4"/>
      <c r="AD155" s="4"/>
      <c r="AE155" s="4"/>
    </row>
    <row r="156" spans="1:31" ht="7.5" customHeight="1">
      <c r="A156" s="4344"/>
      <c r="B156" s="4069"/>
      <c r="C156" s="4111"/>
      <c r="D156" s="252"/>
      <c r="E156" s="1"/>
      <c r="F156" s="375"/>
      <c r="G156" s="4090"/>
      <c r="H156" s="4093"/>
      <c r="I156" s="95"/>
      <c r="J156" s="3544"/>
      <c r="K156" s="3544"/>
      <c r="L156" s="484"/>
      <c r="M156" s="485"/>
      <c r="N156" s="476"/>
      <c r="O156" s="229"/>
      <c r="P156" s="229"/>
      <c r="Q156" s="157"/>
      <c r="R156" s="187"/>
      <c r="S156" s="187"/>
      <c r="T156" s="187"/>
      <c r="U156" s="187"/>
      <c r="V156" s="187"/>
      <c r="W156" s="192"/>
      <c r="X156" s="193"/>
      <c r="Y156" s="189"/>
      <c r="Z156" s="4"/>
      <c r="AA156" s="4"/>
      <c r="AB156" s="4"/>
      <c r="AC156" s="4"/>
      <c r="AD156" s="4"/>
      <c r="AE156" s="4"/>
    </row>
    <row r="157" spans="1:31" ht="7.5" customHeight="1" thickBot="1">
      <c r="A157" s="4344"/>
      <c r="B157" s="4069"/>
      <c r="C157" s="4112"/>
      <c r="D157" s="252"/>
      <c r="E157" s="1"/>
      <c r="F157" s="375"/>
      <c r="G157" s="4090"/>
      <c r="H157" s="4093"/>
      <c r="I157" s="247"/>
      <c r="J157" s="247"/>
      <c r="K157" s="247"/>
      <c r="L157" s="486"/>
      <c r="M157" s="487"/>
      <c r="N157" s="479"/>
      <c r="O157" s="488"/>
      <c r="P157" s="488"/>
      <c r="Q157" s="157"/>
      <c r="R157" s="187"/>
      <c r="S157" s="187"/>
      <c r="T157" s="187"/>
      <c r="U157" s="187"/>
      <c r="V157" s="187"/>
      <c r="W157" s="192"/>
      <c r="X157" s="193"/>
      <c r="Y157" s="189"/>
      <c r="Z157" s="4"/>
      <c r="AA157" s="4"/>
      <c r="AB157" s="4"/>
      <c r="AC157" s="4"/>
      <c r="AD157" s="4"/>
      <c r="AE157" s="4"/>
    </row>
    <row r="158" spans="1:31" ht="52">
      <c r="A158" s="4344"/>
      <c r="B158" s="4069"/>
      <c r="C158" s="123">
        <v>16</v>
      </c>
      <c r="D158" s="3472" t="s">
        <v>1633</v>
      </c>
      <c r="E158" s="3473"/>
      <c r="F158" s="276"/>
      <c r="G158" s="4090"/>
      <c r="H158" s="4093"/>
      <c r="I158" s="276"/>
      <c r="J158" s="276"/>
      <c r="K158" s="276"/>
      <c r="L158" s="3497" t="s">
        <v>163</v>
      </c>
      <c r="M158" s="3509" t="s">
        <v>1727</v>
      </c>
      <c r="N158" s="3498" t="s">
        <v>1676</v>
      </c>
      <c r="O158" s="492"/>
      <c r="P158" s="492"/>
      <c r="Q158" s="456"/>
      <c r="R158" s="457"/>
      <c r="S158" s="457"/>
      <c r="T158" s="457"/>
      <c r="U158" s="457"/>
      <c r="V158" s="457"/>
      <c r="W158" s="338"/>
      <c r="X158" s="340"/>
      <c r="Y158" s="406"/>
      <c r="Z158" s="4"/>
      <c r="AA158" s="4"/>
      <c r="AB158" s="4"/>
      <c r="AC158" s="4"/>
      <c r="AD158" s="4"/>
      <c r="AE158" s="4"/>
    </row>
    <row r="159" spans="1:31" ht="26.5" thickBot="1">
      <c r="A159" s="4344"/>
      <c r="B159" s="4107"/>
      <c r="C159" s="287">
        <v>17</v>
      </c>
      <c r="D159" s="513"/>
      <c r="E159" s="514" t="s">
        <v>164</v>
      </c>
      <c r="F159" s="515" t="s">
        <v>165</v>
      </c>
      <c r="G159" s="4090"/>
      <c r="H159" s="4093"/>
      <c r="I159" s="287"/>
      <c r="J159" s="287"/>
      <c r="K159" s="287"/>
      <c r="L159" s="493"/>
      <c r="M159" s="494"/>
      <c r="N159" s="257"/>
      <c r="O159" s="495"/>
      <c r="P159" s="495"/>
      <c r="Q159" s="405"/>
      <c r="R159" s="207"/>
      <c r="S159" s="339"/>
      <c r="T159" s="339"/>
      <c r="U159" s="339"/>
      <c r="V159" s="339"/>
      <c r="W159" s="406"/>
      <c r="X159" s="438"/>
      <c r="Y159" s="406"/>
      <c r="Z159" s="4"/>
      <c r="AA159" s="4"/>
      <c r="AB159" s="4"/>
      <c r="AC159" s="4"/>
      <c r="AD159" s="4"/>
      <c r="AE159" s="4"/>
    </row>
    <row r="160" spans="1:31" ht="7.5" customHeight="1" thickTop="1">
      <c r="A160" s="4344"/>
      <c r="B160" s="4235" t="s">
        <v>1597</v>
      </c>
      <c r="C160" s="4131" t="s">
        <v>246</v>
      </c>
      <c r="D160" s="95"/>
      <c r="E160" s="368"/>
      <c r="F160" s="224"/>
      <c r="G160" s="4236" t="s">
        <v>159</v>
      </c>
      <c r="H160" s="4092" t="s">
        <v>1685</v>
      </c>
      <c r="I160" s="142"/>
      <c r="J160" s="142"/>
      <c r="K160" s="142"/>
      <c r="L160" s="146"/>
      <c r="M160" s="147"/>
      <c r="N160" s="148"/>
      <c r="O160" s="295"/>
      <c r="P160" s="152"/>
      <c r="Q160" s="441"/>
      <c r="R160" s="121"/>
      <c r="S160" s="442"/>
      <c r="T160" s="442"/>
      <c r="U160" s="442"/>
      <c r="V160" s="442"/>
      <c r="W160" s="297"/>
      <c r="X160" s="296"/>
      <c r="Y160" s="297"/>
      <c r="Z160" s="4"/>
      <c r="AA160" s="4"/>
      <c r="AB160" s="4"/>
      <c r="AC160" s="4"/>
      <c r="AD160" s="4"/>
      <c r="AE160" s="4"/>
    </row>
    <row r="161" spans="1:31" ht="7.5" customHeight="1">
      <c r="A161" s="4344"/>
      <c r="B161" s="4069"/>
      <c r="C161" s="4111"/>
      <c r="D161" s="111"/>
      <c r="E161" s="482"/>
      <c r="F161" s="483"/>
      <c r="G161" s="4090"/>
      <c r="H161" s="4093"/>
      <c r="I161" s="95"/>
      <c r="J161" s="3359"/>
      <c r="K161" s="95"/>
      <c r="L161" s="102"/>
      <c r="M161" s="269"/>
      <c r="N161" s="501"/>
      <c r="O161" s="100"/>
      <c r="P161" s="101"/>
      <c r="Q161" s="186"/>
      <c r="R161" s="188"/>
      <c r="S161" s="188"/>
      <c r="T161" s="188"/>
      <c r="U161" s="188"/>
      <c r="V161" s="188"/>
      <c r="W161" s="189"/>
      <c r="X161" s="190"/>
      <c r="Y161" s="189"/>
      <c r="Z161" s="4"/>
      <c r="AA161" s="4"/>
      <c r="AB161" s="4"/>
      <c r="AC161" s="4"/>
      <c r="AD161" s="4"/>
      <c r="AE161" s="4"/>
    </row>
    <row r="162" spans="1:31" ht="7.5" customHeight="1">
      <c r="A162" s="4344"/>
      <c r="B162" s="4069"/>
      <c r="C162" s="4111"/>
      <c r="D162" s="252"/>
      <c r="E162" s="1"/>
      <c r="F162" s="375"/>
      <c r="G162" s="4090"/>
      <c r="H162" s="4093"/>
      <c r="I162" s="502"/>
      <c r="J162" s="3937"/>
      <c r="K162" s="502"/>
      <c r="L162" s="503"/>
      <c r="M162" s="504"/>
      <c r="N162" s="505"/>
      <c r="O162" s="100"/>
      <c r="P162" s="101"/>
      <c r="Q162" s="186"/>
      <c r="R162" s="188"/>
      <c r="S162" s="188"/>
      <c r="T162" s="188"/>
      <c r="U162" s="188"/>
      <c r="V162" s="188"/>
      <c r="W162" s="189"/>
      <c r="X162" s="190"/>
      <c r="Y162" s="189"/>
      <c r="Z162" s="4"/>
      <c r="AA162" s="4"/>
      <c r="AB162" s="4"/>
      <c r="AC162" s="4"/>
      <c r="AD162" s="4"/>
      <c r="AE162" s="4"/>
    </row>
    <row r="163" spans="1:31" ht="7.5" customHeight="1">
      <c r="A163" s="4344"/>
      <c r="B163" s="4069"/>
      <c r="C163" s="4111"/>
      <c r="D163" s="252"/>
      <c r="E163" s="1"/>
      <c r="F163" s="375"/>
      <c r="G163" s="4090"/>
      <c r="H163" s="4093"/>
      <c r="I163" s="502"/>
      <c r="J163" s="3937"/>
      <c r="K163" s="100"/>
      <c r="L163" s="415"/>
      <c r="M163" s="506"/>
      <c r="N163" s="507"/>
      <c r="O163" s="270"/>
      <c r="P163" s="270"/>
      <c r="Q163" s="186"/>
      <c r="R163" s="188"/>
      <c r="S163" s="188"/>
      <c r="T163" s="188"/>
      <c r="U163" s="188"/>
      <c r="V163" s="188"/>
      <c r="W163" s="189"/>
      <c r="X163" s="190"/>
      <c r="Y163" s="189"/>
      <c r="Z163" s="4"/>
      <c r="AA163" s="4"/>
      <c r="AB163" s="4"/>
      <c r="AC163" s="4"/>
      <c r="AD163" s="4"/>
      <c r="AE163" s="4"/>
    </row>
    <row r="164" spans="1:31" ht="7.5" customHeight="1" thickBot="1">
      <c r="A164" s="4344"/>
      <c r="B164" s="4069"/>
      <c r="C164" s="4087"/>
      <c r="D164" s="252"/>
      <c r="E164" s="1"/>
      <c r="F164" s="375"/>
      <c r="G164" s="4090"/>
      <c r="H164" s="4093"/>
      <c r="I164" s="508"/>
      <c r="J164" s="508"/>
      <c r="K164" s="270"/>
      <c r="L164" s="3325"/>
      <c r="M164" s="3326"/>
      <c r="N164" s="3327"/>
      <c r="O164" s="3471"/>
      <c r="P164" s="270"/>
      <c r="Q164" s="186"/>
      <c r="R164" s="188"/>
      <c r="S164" s="188"/>
      <c r="T164" s="188"/>
      <c r="U164" s="188"/>
      <c r="V164" s="188"/>
      <c r="W164" s="189"/>
      <c r="X164" s="190"/>
      <c r="Y164" s="189"/>
      <c r="Z164" s="4"/>
      <c r="AA164" s="4"/>
      <c r="AB164" s="4"/>
      <c r="AC164" s="4"/>
      <c r="AD164" s="4"/>
      <c r="AE164" s="4"/>
    </row>
    <row r="165" spans="1:31" ht="13">
      <c r="A165" s="4344"/>
      <c r="B165" s="4069"/>
      <c r="C165" s="276">
        <v>23</v>
      </c>
      <c r="D165" s="276"/>
      <c r="E165" s="378"/>
      <c r="F165" s="276"/>
      <c r="G165" s="4090"/>
      <c r="H165" s="4093"/>
      <c r="I165" s="512"/>
      <c r="J165" s="512"/>
      <c r="K165" s="4025" t="s">
        <v>1642</v>
      </c>
      <c r="L165" s="456"/>
      <c r="M165" s="544"/>
      <c r="N165" s="545"/>
      <c r="O165" s="3469"/>
      <c r="P165" s="3470"/>
      <c r="Q165" s="405"/>
      <c r="R165" s="339"/>
      <c r="S165" s="339"/>
      <c r="T165" s="339"/>
      <c r="U165" s="339"/>
      <c r="V165" s="339"/>
      <c r="W165" s="406"/>
      <c r="X165" s="438"/>
      <c r="Y165" s="406"/>
      <c r="Z165" s="4"/>
      <c r="AA165" s="4"/>
      <c r="AB165" s="4"/>
      <c r="AC165" s="4"/>
      <c r="AD165" s="4"/>
      <c r="AE165" s="4"/>
    </row>
    <row r="166" spans="1:31" ht="13.5" thickBot="1">
      <c r="A166" s="4344"/>
      <c r="B166" s="4107"/>
      <c r="C166" s="287">
        <v>24</v>
      </c>
      <c r="D166" s="287"/>
      <c r="E166" s="380"/>
      <c r="F166" s="287"/>
      <c r="G166" s="4090"/>
      <c r="H166" s="4093"/>
      <c r="I166" s="287"/>
      <c r="J166" s="287"/>
      <c r="K166" s="4026"/>
      <c r="L166" s="206"/>
      <c r="M166" s="445"/>
      <c r="N166" s="547"/>
      <c r="O166" s="284"/>
      <c r="P166" s="208"/>
      <c r="Q166" s="206"/>
      <c r="R166" s="207"/>
      <c r="S166" s="207"/>
      <c r="T166" s="207"/>
      <c r="U166" s="207"/>
      <c r="V166" s="207"/>
      <c r="W166" s="208"/>
      <c r="X166" s="312"/>
      <c r="Y166" s="447"/>
      <c r="Z166" s="4"/>
      <c r="AA166" s="4"/>
      <c r="AB166" s="4"/>
      <c r="AC166" s="4"/>
      <c r="AD166" s="4"/>
      <c r="AE166" s="4"/>
    </row>
    <row r="167" spans="1:31" ht="11.25" customHeight="1" thickTop="1">
      <c r="A167" s="4344"/>
      <c r="B167" s="4217" t="s">
        <v>1598</v>
      </c>
      <c r="C167" s="4131" t="s">
        <v>39</v>
      </c>
      <c r="D167" s="142"/>
      <c r="E167" s="145"/>
      <c r="F167" s="142"/>
      <c r="G167" s="4090"/>
      <c r="H167" s="4093"/>
      <c r="I167" s="3480"/>
      <c r="J167" s="3480"/>
      <c r="K167" s="3480"/>
      <c r="L167" s="3478"/>
      <c r="M167" s="3479"/>
      <c r="N167" s="371"/>
      <c r="O167" s="295"/>
      <c r="P167" s="295"/>
      <c r="Q167" s="517"/>
      <c r="R167" s="518"/>
      <c r="S167" s="151"/>
      <c r="T167" s="151"/>
      <c r="U167" s="151"/>
      <c r="V167" s="151"/>
      <c r="W167" s="152"/>
      <c r="X167" s="146"/>
      <c r="Y167" s="519"/>
      <c r="Z167" s="4"/>
      <c r="AA167" s="4"/>
      <c r="AB167" s="4"/>
      <c r="AC167" s="4"/>
      <c r="AD167" s="4"/>
      <c r="AE167" s="4"/>
    </row>
    <row r="168" spans="1:31" ht="11.25" customHeight="1">
      <c r="A168" s="4344"/>
      <c r="B168" s="4069"/>
      <c r="C168" s="4111"/>
      <c r="D168" s="95"/>
      <c r="E168" s="98"/>
      <c r="F168" s="95"/>
      <c r="G168" s="4090"/>
      <c r="H168" s="4093"/>
      <c r="I168" s="3480"/>
      <c r="J168" s="3480"/>
      <c r="K168" s="3480"/>
      <c r="L168" s="3480"/>
      <c r="M168" s="3481"/>
      <c r="N168" s="3333"/>
      <c r="O168" s="3363"/>
      <c r="P168" s="3363"/>
      <c r="Q168" s="3482"/>
      <c r="R168" s="3433"/>
      <c r="S168" s="3433"/>
      <c r="T168" s="3433"/>
      <c r="U168" s="3433"/>
      <c r="V168" s="3433"/>
      <c r="W168" s="3361"/>
      <c r="X168" s="3482"/>
      <c r="Y168" s="3475"/>
      <c r="Z168" s="4"/>
      <c r="AA168" s="4"/>
      <c r="AB168" s="4"/>
      <c r="AC168" s="4"/>
      <c r="AD168" s="4"/>
      <c r="AE168" s="4"/>
    </row>
    <row r="169" spans="1:31" ht="11.25" customHeight="1">
      <c r="A169" s="4344"/>
      <c r="B169" s="4069"/>
      <c r="C169" s="4111"/>
      <c r="D169" s="95"/>
      <c r="E169" s="98"/>
      <c r="F169" s="95"/>
      <c r="G169" s="4090"/>
      <c r="H169" s="4093"/>
      <c r="I169" s="3480"/>
      <c r="J169" s="3480"/>
      <c r="K169" s="3480"/>
      <c r="L169" s="3480"/>
      <c r="M169" s="3481"/>
      <c r="N169" s="3481"/>
      <c r="O169" s="3363"/>
      <c r="P169" s="3363"/>
      <c r="Q169" s="3482"/>
      <c r="R169" s="3433"/>
      <c r="S169" s="3433"/>
      <c r="T169" s="3433"/>
      <c r="U169" s="3433"/>
      <c r="V169" s="3433"/>
      <c r="W169" s="3361"/>
      <c r="X169" s="3482"/>
      <c r="Y169" s="3475"/>
      <c r="Z169" s="4"/>
      <c r="AA169" s="4"/>
      <c r="AB169" s="4"/>
      <c r="AC169" s="4"/>
      <c r="AD169" s="4"/>
      <c r="AE169" s="4"/>
    </row>
    <row r="170" spans="1:31" ht="11.25" customHeight="1">
      <c r="A170" s="4344"/>
      <c r="B170" s="4069"/>
      <c r="C170" s="4111"/>
      <c r="D170" s="95"/>
      <c r="E170" s="98"/>
      <c r="F170" s="95"/>
      <c r="G170" s="4090"/>
      <c r="H170" s="4093"/>
      <c r="I170" s="3480"/>
      <c r="J170" s="3480"/>
      <c r="K170" s="3480"/>
      <c r="L170" s="3480"/>
      <c r="M170" s="3481"/>
      <c r="N170" s="3481"/>
      <c r="O170" s="3363"/>
      <c r="P170" s="3363"/>
      <c r="Q170" s="3482"/>
      <c r="R170" s="3433"/>
      <c r="S170" s="3433"/>
      <c r="T170" s="3433"/>
      <c r="U170" s="3433"/>
      <c r="V170" s="3433"/>
      <c r="W170" s="3361"/>
      <c r="X170" s="3482"/>
      <c r="Y170" s="3475"/>
      <c r="Z170" s="4"/>
      <c r="AA170" s="4"/>
      <c r="AB170" s="4"/>
      <c r="AC170" s="4"/>
      <c r="AD170" s="4"/>
      <c r="AE170" s="4"/>
    </row>
    <row r="171" spans="1:31" ht="11.25" customHeight="1">
      <c r="A171" s="4344"/>
      <c r="B171" s="4069"/>
      <c r="C171" s="4087"/>
      <c r="D171" s="247"/>
      <c r="E171" s="156"/>
      <c r="F171" s="247"/>
      <c r="G171" s="4090"/>
      <c r="H171" s="4093"/>
      <c r="I171" s="521"/>
      <c r="J171" s="521"/>
      <c r="K171" s="521"/>
      <c r="L171" s="521"/>
      <c r="M171" s="522"/>
      <c r="N171" s="191"/>
      <c r="O171" s="523"/>
      <c r="P171" s="523"/>
      <c r="Q171" s="157"/>
      <c r="R171" s="187"/>
      <c r="S171" s="187"/>
      <c r="T171" s="187"/>
      <c r="U171" s="187"/>
      <c r="V171" s="187"/>
      <c r="W171" s="192"/>
      <c r="X171" s="157"/>
      <c r="Y171" s="524"/>
      <c r="Z171" s="4"/>
      <c r="AA171" s="4"/>
      <c r="AB171" s="4"/>
      <c r="AC171" s="4"/>
      <c r="AD171" s="4"/>
      <c r="AE171" s="4"/>
    </row>
    <row r="172" spans="1:31" ht="13">
      <c r="A172" s="4344"/>
      <c r="B172" s="4069"/>
      <c r="C172" s="4009">
        <v>30</v>
      </c>
      <c r="D172" s="4227" t="s">
        <v>662</v>
      </c>
      <c r="E172" s="3368"/>
      <c r="F172" s="3368"/>
      <c r="G172" s="4090"/>
      <c r="H172" s="4093"/>
      <c r="I172" s="551"/>
      <c r="J172" s="551"/>
      <c r="K172" s="551"/>
      <c r="L172" s="3372" t="s">
        <v>1358</v>
      </c>
      <c r="M172" s="3373" t="s">
        <v>1717</v>
      </c>
      <c r="N172" s="3375"/>
      <c r="O172" s="492"/>
      <c r="P172" s="492"/>
      <c r="Q172" s="456"/>
      <c r="R172" s="457"/>
      <c r="S172" s="457"/>
      <c r="T172" s="457"/>
      <c r="U172" s="457"/>
      <c r="V172" s="457"/>
      <c r="W172" s="338"/>
      <c r="X172" s="340"/>
      <c r="Y172" s="406"/>
      <c r="Z172" s="4"/>
      <c r="AA172" s="4"/>
      <c r="AB172" s="4"/>
      <c r="AC172" s="4"/>
      <c r="AD172" s="4"/>
      <c r="AE172" s="4"/>
    </row>
    <row r="173" spans="1:31" ht="26">
      <c r="A173" s="4344"/>
      <c r="B173" s="4098"/>
      <c r="C173" s="4152"/>
      <c r="D173" s="4228"/>
      <c r="E173" s="3385"/>
      <c r="F173" s="3385"/>
      <c r="G173" s="4091"/>
      <c r="H173" s="4094"/>
      <c r="I173" s="3945"/>
      <c r="J173" s="3945"/>
      <c r="K173" s="3945"/>
      <c r="L173" s="3384" t="s">
        <v>1513</v>
      </c>
      <c r="M173" s="3369" t="s">
        <v>1718</v>
      </c>
      <c r="N173" s="5239" t="s">
        <v>1493</v>
      </c>
      <c r="O173" s="495"/>
      <c r="P173" s="495"/>
      <c r="Q173" s="3464"/>
      <c r="R173" s="339"/>
      <c r="S173" s="339"/>
      <c r="T173" s="339"/>
      <c r="U173" s="339"/>
      <c r="V173" s="339"/>
      <c r="W173" s="406"/>
      <c r="X173" s="3463"/>
      <c r="Y173" s="406"/>
      <c r="Z173" s="4"/>
      <c r="AA173" s="4"/>
      <c r="AB173" s="4"/>
      <c r="AC173" s="4"/>
      <c r="AD173" s="4"/>
      <c r="AE173" s="4"/>
    </row>
    <row r="174" spans="1:31" ht="25.5" thickBot="1">
      <c r="A174" s="4344"/>
      <c r="B174" s="4107"/>
      <c r="C174" s="3364" t="s">
        <v>1566</v>
      </c>
      <c r="D174" s="3474"/>
      <c r="E174" s="3474"/>
      <c r="F174" s="3474"/>
      <c r="G174" s="4237"/>
      <c r="H174" s="4238"/>
      <c r="I174" s="287"/>
      <c r="J174" s="287"/>
      <c r="K174" s="284"/>
      <c r="L174" s="3518" t="s">
        <v>670</v>
      </c>
      <c r="M174" s="3519" t="s">
        <v>1720</v>
      </c>
      <c r="N174" s="3520" t="s">
        <v>1508</v>
      </c>
      <c r="O174" s="3486"/>
      <c r="P174" s="3486"/>
      <c r="Q174" s="206"/>
      <c r="R174" s="207"/>
      <c r="S174" s="207"/>
      <c r="T174" s="207"/>
      <c r="U174" s="207"/>
      <c r="V174" s="207"/>
      <c r="W174" s="208"/>
      <c r="X174" s="312"/>
      <c r="Y174" s="208"/>
      <c r="Z174" s="4"/>
      <c r="AA174" s="4"/>
      <c r="AB174" s="4"/>
      <c r="AC174" s="4"/>
      <c r="AD174" s="4"/>
      <c r="AE174" s="4"/>
    </row>
    <row r="175" spans="1:31" ht="11.25" customHeight="1" thickTop="1">
      <c r="A175" s="4299" t="s">
        <v>170</v>
      </c>
      <c r="B175" s="4119" t="s">
        <v>1599</v>
      </c>
      <c r="C175" s="4247" t="s">
        <v>43</v>
      </c>
      <c r="D175" s="3475"/>
      <c r="E175" s="3476"/>
      <c r="F175" s="3359"/>
      <c r="G175" s="4229" t="s">
        <v>173</v>
      </c>
      <c r="H175" s="4232" t="s">
        <v>1686</v>
      </c>
      <c r="I175" s="291"/>
      <c r="J175" s="291"/>
      <c r="K175" s="3526" t="s">
        <v>175</v>
      </c>
      <c r="L175" s="527" t="s">
        <v>176</v>
      </c>
      <c r="M175" s="528" t="s">
        <v>177</v>
      </c>
      <c r="N175" s="526" t="s">
        <v>178</v>
      </c>
      <c r="O175" s="109"/>
      <c r="P175" s="109"/>
      <c r="Q175" s="160"/>
      <c r="R175" s="529"/>
      <c r="S175" s="529"/>
      <c r="T175" s="529"/>
      <c r="U175" s="529"/>
      <c r="V175" s="103"/>
      <c r="W175" s="104"/>
      <c r="X175" s="105"/>
      <c r="Y175" s="104"/>
      <c r="Z175" s="4"/>
      <c r="AA175" s="4"/>
      <c r="AB175" s="4"/>
      <c r="AC175" s="4"/>
      <c r="AD175" s="4"/>
      <c r="AE175" s="4"/>
    </row>
    <row r="176" spans="1:31" ht="11.25" customHeight="1">
      <c r="A176" s="4266"/>
      <c r="B176" s="4098"/>
      <c r="C176" s="4057"/>
      <c r="D176" s="3475"/>
      <c r="E176" s="3476"/>
      <c r="F176" s="3359"/>
      <c r="G176" s="4230"/>
      <c r="H176" s="4233"/>
      <c r="I176" s="3528"/>
      <c r="J176" s="3528"/>
      <c r="K176" s="3526"/>
      <c r="L176" s="527"/>
      <c r="M176" s="528"/>
      <c r="N176" s="526"/>
      <c r="O176" s="109"/>
      <c r="P176" s="109"/>
      <c r="Q176" s="160"/>
      <c r="R176" s="529"/>
      <c r="S176" s="529"/>
      <c r="T176" s="529"/>
      <c r="U176" s="529"/>
      <c r="V176" s="103"/>
      <c r="W176" s="104"/>
      <c r="X176" s="105"/>
      <c r="Y176" s="104"/>
      <c r="Z176" s="4"/>
      <c r="AA176" s="4"/>
      <c r="AB176" s="4"/>
      <c r="AC176" s="4"/>
      <c r="AD176" s="4"/>
      <c r="AE176" s="4"/>
    </row>
    <row r="177" spans="1:31" ht="11.25" customHeight="1">
      <c r="A177" s="4266"/>
      <c r="B177" s="4098"/>
      <c r="C177" s="4057"/>
      <c r="D177" s="3475"/>
      <c r="E177" s="3476"/>
      <c r="F177" s="3359"/>
      <c r="G177" s="4230"/>
      <c r="H177" s="4233"/>
      <c r="I177" s="3528"/>
      <c r="J177" s="3528"/>
      <c r="K177" s="3526"/>
      <c r="L177" s="527"/>
      <c r="M177" s="528"/>
      <c r="N177" s="526"/>
      <c r="O177" s="109"/>
      <c r="P177" s="109"/>
      <c r="Q177" s="160"/>
      <c r="R177" s="529"/>
      <c r="S177" s="529"/>
      <c r="T177" s="529"/>
      <c r="U177" s="529"/>
      <c r="V177" s="103"/>
      <c r="W177" s="104"/>
      <c r="X177" s="105"/>
      <c r="Y177" s="104"/>
      <c r="Z177" s="4"/>
      <c r="AA177" s="4"/>
      <c r="AB177" s="4"/>
      <c r="AC177" s="4"/>
      <c r="AD177" s="4"/>
      <c r="AE177" s="4"/>
    </row>
    <row r="178" spans="1:31" ht="11.25" customHeight="1">
      <c r="A178" s="4266"/>
      <c r="B178" s="4098"/>
      <c r="C178" s="4057"/>
      <c r="D178" s="3475"/>
      <c r="E178" s="3476"/>
      <c r="F178" s="3359"/>
      <c r="G178" s="4230"/>
      <c r="H178" s="4233"/>
      <c r="I178" s="3528"/>
      <c r="J178" s="3528"/>
      <c r="K178" s="3526"/>
      <c r="L178" s="527"/>
      <c r="M178" s="528"/>
      <c r="N178" s="526"/>
      <c r="O178" s="109"/>
      <c r="P178" s="109"/>
      <c r="Q178" s="160"/>
      <c r="R178" s="529"/>
      <c r="S178" s="529"/>
      <c r="T178" s="529"/>
      <c r="U178" s="529"/>
      <c r="V178" s="103"/>
      <c r="W178" s="104"/>
      <c r="X178" s="105"/>
      <c r="Y178" s="104"/>
      <c r="Z178" s="4"/>
      <c r="AA178" s="4"/>
      <c r="AB178" s="4"/>
      <c r="AC178" s="4"/>
      <c r="AD178" s="4"/>
      <c r="AE178" s="4"/>
    </row>
    <row r="179" spans="1:31" ht="11" customHeight="1" thickBot="1">
      <c r="A179" s="4266"/>
      <c r="B179" s="4098"/>
      <c r="C179" s="4082"/>
      <c r="D179" s="524"/>
      <c r="E179" s="248"/>
      <c r="F179" s="247"/>
      <c r="G179" s="4230"/>
      <c r="H179" s="4233"/>
      <c r="I179" s="184"/>
      <c r="J179" s="184"/>
      <c r="K179" s="3527"/>
      <c r="L179" s="531"/>
      <c r="M179" s="532"/>
      <c r="N179" s="530"/>
      <c r="O179" s="523"/>
      <c r="P179" s="523"/>
      <c r="Q179" s="521"/>
      <c r="R179" s="533"/>
      <c r="S179" s="533"/>
      <c r="T179" s="533"/>
      <c r="U179" s="533"/>
      <c r="V179" s="187"/>
      <c r="W179" s="192"/>
      <c r="X179" s="193"/>
      <c r="Y179" s="192"/>
      <c r="Z179" s="4"/>
      <c r="AA179" s="4"/>
      <c r="AB179" s="4"/>
      <c r="AC179" s="4"/>
      <c r="AD179" s="4"/>
      <c r="AE179" s="4"/>
    </row>
    <row r="180" spans="1:31" ht="37.5" customHeight="1" thickBot="1">
      <c r="A180" s="4266"/>
      <c r="B180" s="4098"/>
      <c r="C180" s="3747" t="s">
        <v>1485</v>
      </c>
      <c r="D180" s="276"/>
      <c r="E180" s="276"/>
      <c r="F180" s="276"/>
      <c r="G180" s="4230"/>
      <c r="H180" s="4233"/>
      <c r="I180" s="276"/>
      <c r="J180" s="276"/>
      <c r="K180" s="4258" t="s">
        <v>907</v>
      </c>
      <c r="L180" s="3483" t="s">
        <v>169</v>
      </c>
      <c r="M180" s="3946" t="s">
        <v>1647</v>
      </c>
      <c r="N180" s="3485" t="s">
        <v>1508</v>
      </c>
      <c r="O180" s="3892"/>
      <c r="P180" s="3892"/>
      <c r="Q180" s="3893"/>
      <c r="R180" s="3889"/>
      <c r="S180" s="3889"/>
      <c r="T180" s="3889"/>
      <c r="U180" s="3889"/>
      <c r="V180" s="3890"/>
      <c r="W180" s="3888"/>
      <c r="X180" s="3891"/>
      <c r="Y180" s="3888"/>
      <c r="Z180" s="4"/>
      <c r="AA180" s="4"/>
      <c r="AB180" s="4"/>
      <c r="AC180" s="4"/>
      <c r="AD180" s="4"/>
      <c r="AE180" s="4"/>
    </row>
    <row r="181" spans="1:31" ht="13.5" thickBot="1">
      <c r="A181" s="4266"/>
      <c r="B181" s="4053"/>
      <c r="C181" s="3748" t="s">
        <v>1482</v>
      </c>
      <c r="D181" s="3474"/>
      <c r="E181" s="3474"/>
      <c r="F181" s="3474"/>
      <c r="G181" s="4230"/>
      <c r="H181" s="4233"/>
      <c r="I181" s="3474"/>
      <c r="J181" s="3474"/>
      <c r="K181" s="4259"/>
      <c r="L181" s="206"/>
      <c r="M181" s="445"/>
      <c r="N181" s="547"/>
      <c r="O181" s="3532"/>
      <c r="P181" s="3532"/>
      <c r="Q181" s="3533"/>
      <c r="R181" s="3534"/>
      <c r="S181" s="3534"/>
      <c r="T181" s="3534"/>
      <c r="U181" s="3534"/>
      <c r="V181" s="3535"/>
      <c r="W181" s="3536"/>
      <c r="X181" s="3537"/>
      <c r="Y181" s="3536"/>
      <c r="Z181" s="4"/>
      <c r="AA181" s="4"/>
      <c r="AB181" s="4"/>
      <c r="AC181" s="4"/>
      <c r="AD181" s="4"/>
      <c r="AE181" s="4"/>
    </row>
    <row r="182" spans="1:31" ht="11.25" customHeight="1">
      <c r="A182" s="4266"/>
      <c r="B182" s="4109" t="s">
        <v>1600</v>
      </c>
      <c r="C182" s="4110" t="s">
        <v>48</v>
      </c>
      <c r="D182" s="95"/>
      <c r="E182" s="368"/>
      <c r="F182" s="224"/>
      <c r="G182" s="4230"/>
      <c r="H182" s="4233"/>
      <c r="I182" s="261"/>
      <c r="J182" s="261"/>
      <c r="K182" s="261"/>
      <c r="L182" s="3759"/>
      <c r="M182" s="3760"/>
      <c r="N182" s="763"/>
      <c r="O182" s="149"/>
      <c r="P182" s="150"/>
      <c r="Q182" s="3759"/>
      <c r="R182" s="574"/>
      <c r="S182" s="574"/>
      <c r="T182" s="574"/>
      <c r="U182" s="574"/>
      <c r="V182" s="574"/>
      <c r="W182" s="150"/>
      <c r="X182" s="764"/>
      <c r="Y182" s="150"/>
      <c r="Z182" s="4"/>
      <c r="AA182" s="4"/>
      <c r="AB182" s="4"/>
      <c r="AC182" s="4"/>
      <c r="AD182" s="4"/>
      <c r="AE182" s="4"/>
    </row>
    <row r="183" spans="1:31" ht="11.25" customHeight="1">
      <c r="A183" s="4266"/>
      <c r="B183" s="4098"/>
      <c r="C183" s="4111"/>
      <c r="D183" s="95"/>
      <c r="E183" s="368"/>
      <c r="F183" s="224"/>
      <c r="G183" s="4230"/>
      <c r="H183" s="4233"/>
      <c r="I183" s="224"/>
      <c r="J183" s="3539"/>
      <c r="K183" s="224"/>
      <c r="L183" s="226"/>
      <c r="M183" s="506"/>
      <c r="N183" s="507"/>
      <c r="O183" s="100"/>
      <c r="P183" s="101"/>
      <c r="Q183" s="782"/>
      <c r="R183" s="587"/>
      <c r="S183" s="587"/>
      <c r="T183" s="587"/>
      <c r="U183" s="587"/>
      <c r="V183" s="587"/>
      <c r="W183" s="781"/>
      <c r="X183" s="783"/>
      <c r="Y183" s="1172"/>
      <c r="Z183" s="4"/>
      <c r="AA183" s="4"/>
      <c r="AB183" s="4"/>
      <c r="AC183" s="4"/>
      <c r="AD183" s="4"/>
      <c r="AE183" s="4"/>
    </row>
    <row r="184" spans="1:31" ht="11.25" customHeight="1">
      <c r="A184" s="4266"/>
      <c r="B184" s="4098"/>
      <c r="C184" s="4111"/>
      <c r="D184" s="95"/>
      <c r="E184" s="368"/>
      <c r="F184" s="224"/>
      <c r="G184" s="4230"/>
      <c r="H184" s="4233"/>
      <c r="I184" s="224"/>
      <c r="J184" s="224"/>
      <c r="K184" s="224"/>
      <c r="L184" s="226"/>
      <c r="M184" s="506"/>
      <c r="N184" s="507"/>
      <c r="O184" s="100"/>
      <c r="P184" s="101"/>
      <c r="Q184" s="3754"/>
      <c r="R184" s="3755"/>
      <c r="S184" s="3755"/>
      <c r="T184" s="3755"/>
      <c r="U184" s="3755"/>
      <c r="V184" s="3755"/>
      <c r="W184" s="3756"/>
      <c r="X184" s="3761"/>
      <c r="Y184" s="3740"/>
      <c r="Z184" s="4"/>
      <c r="AA184" s="4"/>
      <c r="AB184" s="4"/>
      <c r="AC184" s="4"/>
      <c r="AD184" s="4"/>
      <c r="AE184" s="4"/>
    </row>
    <row r="185" spans="1:31" ht="11.25" customHeight="1">
      <c r="A185" s="4266"/>
      <c r="B185" s="4098"/>
      <c r="C185" s="4111"/>
      <c r="D185" s="95"/>
      <c r="E185" s="368"/>
      <c r="F185" s="224"/>
      <c r="G185" s="4230"/>
      <c r="H185" s="4233"/>
      <c r="I185" s="224"/>
      <c r="J185" s="224"/>
      <c r="K185" s="224"/>
      <c r="L185" s="226"/>
      <c r="M185" s="506"/>
      <c r="N185" s="507"/>
      <c r="O185" s="100"/>
      <c r="P185" s="101"/>
      <c r="Q185" s="3754"/>
      <c r="R185" s="3755"/>
      <c r="S185" s="3755"/>
      <c r="T185" s="3755"/>
      <c r="U185" s="3755"/>
      <c r="V185" s="3755"/>
      <c r="W185" s="3756"/>
      <c r="X185" s="3761"/>
      <c r="Y185" s="3740"/>
      <c r="Z185" s="4"/>
      <c r="AA185" s="4"/>
      <c r="AB185" s="4"/>
      <c r="AC185" s="4"/>
      <c r="AD185" s="4"/>
      <c r="AE185" s="4"/>
    </row>
    <row r="186" spans="1:31" ht="11.25" customHeight="1" thickBot="1">
      <c r="A186" s="4266"/>
      <c r="B186" s="4098"/>
      <c r="C186" s="4112"/>
      <c r="D186" s="247"/>
      <c r="E186" s="376"/>
      <c r="F186" s="377"/>
      <c r="G186" s="4230"/>
      <c r="H186" s="4233"/>
      <c r="I186" s="377"/>
      <c r="J186" s="377"/>
      <c r="K186" s="482"/>
      <c r="L186" s="509"/>
      <c r="M186" s="3762"/>
      <c r="N186" s="510"/>
      <c r="O186" s="270"/>
      <c r="P186" s="511"/>
      <c r="Q186" s="3754"/>
      <c r="R186" s="3755"/>
      <c r="S186" s="3755"/>
      <c r="T186" s="3755"/>
      <c r="U186" s="3755"/>
      <c r="V186" s="3755"/>
      <c r="W186" s="3756"/>
      <c r="X186" s="3761"/>
      <c r="Y186" s="3740"/>
      <c r="Z186" s="4"/>
      <c r="AA186" s="4"/>
      <c r="AB186" s="4"/>
      <c r="AC186" s="4"/>
      <c r="AD186" s="4"/>
      <c r="AE186" s="4"/>
    </row>
    <row r="187" spans="1:31" ht="26">
      <c r="A187" s="4266"/>
      <c r="B187" s="4098"/>
      <c r="C187" s="3547">
        <v>13</v>
      </c>
      <c r="D187" s="276"/>
      <c r="E187" s="378"/>
      <c r="F187" s="276"/>
      <c r="G187" s="4230"/>
      <c r="H187" s="4233"/>
      <c r="I187" s="4113" t="s">
        <v>155</v>
      </c>
      <c r="J187" s="276"/>
      <c r="K187" s="276"/>
      <c r="L187" s="3508" t="s">
        <v>1497</v>
      </c>
      <c r="M187" s="3509" t="s">
        <v>889</v>
      </c>
      <c r="N187" s="3498" t="s">
        <v>1728</v>
      </c>
      <c r="O187" s="276"/>
      <c r="P187" s="338"/>
      <c r="Q187" s="405"/>
      <c r="R187" s="339"/>
      <c r="S187" s="339"/>
      <c r="T187" s="339"/>
      <c r="U187" s="339"/>
      <c r="V187" s="339"/>
      <c r="W187" s="406"/>
      <c r="X187" s="438"/>
      <c r="Y187" s="546"/>
      <c r="Z187" s="4"/>
      <c r="AA187" s="4"/>
      <c r="AB187" s="4"/>
      <c r="AC187" s="4"/>
      <c r="AD187" s="4"/>
      <c r="AE187" s="4"/>
    </row>
    <row r="188" spans="1:31" ht="13.5" thickBot="1">
      <c r="A188" s="4266"/>
      <c r="B188" s="4107"/>
      <c r="C188" s="3732">
        <v>14</v>
      </c>
      <c r="D188" s="437"/>
      <c r="E188" s="436"/>
      <c r="F188" s="437"/>
      <c r="G188" s="4230"/>
      <c r="H188" s="4233"/>
      <c r="I188" s="4114"/>
      <c r="J188" s="287"/>
      <c r="K188" s="287"/>
      <c r="L188" s="206"/>
      <c r="M188" s="445"/>
      <c r="N188" s="547"/>
      <c r="O188" s="287"/>
      <c r="P188" s="208"/>
      <c r="Q188" s="206"/>
      <c r="R188" s="207"/>
      <c r="S188" s="207"/>
      <c r="T188" s="207"/>
      <c r="U188" s="207"/>
      <c r="V188" s="207"/>
      <c r="W188" s="208"/>
      <c r="X188" s="312"/>
      <c r="Y188" s="447"/>
      <c r="Z188" s="4"/>
      <c r="AA188" s="4"/>
      <c r="AB188" s="4"/>
      <c r="AC188" s="4"/>
      <c r="AD188" s="4"/>
      <c r="AE188" s="4"/>
    </row>
    <row r="189" spans="1:31" ht="11.25" customHeight="1" thickTop="1">
      <c r="A189" s="4266"/>
      <c r="B189" s="4115" t="s">
        <v>1601</v>
      </c>
      <c r="C189" s="4116" t="s">
        <v>1583</v>
      </c>
      <c r="D189" s="4120" t="s">
        <v>1584</v>
      </c>
      <c r="E189" s="4121"/>
      <c r="F189" s="4122"/>
      <c r="G189" s="4230"/>
      <c r="H189" s="4233"/>
      <c r="I189" s="346"/>
      <c r="J189" s="346"/>
      <c r="K189" s="349"/>
      <c r="L189" s="548"/>
      <c r="M189" s="549"/>
      <c r="N189" s="465"/>
      <c r="O189" s="318"/>
      <c r="P189" s="319"/>
      <c r="Q189" s="537"/>
      <c r="R189" s="538"/>
      <c r="S189" s="538"/>
      <c r="T189" s="538"/>
      <c r="U189" s="538"/>
      <c r="V189" s="538"/>
      <c r="W189" s="330"/>
      <c r="X189" s="348"/>
      <c r="Y189" s="539"/>
      <c r="Z189" s="4"/>
      <c r="AA189" s="4"/>
      <c r="AB189" s="4"/>
      <c r="AC189" s="4"/>
      <c r="AD189" s="4"/>
      <c r="AE189" s="4"/>
    </row>
    <row r="190" spans="1:31" ht="11.25" customHeight="1">
      <c r="A190" s="4266"/>
      <c r="B190" s="4098"/>
      <c r="C190" s="4117"/>
      <c r="D190" s="4123"/>
      <c r="E190" s="4124"/>
      <c r="F190" s="4125"/>
      <c r="G190" s="4230"/>
      <c r="H190" s="4233"/>
      <c r="I190" s="346"/>
      <c r="J190" s="346"/>
      <c r="K190" s="349"/>
      <c r="L190" s="321"/>
      <c r="M190" s="323"/>
      <c r="N190" s="465"/>
      <c r="O190" s="318"/>
      <c r="P190" s="319"/>
      <c r="Q190" s="331"/>
      <c r="R190" s="540"/>
      <c r="S190" s="540"/>
      <c r="T190" s="540"/>
      <c r="U190" s="540"/>
      <c r="V190" s="540"/>
      <c r="W190" s="333"/>
      <c r="X190" s="541"/>
      <c r="Y190" s="542"/>
      <c r="Z190" s="4"/>
      <c r="AA190" s="4"/>
      <c r="AB190" s="4"/>
      <c r="AC190" s="4"/>
      <c r="AD190" s="4"/>
      <c r="AE190" s="4"/>
    </row>
    <row r="191" spans="1:31" ht="11.25" customHeight="1">
      <c r="A191" s="4266"/>
      <c r="B191" s="4098"/>
      <c r="C191" s="4117"/>
      <c r="D191" s="4123"/>
      <c r="E191" s="4124"/>
      <c r="F191" s="4125"/>
      <c r="G191" s="4230"/>
      <c r="H191" s="4233"/>
      <c r="I191" s="346"/>
      <c r="J191" s="346"/>
      <c r="K191" s="346"/>
      <c r="L191" s="550"/>
      <c r="M191" s="323"/>
      <c r="N191" s="465"/>
      <c r="O191" s="318"/>
      <c r="P191" s="319"/>
      <c r="Q191" s="331"/>
      <c r="R191" s="540"/>
      <c r="S191" s="540"/>
      <c r="T191" s="540"/>
      <c r="U191" s="540"/>
      <c r="V191" s="540"/>
      <c r="W191" s="333"/>
      <c r="X191" s="541"/>
      <c r="Y191" s="542"/>
      <c r="Z191" s="4"/>
      <c r="AA191" s="4"/>
      <c r="AB191" s="4"/>
      <c r="AC191" s="4"/>
      <c r="AD191" s="4"/>
      <c r="AE191" s="4"/>
    </row>
    <row r="192" spans="1:31" ht="11.25" customHeight="1">
      <c r="A192" s="4266"/>
      <c r="B192" s="4098"/>
      <c r="C192" s="4117"/>
      <c r="D192" s="4123"/>
      <c r="E192" s="4124"/>
      <c r="F192" s="4125"/>
      <c r="G192" s="4230"/>
      <c r="H192" s="4233"/>
      <c r="I192" s="346"/>
      <c r="J192" s="346"/>
      <c r="K192" s="346"/>
      <c r="L192" s="550"/>
      <c r="M192" s="323"/>
      <c r="N192" s="465"/>
      <c r="O192" s="318"/>
      <c r="P192" s="319"/>
      <c r="Q192" s="331"/>
      <c r="R192" s="540"/>
      <c r="S192" s="540"/>
      <c r="T192" s="540"/>
      <c r="U192" s="540"/>
      <c r="V192" s="540"/>
      <c r="W192" s="333"/>
      <c r="X192" s="541"/>
      <c r="Y192" s="542"/>
      <c r="Z192" s="4"/>
      <c r="AA192" s="4"/>
      <c r="AB192" s="4"/>
      <c r="AC192" s="4"/>
      <c r="AD192" s="4"/>
      <c r="AE192" s="4"/>
    </row>
    <row r="193" spans="1:31" ht="11.25" customHeight="1" thickBot="1">
      <c r="A193" s="4266"/>
      <c r="B193" s="4098"/>
      <c r="C193" s="4118"/>
      <c r="D193" s="4126"/>
      <c r="E193" s="4124"/>
      <c r="F193" s="4125"/>
      <c r="G193" s="4230"/>
      <c r="H193" s="4233"/>
      <c r="I193" s="346"/>
      <c r="J193" s="346"/>
      <c r="K193" s="346"/>
      <c r="L193" s="550"/>
      <c r="M193" s="323"/>
      <c r="N193" s="465"/>
      <c r="O193" s="318"/>
      <c r="P193" s="319"/>
      <c r="Q193" s="331"/>
      <c r="R193" s="540"/>
      <c r="S193" s="540"/>
      <c r="T193" s="540"/>
      <c r="U193" s="540"/>
      <c r="V193" s="540"/>
      <c r="W193" s="333"/>
      <c r="X193" s="541"/>
      <c r="Y193" s="542"/>
      <c r="Z193" s="4"/>
      <c r="AA193" s="4"/>
      <c r="AB193" s="4"/>
      <c r="AC193" s="4"/>
      <c r="AD193" s="4"/>
      <c r="AE193" s="4"/>
    </row>
    <row r="194" spans="1:31" ht="13" customHeight="1">
      <c r="A194" s="4266"/>
      <c r="B194" s="4098"/>
      <c r="C194" s="3547">
        <v>20</v>
      </c>
      <c r="D194" s="3878"/>
      <c r="E194" s="3879"/>
      <c r="F194" s="3880"/>
      <c r="G194" s="4230"/>
      <c r="H194" s="4233"/>
      <c r="I194" s="4085" t="s">
        <v>1703</v>
      </c>
      <c r="J194" s="378"/>
      <c r="K194" s="378"/>
      <c r="L194" s="551"/>
      <c r="M194" s="552"/>
      <c r="N194" s="279"/>
      <c r="O194" s="273"/>
      <c r="P194" s="338"/>
      <c r="Q194" s="405"/>
      <c r="R194" s="339"/>
      <c r="S194" s="339"/>
      <c r="T194" s="339"/>
      <c r="U194" s="339"/>
      <c r="V194" s="339"/>
      <c r="W194" s="406"/>
      <c r="X194" s="438"/>
      <c r="Y194" s="546"/>
      <c r="Z194" s="4"/>
      <c r="AA194" s="4"/>
      <c r="AB194" s="4"/>
      <c r="AC194" s="4"/>
      <c r="AD194" s="4"/>
      <c r="AE194" s="4"/>
    </row>
    <row r="195" spans="1:31" ht="13.5" thickBot="1">
      <c r="A195" s="4266"/>
      <c r="B195" s="4107"/>
      <c r="C195" s="3732">
        <v>21</v>
      </c>
      <c r="D195" s="3876"/>
      <c r="E195" s="3881"/>
      <c r="F195" s="3876"/>
      <c r="G195" s="4230"/>
      <c r="H195" s="4233"/>
      <c r="I195" s="4311"/>
      <c r="J195" s="436"/>
      <c r="K195" s="436"/>
      <c r="O195" s="255"/>
      <c r="P195" s="406"/>
      <c r="Q195" s="405"/>
      <c r="R195" s="339"/>
      <c r="S195" s="339"/>
      <c r="T195" s="339"/>
      <c r="U195" s="339"/>
      <c r="V195" s="339"/>
      <c r="W195" s="406"/>
      <c r="X195" s="438"/>
      <c r="Y195" s="406"/>
      <c r="Z195" s="4"/>
      <c r="AA195" s="4"/>
      <c r="AB195" s="4"/>
      <c r="AC195" s="4"/>
      <c r="AD195" s="4"/>
      <c r="AE195" s="4"/>
    </row>
    <row r="196" spans="1:31" ht="11.25" customHeight="1" thickTop="1">
      <c r="A196" s="4266"/>
      <c r="B196" s="4115" t="s">
        <v>1602</v>
      </c>
      <c r="C196" s="4116" t="s">
        <v>56</v>
      </c>
      <c r="D196" s="4127" t="s">
        <v>1584</v>
      </c>
      <c r="E196" s="4128"/>
      <c r="F196" s="4129"/>
      <c r="G196" s="4230"/>
      <c r="H196" s="4233"/>
      <c r="I196" s="56"/>
      <c r="J196" s="553"/>
      <c r="K196" s="553"/>
      <c r="L196" s="554"/>
      <c r="M196" s="320"/>
      <c r="N196" s="460"/>
      <c r="O196" s="56"/>
      <c r="P196" s="57"/>
      <c r="Q196" s="58"/>
      <c r="R196" s="46"/>
      <c r="S196" s="59"/>
      <c r="T196" s="59"/>
      <c r="U196" s="59"/>
      <c r="V196" s="59"/>
      <c r="W196" s="57"/>
      <c r="X196" s="60"/>
      <c r="Y196" s="57"/>
      <c r="Z196" s="4"/>
      <c r="AA196" s="4"/>
      <c r="AB196" s="4"/>
      <c r="AC196" s="4"/>
      <c r="AD196" s="4"/>
      <c r="AE196" s="4"/>
    </row>
    <row r="197" spans="1:31" ht="11.25" customHeight="1">
      <c r="A197" s="4266"/>
      <c r="B197" s="4098"/>
      <c r="C197" s="4111"/>
      <c r="D197" s="4111"/>
      <c r="E197" s="4068"/>
      <c r="F197" s="4069"/>
      <c r="G197" s="4230"/>
      <c r="H197" s="4233"/>
      <c r="I197" s="318"/>
      <c r="J197" s="3938"/>
      <c r="K197" s="555"/>
      <c r="L197" s="548"/>
      <c r="M197" s="323"/>
      <c r="N197" s="468"/>
      <c r="O197" s="318"/>
      <c r="P197" s="319"/>
      <c r="Q197" s="361"/>
      <c r="R197" s="543"/>
      <c r="S197" s="451"/>
      <c r="T197" s="451"/>
      <c r="U197" s="451"/>
      <c r="V197" s="451"/>
      <c r="W197" s="319"/>
      <c r="X197" s="321"/>
      <c r="Y197" s="539"/>
      <c r="Z197" s="4"/>
      <c r="AA197" s="4"/>
      <c r="AB197" s="4"/>
      <c r="AC197" s="4"/>
      <c r="AD197" s="4"/>
      <c r="AE197" s="4"/>
    </row>
    <row r="198" spans="1:31" ht="11.25" customHeight="1">
      <c r="A198" s="4266"/>
      <c r="B198" s="4098"/>
      <c r="C198" s="4111"/>
      <c r="D198" s="4111"/>
      <c r="E198" s="4068"/>
      <c r="F198" s="4069"/>
      <c r="G198" s="4230"/>
      <c r="H198" s="4233"/>
      <c r="I198" s="318"/>
      <c r="J198" s="3938"/>
      <c r="K198" s="555"/>
      <c r="L198" s="345"/>
      <c r="M198" s="323"/>
      <c r="N198" s="465"/>
      <c r="O198" s="318"/>
      <c r="P198" s="319"/>
      <c r="Q198" s="345"/>
      <c r="R198" s="451"/>
      <c r="S198" s="451"/>
      <c r="T198" s="451"/>
      <c r="U198" s="451"/>
      <c r="V198" s="451"/>
      <c r="W198" s="319"/>
      <c r="X198" s="321"/>
      <c r="Y198" s="542"/>
      <c r="Z198" s="4"/>
      <c r="AA198" s="4"/>
      <c r="AB198" s="4"/>
      <c r="AC198" s="4"/>
      <c r="AD198" s="4"/>
      <c r="AE198" s="4"/>
    </row>
    <row r="199" spans="1:31" ht="11.25" customHeight="1">
      <c r="A199" s="4266"/>
      <c r="B199" s="4098"/>
      <c r="C199" s="4111"/>
      <c r="D199" s="4111"/>
      <c r="E199" s="4068"/>
      <c r="F199" s="4069"/>
      <c r="G199" s="4230"/>
      <c r="H199" s="4233"/>
      <c r="I199" s="318"/>
      <c r="J199" s="3938"/>
      <c r="K199" s="555"/>
      <c r="L199" s="345"/>
      <c r="M199" s="323"/>
      <c r="N199" s="465"/>
      <c r="O199" s="318"/>
      <c r="P199" s="319"/>
      <c r="Q199" s="345"/>
      <c r="R199" s="451"/>
      <c r="S199" s="451"/>
      <c r="T199" s="451"/>
      <c r="U199" s="451"/>
      <c r="V199" s="451"/>
      <c r="W199" s="319"/>
      <c r="X199" s="321"/>
      <c r="Y199" s="542"/>
      <c r="Z199" s="4"/>
      <c r="AA199" s="4"/>
      <c r="AB199" s="4"/>
      <c r="AC199" s="4"/>
      <c r="AD199" s="4"/>
      <c r="AE199" s="4"/>
    </row>
    <row r="200" spans="1:31" ht="11.25" customHeight="1" thickBot="1">
      <c r="A200" s="4266"/>
      <c r="B200" s="4098"/>
      <c r="C200" s="4112"/>
      <c r="D200" s="4111"/>
      <c r="E200" s="4068"/>
      <c r="F200" s="4069"/>
      <c r="G200" s="4230"/>
      <c r="H200" s="4233"/>
      <c r="I200" s="318"/>
      <c r="J200" s="3667"/>
      <c r="K200" s="318"/>
      <c r="L200" s="345"/>
      <c r="M200" s="323"/>
      <c r="N200" s="465"/>
      <c r="O200" s="318"/>
      <c r="P200" s="319"/>
      <c r="Q200" s="345"/>
      <c r="R200" s="451"/>
      <c r="S200" s="451"/>
      <c r="T200" s="451"/>
      <c r="U200" s="451"/>
      <c r="V200" s="451"/>
      <c r="W200" s="319"/>
      <c r="X200" s="321"/>
      <c r="Y200" s="542"/>
      <c r="Z200" s="4"/>
      <c r="AA200" s="4"/>
      <c r="AB200" s="4"/>
      <c r="AC200" s="4"/>
      <c r="AD200" s="4"/>
      <c r="AE200" s="4"/>
    </row>
    <row r="201" spans="1:31" ht="13.5" thickBot="1">
      <c r="A201" s="4266"/>
      <c r="B201" s="4098"/>
      <c r="C201" s="3547">
        <v>27</v>
      </c>
      <c r="D201" s="4111"/>
      <c r="E201" s="4068"/>
      <c r="F201" s="4069"/>
      <c r="G201" s="4230"/>
      <c r="H201" s="4233"/>
      <c r="I201" s="255"/>
      <c r="J201" s="3874"/>
      <c r="K201" s="255"/>
      <c r="L201" s="405"/>
      <c r="M201" s="278"/>
      <c r="N201" s="337"/>
      <c r="O201" s="255"/>
      <c r="P201" s="406"/>
      <c r="Q201" s="405"/>
      <c r="R201" s="339"/>
      <c r="S201" s="339"/>
      <c r="T201" s="339"/>
      <c r="U201" s="339"/>
      <c r="V201" s="339"/>
      <c r="W201" s="406"/>
      <c r="X201" s="438"/>
      <c r="Y201" s="546"/>
      <c r="Z201" s="4"/>
      <c r="AA201" s="4"/>
      <c r="AB201" s="4"/>
      <c r="AC201" s="4"/>
      <c r="AD201" s="4"/>
      <c r="AE201" s="4"/>
    </row>
    <row r="202" spans="1:31" ht="14" thickTop="1" thickBot="1">
      <c r="A202" s="4267"/>
      <c r="B202" s="4107"/>
      <c r="C202" s="3732">
        <v>28</v>
      </c>
      <c r="D202" s="4112"/>
      <c r="E202" s="4130"/>
      <c r="F202" s="4055"/>
      <c r="G202" s="4230"/>
      <c r="H202" s="4233"/>
      <c r="I202" s="556"/>
      <c r="J202" s="557"/>
      <c r="K202" s="557"/>
      <c r="L202" s="560"/>
      <c r="M202" s="3487"/>
      <c r="N202" s="558"/>
      <c r="O202" s="556"/>
      <c r="P202" s="559"/>
      <c r="Q202" s="560"/>
      <c r="R202" s="561"/>
      <c r="S202" s="561"/>
      <c r="T202" s="561"/>
      <c r="U202" s="561"/>
      <c r="V202" s="561"/>
      <c r="W202" s="559"/>
      <c r="X202" s="562"/>
      <c r="Y202" s="563"/>
      <c r="Z202" s="4"/>
      <c r="AA202" s="4"/>
      <c r="AB202" s="4"/>
      <c r="AC202" s="4"/>
      <c r="AD202" s="4"/>
      <c r="AE202" s="4"/>
    </row>
    <row r="203" spans="1:31" ht="11.25" customHeight="1">
      <c r="A203" s="4285" t="s">
        <v>196</v>
      </c>
      <c r="B203" s="4235" t="s">
        <v>1603</v>
      </c>
      <c r="C203" s="4131" t="s">
        <v>43</v>
      </c>
      <c r="D203" s="95"/>
      <c r="E203" s="368"/>
      <c r="F203" s="224"/>
      <c r="G203" s="4230"/>
      <c r="H203" s="4233"/>
      <c r="I203" s="95"/>
      <c r="J203" s="3476"/>
      <c r="K203" s="223"/>
      <c r="L203" s="527"/>
      <c r="M203" s="580"/>
      <c r="N203" s="104"/>
      <c r="O203" s="225"/>
      <c r="P203" s="225"/>
      <c r="Q203" s="102"/>
      <c r="R203" s="103"/>
      <c r="S203" s="103"/>
      <c r="T203" s="103"/>
      <c r="U203" s="103"/>
      <c r="V203" s="103"/>
      <c r="W203" s="104"/>
      <c r="X203" s="105"/>
      <c r="Y203" s="104"/>
      <c r="Z203" s="4"/>
      <c r="AA203" s="4"/>
      <c r="AB203" s="4"/>
      <c r="AC203" s="4"/>
      <c r="AD203" s="4"/>
      <c r="AE203" s="4"/>
    </row>
    <row r="204" spans="1:31" ht="11.25" customHeight="1">
      <c r="A204" s="4285"/>
      <c r="B204" s="4069"/>
      <c r="C204" s="4111"/>
      <c r="D204" s="95"/>
      <c r="E204" s="368"/>
      <c r="F204" s="224"/>
      <c r="G204" s="4230"/>
      <c r="H204" s="4233"/>
      <c r="I204" s="95"/>
      <c r="J204" s="3476"/>
      <c r="K204" s="223"/>
      <c r="L204" s="527"/>
      <c r="M204" s="161"/>
      <c r="N204" s="104"/>
      <c r="O204" s="225"/>
      <c r="P204" s="225"/>
      <c r="Q204" s="565"/>
      <c r="R204" s="566"/>
      <c r="S204" s="103"/>
      <c r="T204" s="103"/>
      <c r="U204" s="103"/>
      <c r="V204" s="103"/>
      <c r="W204" s="104"/>
      <c r="X204" s="105"/>
      <c r="Y204" s="104"/>
      <c r="Z204" s="4"/>
      <c r="AA204" s="4"/>
      <c r="AB204" s="4"/>
      <c r="AC204" s="4"/>
      <c r="AD204" s="4"/>
      <c r="AE204" s="4"/>
    </row>
    <row r="205" spans="1:31" ht="11.25" customHeight="1">
      <c r="A205" s="4285"/>
      <c r="B205" s="4069"/>
      <c r="C205" s="4111"/>
      <c r="D205" s="95"/>
      <c r="E205" s="368"/>
      <c r="F205" s="224"/>
      <c r="G205" s="4230"/>
      <c r="H205" s="4233"/>
      <c r="I205" s="100"/>
      <c r="J205" s="3694"/>
      <c r="K205" s="383"/>
      <c r="L205" s="527"/>
      <c r="M205" s="161"/>
      <c r="N205" s="104"/>
      <c r="O205" s="225"/>
      <c r="P205" s="225"/>
      <c r="Q205" s="102"/>
      <c r="R205" s="103"/>
      <c r="S205" s="103"/>
      <c r="T205" s="103"/>
      <c r="U205" s="103"/>
      <c r="V205" s="103"/>
      <c r="W205" s="104"/>
      <c r="X205" s="105"/>
      <c r="Y205" s="104"/>
      <c r="Z205" s="4"/>
      <c r="AA205" s="4"/>
      <c r="AB205" s="4"/>
      <c r="AC205" s="4"/>
      <c r="AD205" s="4"/>
      <c r="AE205" s="4"/>
    </row>
    <row r="206" spans="1:31" ht="11.25" customHeight="1">
      <c r="A206" s="4285"/>
      <c r="B206" s="4069"/>
      <c r="C206" s="4111"/>
      <c r="D206" s="95"/>
      <c r="E206" s="368"/>
      <c r="F206" s="224"/>
      <c r="G206" s="4230"/>
      <c r="H206" s="4233"/>
      <c r="I206" s="100"/>
      <c r="J206" s="3694"/>
      <c r="K206" s="383"/>
      <c r="L206" s="527"/>
      <c r="M206" s="161"/>
      <c r="N206" s="104"/>
      <c r="O206" s="225"/>
      <c r="P206" s="225"/>
      <c r="Q206" s="102"/>
      <c r="R206" s="103"/>
      <c r="S206" s="103"/>
      <c r="T206" s="103"/>
      <c r="U206" s="103"/>
      <c r="V206" s="103"/>
      <c r="W206" s="104"/>
      <c r="X206" s="105"/>
      <c r="Y206" s="104"/>
      <c r="Z206" s="4"/>
      <c r="AA206" s="4"/>
      <c r="AB206" s="4"/>
      <c r="AC206" s="4"/>
      <c r="AD206" s="4"/>
      <c r="AE206" s="4"/>
    </row>
    <row r="207" spans="1:31" ht="11.25" customHeight="1" thickBot="1">
      <c r="A207" s="4285"/>
      <c r="B207" s="4069"/>
      <c r="C207" s="4112"/>
      <c r="D207" s="247"/>
      <c r="E207" s="376"/>
      <c r="F207" s="377"/>
      <c r="G207" s="4230"/>
      <c r="H207" s="4233"/>
      <c r="I207" s="270"/>
      <c r="J207" s="567"/>
      <c r="K207" s="567"/>
      <c r="L207" s="531"/>
      <c r="M207" s="590"/>
      <c r="N207" s="192"/>
      <c r="O207" s="568"/>
      <c r="P207" s="568"/>
      <c r="Q207" s="157"/>
      <c r="R207" s="187"/>
      <c r="S207" s="187"/>
      <c r="T207" s="187"/>
      <c r="U207" s="187"/>
      <c r="V207" s="187"/>
      <c r="W207" s="192"/>
      <c r="X207" s="193"/>
      <c r="Y207" s="192"/>
      <c r="Z207" s="4"/>
      <c r="AA207" s="4"/>
      <c r="AB207" s="4"/>
      <c r="AC207" s="4"/>
      <c r="AD207" s="4"/>
      <c r="AE207" s="4"/>
    </row>
    <row r="208" spans="1:31" ht="28.5" customHeight="1">
      <c r="A208" s="4285"/>
      <c r="B208" s="4069"/>
      <c r="C208" s="3366" t="s">
        <v>1485</v>
      </c>
      <c r="D208" s="276"/>
      <c r="E208" s="378"/>
      <c r="F208" s="276"/>
      <c r="G208" s="4230"/>
      <c r="H208" s="4233"/>
      <c r="I208" s="4101" t="s">
        <v>1660</v>
      </c>
      <c r="J208" s="3939"/>
      <c r="K208" s="569"/>
      <c r="L208" s="4058" t="s">
        <v>1678</v>
      </c>
      <c r="M208" s="4060" t="s">
        <v>1709</v>
      </c>
      <c r="N208" s="4062" t="s">
        <v>1710</v>
      </c>
      <c r="O208" s="469"/>
      <c r="P208" s="469"/>
      <c r="Q208" s="456"/>
      <c r="R208" s="457"/>
      <c r="S208" s="457"/>
      <c r="T208" s="457"/>
      <c r="U208" s="457"/>
      <c r="V208" s="457"/>
      <c r="W208" s="338"/>
      <c r="X208" s="340"/>
      <c r="Y208" s="338"/>
      <c r="Z208" s="4"/>
      <c r="AA208" s="4"/>
      <c r="AB208" s="4"/>
      <c r="AC208" s="4"/>
      <c r="AD208" s="4"/>
      <c r="AE208" s="4"/>
    </row>
    <row r="209" spans="1:31" ht="13.5" thickBot="1">
      <c r="A209" s="4285"/>
      <c r="B209" s="4107"/>
      <c r="C209" s="3364" t="s">
        <v>1482</v>
      </c>
      <c r="D209" s="437"/>
      <c r="E209" s="436"/>
      <c r="F209" s="437"/>
      <c r="G209" s="4231"/>
      <c r="H209" s="4234"/>
      <c r="I209" s="4102"/>
      <c r="J209" s="3939"/>
      <c r="K209" s="570"/>
      <c r="L209" s="4059"/>
      <c r="M209" s="4061"/>
      <c r="N209" s="4063"/>
      <c r="O209" s="546"/>
      <c r="P209" s="546"/>
      <c r="Q209" s="405"/>
      <c r="R209" s="339"/>
      <c r="S209" s="339"/>
      <c r="T209" s="339"/>
      <c r="U209" s="339"/>
      <c r="V209" s="339"/>
      <c r="W209" s="406"/>
      <c r="X209" s="438"/>
      <c r="Y209" s="406"/>
      <c r="Z209" s="4"/>
      <c r="AA209" s="4"/>
      <c r="AB209" s="4"/>
      <c r="AC209" s="4"/>
      <c r="AD209" s="4"/>
      <c r="AE209" s="4"/>
    </row>
    <row r="210" spans="1:31" ht="11.25" customHeight="1" thickTop="1">
      <c r="A210" s="4285"/>
      <c r="B210" s="4217" t="s">
        <v>1604</v>
      </c>
      <c r="C210" s="4131" t="s">
        <v>48</v>
      </c>
      <c r="D210" s="149"/>
      <c r="E210" s="432"/>
      <c r="F210" s="261"/>
      <c r="G210" s="4229" t="s">
        <v>199</v>
      </c>
      <c r="H210" s="4232" t="s">
        <v>1679</v>
      </c>
      <c r="I210" s="142"/>
      <c r="J210" s="142"/>
      <c r="K210" s="142"/>
      <c r="L210" s="527"/>
      <c r="M210" s="580"/>
      <c r="N210" s="104"/>
      <c r="O210" s="261"/>
      <c r="P210" s="571"/>
      <c r="Q210" s="572"/>
      <c r="R210" s="573"/>
      <c r="S210" s="574"/>
      <c r="T210" s="575"/>
      <c r="U210" s="575"/>
      <c r="V210" s="575"/>
      <c r="W210" s="576"/>
      <c r="X210" s="153"/>
      <c r="Y210" s="152"/>
      <c r="Z210" s="4"/>
      <c r="AA210" s="4"/>
      <c r="AB210" s="4"/>
      <c r="AC210" s="4"/>
      <c r="AD210" s="4"/>
      <c r="AE210" s="4"/>
    </row>
    <row r="211" spans="1:31" ht="11.25" customHeight="1">
      <c r="A211" s="4285"/>
      <c r="B211" s="4069"/>
      <c r="C211" s="4111"/>
      <c r="D211" s="100"/>
      <c r="E211" s="482"/>
      <c r="F211" s="483"/>
      <c r="G211" s="4230"/>
      <c r="H211" s="4233"/>
      <c r="I211" s="95"/>
      <c r="J211" s="3359"/>
      <c r="K211" s="95"/>
      <c r="L211" s="527"/>
      <c r="M211" s="161"/>
      <c r="N211" s="104"/>
      <c r="O211" s="224"/>
      <c r="P211" s="225"/>
      <c r="Q211" s="120"/>
      <c r="R211" s="103"/>
      <c r="S211" s="103"/>
      <c r="T211" s="103"/>
      <c r="U211" s="103"/>
      <c r="V211" s="103"/>
      <c r="W211" s="104"/>
      <c r="X211" s="122"/>
      <c r="Y211" s="119"/>
      <c r="Z211" s="4"/>
      <c r="AA211" s="4"/>
      <c r="AB211" s="4"/>
      <c r="AC211" s="4"/>
      <c r="AD211" s="4"/>
      <c r="AE211" s="4"/>
    </row>
    <row r="212" spans="1:31" ht="11.25" customHeight="1">
      <c r="A212" s="4285"/>
      <c r="B212" s="4069"/>
      <c r="C212" s="4111"/>
      <c r="D212" s="100"/>
      <c r="E212" s="1"/>
      <c r="F212" s="375"/>
      <c r="G212" s="4230"/>
      <c r="H212" s="4233"/>
      <c r="I212" s="95"/>
      <c r="J212" s="3359"/>
      <c r="K212" s="95"/>
      <c r="L212" s="527"/>
      <c r="M212" s="161"/>
      <c r="N212" s="104"/>
      <c r="O212" s="224"/>
      <c r="P212" s="225"/>
      <c r="Q212" s="186"/>
      <c r="R212" s="103"/>
      <c r="S212" s="103"/>
      <c r="T212" s="103"/>
      <c r="U212" s="103"/>
      <c r="V212" s="103"/>
      <c r="W212" s="104"/>
      <c r="X212" s="190"/>
      <c r="Y212" s="189"/>
      <c r="Z212" s="4"/>
      <c r="AA212" s="4"/>
      <c r="AB212" s="4"/>
      <c r="AC212" s="4"/>
      <c r="AD212" s="4"/>
      <c r="AE212" s="4"/>
    </row>
    <row r="213" spans="1:31" ht="11.25" customHeight="1">
      <c r="A213" s="4285"/>
      <c r="B213" s="4069"/>
      <c r="C213" s="4111"/>
      <c r="D213" s="100"/>
      <c r="E213" s="1"/>
      <c r="F213" s="375"/>
      <c r="G213" s="4230"/>
      <c r="H213" s="4233"/>
      <c r="I213" s="95"/>
      <c r="J213" s="3359"/>
      <c r="K213" s="95"/>
      <c r="L213" s="527"/>
      <c r="M213" s="161"/>
      <c r="N213" s="104"/>
      <c r="O213" s="224"/>
      <c r="P213" s="225"/>
      <c r="Q213" s="157"/>
      <c r="R213" s="103"/>
      <c r="S213" s="103"/>
      <c r="T213" s="103"/>
      <c r="U213" s="103"/>
      <c r="V213" s="103"/>
      <c r="W213" s="104"/>
      <c r="X213" s="190"/>
      <c r="Y213" s="189"/>
      <c r="Z213" s="4"/>
      <c r="AA213" s="4"/>
      <c r="AB213" s="4"/>
      <c r="AC213" s="4"/>
      <c r="AD213" s="4"/>
      <c r="AE213" s="4"/>
    </row>
    <row r="214" spans="1:31" ht="11.25" customHeight="1" thickBot="1">
      <c r="A214" s="4285"/>
      <c r="B214" s="4069"/>
      <c r="C214" s="4112"/>
      <c r="D214" s="3784"/>
      <c r="E214" s="3827"/>
      <c r="F214" s="375"/>
      <c r="G214" s="4230"/>
      <c r="H214" s="4233"/>
      <c r="I214" s="247"/>
      <c r="J214" s="247"/>
      <c r="K214" s="247"/>
      <c r="L214" s="531"/>
      <c r="M214" s="590"/>
      <c r="N214" s="192"/>
      <c r="O214" s="377"/>
      <c r="P214" s="568"/>
      <c r="Q214" s="157"/>
      <c r="R214" s="187"/>
      <c r="S214" s="187"/>
      <c r="T214" s="187"/>
      <c r="U214" s="187"/>
      <c r="V214" s="187"/>
      <c r="W214" s="192"/>
      <c r="X214" s="190"/>
      <c r="Y214" s="189"/>
      <c r="Z214" s="4"/>
      <c r="AA214" s="4"/>
      <c r="AB214" s="4"/>
      <c r="AC214" s="4"/>
      <c r="AD214" s="4"/>
      <c r="AE214" s="4"/>
    </row>
    <row r="215" spans="1:31" ht="13">
      <c r="A215" s="4285"/>
      <c r="B215" s="4069"/>
      <c r="C215" s="4151">
        <v>13</v>
      </c>
      <c r="D215" s="4151"/>
      <c r="E215" s="4151"/>
      <c r="F215" s="4009"/>
      <c r="G215" s="4230"/>
      <c r="H215" s="4233"/>
      <c r="I215" s="4009"/>
      <c r="J215" s="4009"/>
      <c r="K215" s="4009"/>
      <c r="L215" s="3372" t="s">
        <v>181</v>
      </c>
      <c r="M215" s="3373" t="s">
        <v>1504</v>
      </c>
      <c r="N215" s="3374"/>
      <c r="O215" s="4009"/>
      <c r="P215" s="4009"/>
      <c r="Q215" s="4045"/>
      <c r="R215" s="4017"/>
      <c r="S215" s="4017"/>
      <c r="T215" s="4017"/>
      <c r="U215" s="4017"/>
      <c r="V215" s="4017"/>
      <c r="W215" s="4013"/>
      <c r="X215" s="4015"/>
      <c r="Y215" s="4013"/>
      <c r="Z215" s="4"/>
      <c r="AA215" s="4"/>
      <c r="AB215" s="4"/>
      <c r="AC215" s="4"/>
      <c r="AD215" s="4"/>
      <c r="AE215" s="4"/>
    </row>
    <row r="216" spans="1:31" ht="26">
      <c r="A216" s="4285"/>
      <c r="B216" s="4098"/>
      <c r="C216" s="4152"/>
      <c r="D216" s="4152"/>
      <c r="E216" s="4152"/>
      <c r="F216" s="4152"/>
      <c r="G216" s="4331"/>
      <c r="H216" s="4233"/>
      <c r="I216" s="4152"/>
      <c r="J216" s="4152"/>
      <c r="K216" s="4152"/>
      <c r="L216" s="3371" t="s">
        <v>183</v>
      </c>
      <c r="M216" s="3369" t="s">
        <v>1505</v>
      </c>
      <c r="N216" s="3529" t="s">
        <v>1493</v>
      </c>
      <c r="O216" s="4152"/>
      <c r="P216" s="4152"/>
      <c r="Q216" s="5237"/>
      <c r="R216" s="5236"/>
      <c r="S216" s="5236"/>
      <c r="T216" s="5236"/>
      <c r="U216" s="5236"/>
      <c r="V216" s="5236"/>
      <c r="W216" s="5234"/>
      <c r="X216" s="5235"/>
      <c r="Y216" s="5234"/>
      <c r="Z216" s="4"/>
      <c r="AA216" s="4"/>
      <c r="AB216" s="4"/>
      <c r="AC216" s="4"/>
      <c r="AD216" s="4"/>
      <c r="AE216" s="4"/>
    </row>
    <row r="217" spans="1:31" ht="25.5" thickBot="1">
      <c r="A217" s="4285"/>
      <c r="B217" s="4107"/>
      <c r="C217" s="287">
        <v>14</v>
      </c>
      <c r="D217" s="284"/>
      <c r="E217" s="287"/>
      <c r="F217" s="287"/>
      <c r="G217" s="4230"/>
      <c r="H217" s="4233"/>
      <c r="I217" s="287"/>
      <c r="J217" s="287"/>
      <c r="K217" s="287"/>
      <c r="L217" s="3531" t="s">
        <v>184</v>
      </c>
      <c r="M217" s="3519" t="s">
        <v>350</v>
      </c>
      <c r="N217" s="3520" t="s">
        <v>1716</v>
      </c>
      <c r="O217" s="287"/>
      <c r="P217" s="447"/>
      <c r="Q217" s="206"/>
      <c r="R217" s="207"/>
      <c r="S217" s="207"/>
      <c r="T217" s="207"/>
      <c r="U217" s="207"/>
      <c r="V217" s="207"/>
      <c r="W217" s="208"/>
      <c r="X217" s="312"/>
      <c r="Y217" s="208"/>
      <c r="Z217" s="4"/>
      <c r="AA217" s="4"/>
      <c r="AB217" s="4"/>
      <c r="AC217" s="4"/>
      <c r="AD217" s="4"/>
      <c r="AE217" s="4"/>
    </row>
    <row r="218" spans="1:31" ht="11.25" customHeight="1" thickTop="1">
      <c r="A218" s="4285"/>
      <c r="B218" s="4235" t="s">
        <v>1605</v>
      </c>
      <c r="C218" s="4131" t="s">
        <v>53</v>
      </c>
      <c r="D218" s="95"/>
      <c r="E218" s="368"/>
      <c r="F218" s="224"/>
      <c r="G218" s="4230"/>
      <c r="H218" s="4233"/>
      <c r="I218" s="180"/>
      <c r="J218" s="3528"/>
      <c r="K218" s="180"/>
      <c r="L218" s="527"/>
      <c r="M218" s="580"/>
      <c r="N218" s="104"/>
      <c r="O218" s="229"/>
      <c r="P218" s="229"/>
      <c r="Q218" s="243"/>
      <c r="R218" s="581"/>
      <c r="S218" s="582"/>
      <c r="T218" s="583"/>
      <c r="U218" s="583"/>
      <c r="V218" s="583"/>
      <c r="W218" s="584"/>
      <c r="X218" s="122"/>
      <c r="Y218" s="119"/>
      <c r="Z218" s="4"/>
      <c r="AA218" s="4"/>
      <c r="AB218" s="4"/>
      <c r="AC218" s="4"/>
      <c r="AD218" s="4"/>
      <c r="AE218" s="4"/>
    </row>
    <row r="219" spans="1:31" ht="11.25" customHeight="1">
      <c r="A219" s="4285"/>
      <c r="B219" s="4069"/>
      <c r="C219" s="4111"/>
      <c r="D219" s="95"/>
      <c r="E219" s="368"/>
      <c r="F219" s="224"/>
      <c r="G219" s="4230"/>
      <c r="H219" s="4233"/>
      <c r="I219" s="180"/>
      <c r="J219" s="3528"/>
      <c r="K219" s="180"/>
      <c r="L219" s="527"/>
      <c r="M219" s="161"/>
      <c r="N219" s="104"/>
      <c r="O219" s="229"/>
      <c r="P219" s="229"/>
      <c r="Q219" s="585"/>
      <c r="R219" s="586"/>
      <c r="S219" s="587"/>
      <c r="T219" s="588"/>
      <c r="U219" s="588"/>
      <c r="V219" s="588"/>
      <c r="W219" s="589"/>
      <c r="X219" s="190"/>
      <c r="Y219" s="189"/>
      <c r="Z219" s="4"/>
      <c r="AA219" s="4"/>
      <c r="AB219" s="4"/>
      <c r="AC219" s="4"/>
      <c r="AD219" s="4"/>
      <c r="AE219" s="4"/>
    </row>
    <row r="220" spans="1:31" ht="11.25" customHeight="1">
      <c r="A220" s="4285"/>
      <c r="B220" s="4069"/>
      <c r="C220" s="4111"/>
      <c r="D220" s="95"/>
      <c r="E220" s="368"/>
      <c r="F220" s="224"/>
      <c r="G220" s="4230"/>
      <c r="H220" s="4233"/>
      <c r="I220" s="180"/>
      <c r="J220" s="3528"/>
      <c r="K220" s="180"/>
      <c r="L220" s="527"/>
      <c r="M220" s="161"/>
      <c r="N220" s="104"/>
      <c r="O220" s="229"/>
      <c r="P220" s="229"/>
      <c r="Q220" s="186"/>
      <c r="R220" s="188"/>
      <c r="S220" s="188"/>
      <c r="T220" s="188"/>
      <c r="U220" s="188"/>
      <c r="V220" s="188"/>
      <c r="W220" s="189"/>
      <c r="X220" s="190"/>
      <c r="Y220" s="189"/>
      <c r="Z220" s="4"/>
      <c r="AA220" s="4"/>
      <c r="AB220" s="4"/>
      <c r="AC220" s="4"/>
      <c r="AD220" s="4"/>
      <c r="AE220" s="4"/>
    </row>
    <row r="221" spans="1:31" ht="11.25" customHeight="1">
      <c r="A221" s="4285"/>
      <c r="B221" s="4069"/>
      <c r="C221" s="4111"/>
      <c r="D221" s="95"/>
      <c r="E221" s="368"/>
      <c r="F221" s="224"/>
      <c r="G221" s="4230"/>
      <c r="H221" s="4233"/>
      <c r="I221" s="180"/>
      <c r="J221" s="3528"/>
      <c r="K221" s="180"/>
      <c r="L221" s="527"/>
      <c r="M221" s="161"/>
      <c r="N221" s="104"/>
      <c r="O221" s="229"/>
      <c r="P221" s="229"/>
      <c r="Q221" s="186"/>
      <c r="R221" s="188"/>
      <c r="S221" s="188"/>
      <c r="T221" s="188"/>
      <c r="U221" s="188"/>
      <c r="V221" s="188"/>
      <c r="W221" s="189"/>
      <c r="X221" s="190"/>
      <c r="Y221" s="189"/>
      <c r="Z221" s="4"/>
      <c r="AA221" s="4"/>
      <c r="AB221" s="4"/>
      <c r="AC221" s="4"/>
      <c r="AD221" s="4"/>
      <c r="AE221" s="4"/>
    </row>
    <row r="222" spans="1:31" ht="11.25" customHeight="1" thickBot="1">
      <c r="A222" s="4285"/>
      <c r="B222" s="4069"/>
      <c r="C222" s="4112"/>
      <c r="D222" s="247"/>
      <c r="E222" s="376"/>
      <c r="F222" s="377"/>
      <c r="G222" s="4230"/>
      <c r="H222" s="4233"/>
      <c r="I222" s="184"/>
      <c r="J222" s="184"/>
      <c r="K222" s="184"/>
      <c r="L222" s="531"/>
      <c r="M222" s="590"/>
      <c r="N222" s="192"/>
      <c r="O222" s="488"/>
      <c r="P222" s="488"/>
      <c r="Q222" s="186"/>
      <c r="R222" s="188"/>
      <c r="S222" s="188"/>
      <c r="T222" s="188"/>
      <c r="U222" s="188"/>
      <c r="V222" s="188"/>
      <c r="W222" s="189"/>
      <c r="X222" s="190"/>
      <c r="Y222" s="189"/>
      <c r="Z222" s="4"/>
      <c r="AA222" s="4"/>
      <c r="AB222" s="4"/>
      <c r="AC222" s="4"/>
      <c r="AD222" s="4"/>
      <c r="AE222" s="4"/>
    </row>
    <row r="223" spans="1:31" ht="39">
      <c r="A223" s="4285"/>
      <c r="B223" s="4069"/>
      <c r="C223" s="123">
        <v>20</v>
      </c>
      <c r="D223" s="3367" t="s">
        <v>1632</v>
      </c>
      <c r="E223" s="436"/>
      <c r="F223" s="437"/>
      <c r="G223" s="4230"/>
      <c r="H223" s="4233"/>
      <c r="I223" s="512"/>
      <c r="J223" s="512"/>
      <c r="K223" s="4025" t="s">
        <v>1644</v>
      </c>
      <c r="L223" s="591"/>
      <c r="M223" s="552"/>
      <c r="N223" s="338"/>
      <c r="O223" s="492"/>
      <c r="P223" s="492"/>
      <c r="Q223" s="405"/>
      <c r="R223" s="339"/>
      <c r="S223" s="339"/>
      <c r="T223" s="339"/>
      <c r="U223" s="339"/>
      <c r="V223" s="339"/>
      <c r="W223" s="406"/>
      <c r="X223" s="438"/>
      <c r="Y223" s="406"/>
      <c r="Z223" s="4"/>
      <c r="AA223" s="4"/>
      <c r="AB223" s="4"/>
      <c r="AC223" s="4"/>
      <c r="AD223" s="4"/>
      <c r="AE223" s="4"/>
    </row>
    <row r="224" spans="1:31" ht="26" thickBot="1">
      <c r="A224" s="4285"/>
      <c r="B224" s="4055"/>
      <c r="C224" s="287">
        <v>21</v>
      </c>
      <c r="D224" s="447"/>
      <c r="E224" s="3877" t="s">
        <v>192</v>
      </c>
      <c r="F224" s="3556" t="s">
        <v>1638</v>
      </c>
      <c r="G224" s="4231"/>
      <c r="H224" s="4234"/>
      <c r="I224" s="592"/>
      <c r="J224" s="592"/>
      <c r="K224" s="4026"/>
      <c r="L224" s="3399"/>
      <c r="M224" s="313"/>
      <c r="N224" s="208"/>
      <c r="O224" s="495"/>
      <c r="P224" s="495"/>
      <c r="Q224" s="405"/>
      <c r="R224" s="339"/>
      <c r="S224" s="339"/>
      <c r="T224" s="339"/>
      <c r="U224" s="339"/>
      <c r="V224" s="339"/>
      <c r="W224" s="406"/>
      <c r="X224" s="405"/>
      <c r="Y224" s="406"/>
      <c r="Z224" s="4"/>
      <c r="AA224" s="4"/>
      <c r="AB224" s="4"/>
      <c r="AC224" s="4"/>
      <c r="AD224" s="4"/>
      <c r="AE224" s="4"/>
    </row>
    <row r="225" spans="1:31" ht="11.25" customHeight="1">
      <c r="A225" s="4285"/>
      <c r="B225" s="4217" t="s">
        <v>1606</v>
      </c>
      <c r="C225" s="4131" t="s">
        <v>56</v>
      </c>
      <c r="D225" s="142"/>
      <c r="E225" s="432"/>
      <c r="F225" s="261"/>
      <c r="G225" s="4246" t="s">
        <v>207</v>
      </c>
      <c r="H225" s="4232" t="s">
        <v>1687</v>
      </c>
      <c r="I225" s="291"/>
      <c r="J225" s="291"/>
      <c r="K225" s="180"/>
      <c r="L225" s="580"/>
      <c r="M225" s="580"/>
      <c r="N225" s="104"/>
      <c r="O225" s="264"/>
      <c r="P225" s="264"/>
      <c r="Q225" s="517"/>
      <c r="R225" s="518"/>
      <c r="S225" s="518"/>
      <c r="T225" s="518"/>
      <c r="U225" s="518"/>
      <c r="V225" s="518"/>
      <c r="W225" s="594"/>
      <c r="X225" s="153"/>
      <c r="Y225" s="595"/>
      <c r="Z225" s="4"/>
      <c r="AA225" s="4"/>
      <c r="AB225" s="4"/>
      <c r="AC225" s="4"/>
      <c r="AD225" s="4"/>
      <c r="AE225" s="4"/>
    </row>
    <row r="226" spans="1:31" ht="11.25" customHeight="1">
      <c r="A226" s="4285"/>
      <c r="B226" s="4069"/>
      <c r="C226" s="4111"/>
      <c r="D226" s="95"/>
      <c r="E226" s="368"/>
      <c r="F226" s="224"/>
      <c r="G226" s="4090"/>
      <c r="H226" s="4233"/>
      <c r="I226" s="180"/>
      <c r="J226" s="180"/>
      <c r="K226" s="180"/>
      <c r="L226" s="161"/>
      <c r="M226" s="161"/>
      <c r="N226" s="104"/>
      <c r="O226" s="268"/>
      <c r="P226" s="268"/>
      <c r="Q226" s="160"/>
      <c r="R226" s="529"/>
      <c r="S226" s="529"/>
      <c r="T226" s="529"/>
      <c r="U226" s="529"/>
      <c r="V226" s="529"/>
      <c r="W226" s="596"/>
      <c r="X226" s="105"/>
      <c r="Y226" s="104"/>
      <c r="Z226" s="4"/>
      <c r="AA226" s="4"/>
      <c r="AB226" s="4"/>
      <c r="AC226" s="4"/>
      <c r="AD226" s="4"/>
      <c r="AE226" s="4"/>
    </row>
    <row r="227" spans="1:31" ht="11.25" customHeight="1">
      <c r="A227" s="4285"/>
      <c r="B227" s="4069"/>
      <c r="C227" s="4111"/>
      <c r="D227" s="95"/>
      <c r="E227" s="368"/>
      <c r="F227" s="224"/>
      <c r="G227" s="4090"/>
      <c r="H227" s="4233"/>
      <c r="I227" s="180"/>
      <c r="J227" s="180"/>
      <c r="K227" s="180"/>
      <c r="L227" s="161"/>
      <c r="M227" s="161"/>
      <c r="N227" s="104"/>
      <c r="O227" s="268"/>
      <c r="P227" s="268"/>
      <c r="Q227" s="160"/>
      <c r="R227" s="529"/>
      <c r="S227" s="529"/>
      <c r="T227" s="529"/>
      <c r="U227" s="529"/>
      <c r="V227" s="529"/>
      <c r="W227" s="596"/>
      <c r="X227" s="105"/>
      <c r="Y227" s="104"/>
      <c r="Z227" s="4"/>
      <c r="AA227" s="4"/>
      <c r="AB227" s="4"/>
      <c r="AC227" s="4"/>
      <c r="AD227" s="4"/>
      <c r="AE227" s="4"/>
    </row>
    <row r="228" spans="1:31" ht="11.25" customHeight="1">
      <c r="A228" s="4285"/>
      <c r="B228" s="4069"/>
      <c r="C228" s="4111"/>
      <c r="D228" s="95"/>
      <c r="E228" s="368"/>
      <c r="F228" s="224"/>
      <c r="G228" s="4090"/>
      <c r="H228" s="4233"/>
      <c r="I228" s="180"/>
      <c r="J228" s="180"/>
      <c r="K228" s="180"/>
      <c r="L228" s="161"/>
      <c r="M228" s="161"/>
      <c r="N228" s="104"/>
      <c r="O228" s="268"/>
      <c r="P228" s="268"/>
      <c r="Q228" s="160"/>
      <c r="R228" s="529"/>
      <c r="S228" s="529"/>
      <c r="T228" s="529"/>
      <c r="U228" s="529"/>
      <c r="V228" s="529"/>
      <c r="W228" s="596"/>
      <c r="X228" s="105"/>
      <c r="Y228" s="104"/>
      <c r="Z228" s="4"/>
      <c r="AA228" s="4"/>
      <c r="AB228" s="4"/>
      <c r="AC228" s="4"/>
      <c r="AD228" s="4"/>
      <c r="AE228" s="4"/>
    </row>
    <row r="229" spans="1:31" ht="11.25" customHeight="1" thickBot="1">
      <c r="A229" s="4285"/>
      <c r="B229" s="4069"/>
      <c r="C229" s="4112"/>
      <c r="D229" s="247"/>
      <c r="E229" s="376"/>
      <c r="F229" s="377"/>
      <c r="G229" s="4090"/>
      <c r="H229" s="4233"/>
      <c r="I229" s="184"/>
      <c r="J229" s="184"/>
      <c r="K229" s="184"/>
      <c r="L229" s="590"/>
      <c r="M229" s="590"/>
      <c r="N229" s="192"/>
      <c r="O229" s="480"/>
      <c r="P229" s="480"/>
      <c r="Q229" s="521"/>
      <c r="R229" s="533"/>
      <c r="S229" s="533"/>
      <c r="T229" s="533"/>
      <c r="U229" s="533"/>
      <c r="V229" s="533"/>
      <c r="W229" s="598"/>
      <c r="X229" s="193"/>
      <c r="Y229" s="192"/>
      <c r="Z229" s="4"/>
      <c r="AA229" s="4"/>
      <c r="AB229" s="4"/>
      <c r="AC229" s="4"/>
      <c r="AD229" s="4"/>
      <c r="AE229" s="4"/>
    </row>
    <row r="230" spans="1:31" ht="19.5" customHeight="1">
      <c r="A230" s="4285"/>
      <c r="B230" s="4069"/>
      <c r="C230" s="4151">
        <v>27</v>
      </c>
      <c r="D230" s="4009"/>
      <c r="E230" s="4009"/>
      <c r="F230" s="4009"/>
      <c r="G230" s="4090"/>
      <c r="H230" s="4233"/>
      <c r="I230" s="4036"/>
      <c r="J230" s="4036"/>
      <c r="K230" s="4036"/>
      <c r="L230" s="3372" t="s">
        <v>1407</v>
      </c>
      <c r="M230" s="3373" t="s">
        <v>1729</v>
      </c>
      <c r="N230" s="3374"/>
      <c r="O230" s="391"/>
      <c r="P230" s="391"/>
      <c r="Q230" s="599"/>
      <c r="R230" s="600"/>
      <c r="S230" s="600"/>
      <c r="T230" s="600"/>
      <c r="U230" s="600"/>
      <c r="V230" s="600"/>
      <c r="W230" s="601"/>
      <c r="X230" s="340"/>
      <c r="Y230" s="338"/>
      <c r="Z230" s="4"/>
      <c r="AA230" s="4"/>
      <c r="AB230" s="4"/>
      <c r="AC230" s="4"/>
      <c r="AD230" s="4"/>
      <c r="AE230" s="4"/>
    </row>
    <row r="231" spans="1:31" ht="26">
      <c r="A231" s="4285"/>
      <c r="B231" s="4098"/>
      <c r="C231" s="4152"/>
      <c r="D231" s="4010"/>
      <c r="E231" s="4010"/>
      <c r="F231" s="4010"/>
      <c r="G231" s="4091"/>
      <c r="H231" s="4233"/>
      <c r="I231" s="4037"/>
      <c r="J231" s="4037"/>
      <c r="K231" s="4037"/>
      <c r="L231" s="3384" t="s">
        <v>1506</v>
      </c>
      <c r="M231" s="3369" t="s">
        <v>1730</v>
      </c>
      <c r="N231" s="3370" t="s">
        <v>1493</v>
      </c>
      <c r="O231" s="3462"/>
      <c r="P231" s="3462"/>
      <c r="Q231" s="3517"/>
      <c r="R231" s="602"/>
      <c r="S231" s="602"/>
      <c r="T231" s="602"/>
      <c r="U231" s="602"/>
      <c r="V231" s="602"/>
      <c r="W231" s="603"/>
      <c r="X231" s="3463"/>
      <c r="Y231" s="406"/>
      <c r="Z231" s="4"/>
      <c r="AA231" s="4"/>
      <c r="AB231" s="4"/>
      <c r="AC231" s="4"/>
      <c r="AD231" s="4"/>
      <c r="AE231" s="4"/>
    </row>
    <row r="232" spans="1:31" ht="13.5" thickBot="1">
      <c r="A232" s="4285"/>
      <c r="B232" s="4055"/>
      <c r="C232" s="287">
        <v>28</v>
      </c>
      <c r="D232" s="287"/>
      <c r="E232" s="436"/>
      <c r="F232" s="287"/>
      <c r="G232" s="4090"/>
      <c r="H232" s="4233"/>
      <c r="I232" s="593"/>
      <c r="J232" s="3871"/>
      <c r="K232" s="592"/>
      <c r="L232" s="313"/>
      <c r="M232" s="313"/>
      <c r="N232" s="208"/>
      <c r="O232" s="397"/>
      <c r="P232" s="397"/>
      <c r="Q232" s="277"/>
      <c r="R232" s="602"/>
      <c r="S232" s="602"/>
      <c r="T232" s="602"/>
      <c r="U232" s="602"/>
      <c r="V232" s="602"/>
      <c r="W232" s="603"/>
      <c r="X232" s="312"/>
      <c r="Y232" s="208"/>
      <c r="Z232" s="4"/>
      <c r="AA232" s="4"/>
      <c r="AB232" s="4"/>
      <c r="AC232" s="4"/>
      <c r="AD232" s="4"/>
      <c r="AE232" s="4"/>
    </row>
    <row r="233" spans="1:31" ht="11.25" customHeight="1" thickBot="1">
      <c r="A233" s="4285"/>
      <c r="B233" s="4235" t="s">
        <v>1607</v>
      </c>
      <c r="C233" s="3808" t="s">
        <v>1591</v>
      </c>
      <c r="D233" s="4250" t="s">
        <v>224</v>
      </c>
      <c r="E233" s="4251"/>
      <c r="F233" s="4252"/>
      <c r="G233" s="4090"/>
      <c r="H233" s="4233"/>
      <c r="I233" s="291"/>
      <c r="J233" s="291"/>
      <c r="K233" s="3400"/>
      <c r="L233" s="3401"/>
      <c r="M233" s="604"/>
      <c r="N233" s="605"/>
      <c r="O233" s="606"/>
      <c r="P233" s="606"/>
      <c r="Q233" s="572"/>
      <c r="R233" s="518"/>
      <c r="S233" s="518"/>
      <c r="T233" s="518"/>
      <c r="U233" s="518"/>
      <c r="V233" s="518"/>
      <c r="W233" s="594"/>
      <c r="X233" s="187"/>
      <c r="Y233" s="192"/>
      <c r="Z233" s="4"/>
      <c r="AA233" s="4"/>
      <c r="AB233" s="4"/>
      <c r="AC233" s="4"/>
      <c r="AD233" s="4"/>
      <c r="AE233" s="4"/>
    </row>
    <row r="234" spans="1:31" ht="11.25" customHeight="1" thickBot="1">
      <c r="A234" s="4285"/>
      <c r="B234" s="4069"/>
      <c r="C234" s="4040" t="s">
        <v>1587</v>
      </c>
      <c r="D234" s="607"/>
      <c r="E234" s="114"/>
      <c r="F234" s="111"/>
      <c r="G234" s="4090"/>
      <c r="H234" s="4233"/>
      <c r="I234" s="608"/>
      <c r="J234" s="3940"/>
      <c r="K234" s="3402"/>
      <c r="L234" s="3403"/>
      <c r="M234" s="610"/>
      <c r="N234" s="611"/>
      <c r="O234" s="612"/>
      <c r="P234" s="612"/>
      <c r="Q234" s="613"/>
      <c r="R234" s="536"/>
      <c r="S234" s="536"/>
      <c r="T234" s="536"/>
      <c r="U234" s="536"/>
      <c r="V234" s="536"/>
      <c r="W234" s="614"/>
      <c r="X234" s="121"/>
      <c r="Y234" s="119"/>
      <c r="Z234" s="4"/>
      <c r="AA234" s="4"/>
      <c r="AB234" s="4"/>
      <c r="AC234" s="4"/>
      <c r="AD234" s="4"/>
      <c r="AE234" s="4"/>
    </row>
    <row r="235" spans="1:31" ht="11.25" customHeight="1" thickTop="1">
      <c r="A235" s="4299" t="s">
        <v>213</v>
      </c>
      <c r="B235" s="4069"/>
      <c r="C235" s="4041"/>
      <c r="D235" s="615"/>
      <c r="E235" s="616"/>
      <c r="F235" s="617"/>
      <c r="G235" s="4090"/>
      <c r="H235" s="4233"/>
      <c r="I235" s="618"/>
      <c r="J235" s="618"/>
      <c r="K235" s="3404"/>
      <c r="L235" s="3405"/>
      <c r="M235" s="620"/>
      <c r="N235" s="621"/>
      <c r="O235" s="622"/>
      <c r="P235" s="622"/>
      <c r="Q235" s="623"/>
      <c r="R235" s="624"/>
      <c r="S235" s="624"/>
      <c r="T235" s="625"/>
      <c r="U235" s="625"/>
      <c r="V235" s="625"/>
      <c r="W235" s="626"/>
      <c r="X235" s="627"/>
      <c r="Y235" s="628"/>
      <c r="Z235" s="4"/>
      <c r="AA235" s="4"/>
      <c r="AB235" s="4"/>
      <c r="AC235" s="4"/>
      <c r="AD235" s="4"/>
      <c r="AE235" s="4"/>
    </row>
    <row r="236" spans="1:31" ht="11.25" customHeight="1">
      <c r="A236" s="4266"/>
      <c r="B236" s="4069"/>
      <c r="C236" s="4041"/>
      <c r="D236" s="629"/>
      <c r="E236" s="165"/>
      <c r="F236" s="252"/>
      <c r="G236" s="4090"/>
      <c r="H236" s="4233"/>
      <c r="I236" s="180"/>
      <c r="J236" s="180"/>
      <c r="K236" s="3402"/>
      <c r="L236" s="3403"/>
      <c r="M236" s="610"/>
      <c r="N236" s="630"/>
      <c r="O236" s="631"/>
      <c r="P236" s="631"/>
      <c r="Q236" s="186"/>
      <c r="R236" s="529"/>
      <c r="S236" s="529"/>
      <c r="T236" s="301"/>
      <c r="U236" s="301"/>
      <c r="V236" s="301"/>
      <c r="W236" s="185"/>
      <c r="X236" s="103"/>
      <c r="Y236" s="104"/>
      <c r="Z236" s="4"/>
      <c r="AA236" s="4"/>
      <c r="AB236" s="4"/>
      <c r="AC236" s="4"/>
      <c r="AD236" s="4"/>
      <c r="AE236" s="4"/>
    </row>
    <row r="237" spans="1:31" ht="11.25" customHeight="1" thickBot="1">
      <c r="A237" s="4266"/>
      <c r="B237" s="4069"/>
      <c r="C237" s="4042"/>
      <c r="D237" s="629"/>
      <c r="E237" s="165"/>
      <c r="F237" s="252"/>
      <c r="G237" s="4090"/>
      <c r="H237" s="4233"/>
      <c r="I237" s="180"/>
      <c r="J237" s="180"/>
      <c r="K237" s="3402"/>
      <c r="L237" s="3403"/>
      <c r="M237" s="610"/>
      <c r="N237" s="630"/>
      <c r="O237" s="631"/>
      <c r="P237" s="631"/>
      <c r="Q237" s="186"/>
      <c r="R237" s="529"/>
      <c r="S237" s="529"/>
      <c r="T237" s="301"/>
      <c r="U237" s="301"/>
      <c r="V237" s="301"/>
      <c r="W237" s="185"/>
      <c r="X237" s="103"/>
      <c r="Y237" s="104"/>
      <c r="Z237" s="4"/>
      <c r="AA237" s="4"/>
      <c r="AB237" s="4"/>
      <c r="AC237" s="4"/>
      <c r="AD237" s="4"/>
      <c r="AE237" s="4"/>
    </row>
    <row r="238" spans="1:31" ht="43.5" customHeight="1">
      <c r="A238" s="4266"/>
      <c r="B238" s="4069"/>
      <c r="C238" s="3747" t="s">
        <v>1486</v>
      </c>
      <c r="D238" s="3872" t="s">
        <v>1636</v>
      </c>
      <c r="E238" s="3385"/>
      <c r="F238" s="3385"/>
      <c r="G238" s="4090"/>
      <c r="H238" s="4233"/>
      <c r="I238" s="632"/>
      <c r="J238" s="632"/>
      <c r="K238" s="3406"/>
      <c r="L238" s="3407"/>
      <c r="M238" s="633"/>
      <c r="N238" s="634"/>
      <c r="O238" s="570"/>
      <c r="P238" s="570"/>
      <c r="Q238" s="405"/>
      <c r="R238" s="635"/>
      <c r="S238" s="635"/>
      <c r="T238" s="278"/>
      <c r="U238" s="278"/>
      <c r="V238" s="278"/>
      <c r="W238" s="337"/>
      <c r="X238" s="203"/>
      <c r="Y238" s="202"/>
      <c r="Z238" s="4"/>
      <c r="AA238" s="4"/>
      <c r="AB238" s="4"/>
      <c r="AC238" s="4"/>
      <c r="AD238" s="4"/>
      <c r="AE238" s="4"/>
    </row>
    <row r="239" spans="1:31" ht="23.5" customHeight="1" thickBot="1">
      <c r="A239" s="4266"/>
      <c r="B239" s="4055"/>
      <c r="C239" s="3748" t="s">
        <v>1487</v>
      </c>
      <c r="D239" s="287"/>
      <c r="E239" s="3557" t="s">
        <v>205</v>
      </c>
      <c r="F239" s="3558" t="s">
        <v>1637</v>
      </c>
      <c r="G239" s="4237"/>
      <c r="H239" s="4234"/>
      <c r="I239" s="636"/>
      <c r="J239" s="636"/>
      <c r="K239" s="3408"/>
      <c r="L239" s="3409"/>
      <c r="M239" s="637"/>
      <c r="N239" s="314"/>
      <c r="O239" s="638"/>
      <c r="P239" s="638"/>
      <c r="Q239" s="206"/>
      <c r="R239" s="639"/>
      <c r="S239" s="639"/>
      <c r="T239" s="313"/>
      <c r="U239" s="313"/>
      <c r="V239" s="313"/>
      <c r="W239" s="205"/>
      <c r="X239" s="139"/>
      <c r="Y239" s="140"/>
      <c r="Z239" s="4"/>
      <c r="AA239" s="4"/>
      <c r="AB239" s="4"/>
      <c r="AC239" s="4"/>
      <c r="AD239" s="4"/>
      <c r="AE239" s="4"/>
    </row>
    <row r="240" spans="1:31" ht="11.25" customHeight="1">
      <c r="A240" s="4266"/>
      <c r="B240" s="4242" t="s">
        <v>1608</v>
      </c>
      <c r="C240" s="4243" t="s">
        <v>146</v>
      </c>
      <c r="D240" s="95"/>
      <c r="E240" s="98"/>
      <c r="F240" s="95"/>
      <c r="G240" s="143"/>
      <c r="H240" s="3749"/>
      <c r="I240" s="261"/>
      <c r="J240" s="261"/>
      <c r="K240" s="261"/>
      <c r="L240" s="3750"/>
      <c r="M240" s="1154"/>
      <c r="N240" s="101"/>
      <c r="O240" s="938"/>
      <c r="P240" s="414"/>
      <c r="Q240" s="3752"/>
      <c r="R240" s="8"/>
      <c r="S240" s="587"/>
      <c r="T240" s="587"/>
      <c r="U240" s="587"/>
      <c r="V240" s="587"/>
      <c r="W240" s="781"/>
      <c r="X240" s="574"/>
      <c r="Y240" s="3753"/>
      <c r="Z240" s="4"/>
      <c r="AA240" s="4"/>
      <c r="AB240" s="4"/>
      <c r="AC240" s="4"/>
      <c r="AD240" s="4"/>
      <c r="AE240" s="4"/>
    </row>
    <row r="241" spans="1:31" ht="11.25" customHeight="1">
      <c r="A241" s="4266"/>
      <c r="B241" s="4069"/>
      <c r="C241" s="4111"/>
      <c r="D241" s="95"/>
      <c r="E241" s="98"/>
      <c r="F241" s="95"/>
      <c r="G241" s="154"/>
      <c r="H241" s="3751"/>
      <c r="I241" s="3731"/>
      <c r="J241" s="3731"/>
      <c r="K241" s="3731"/>
      <c r="L241" s="415"/>
      <c r="M241" s="1154"/>
      <c r="N241" s="101"/>
      <c r="O241" s="938"/>
      <c r="P241" s="414"/>
      <c r="Q241" s="3754"/>
      <c r="R241" s="3755"/>
      <c r="S241" s="3755"/>
      <c r="T241" s="3755"/>
      <c r="U241" s="3755"/>
      <c r="V241" s="3755"/>
      <c r="W241" s="3756"/>
      <c r="X241" s="587"/>
      <c r="Y241" s="3757"/>
      <c r="Z241" s="4"/>
      <c r="AA241" s="4"/>
      <c r="AB241" s="4"/>
      <c r="AC241" s="4"/>
      <c r="AD241" s="4"/>
      <c r="AE241" s="4"/>
    </row>
    <row r="242" spans="1:31" ht="11.25" customHeight="1">
      <c r="A242" s="4266"/>
      <c r="B242" s="4069"/>
      <c r="C242" s="4111"/>
      <c r="D242" s="95"/>
      <c r="E242" s="98"/>
      <c r="F242" s="95"/>
      <c r="G242" s="154"/>
      <c r="H242" s="3751"/>
      <c r="I242" s="3330"/>
      <c r="J242" s="3330"/>
      <c r="K242" s="3330"/>
      <c r="L242" s="3750"/>
      <c r="M242" s="582"/>
      <c r="N242" s="101"/>
      <c r="O242" s="938"/>
      <c r="P242" s="414"/>
      <c r="Q242" s="3754"/>
      <c r="R242" s="3755"/>
      <c r="S242" s="3755"/>
      <c r="T242" s="3755"/>
      <c r="U242" s="3755"/>
      <c r="V242" s="3755"/>
      <c r="W242" s="3756"/>
      <c r="X242" s="3755"/>
      <c r="Y242" s="3758"/>
      <c r="Z242" s="4"/>
      <c r="AA242" s="4"/>
      <c r="AB242" s="4"/>
      <c r="AC242" s="4"/>
      <c r="AD242" s="4"/>
      <c r="AE242" s="4"/>
    </row>
    <row r="243" spans="1:31" ht="11.25" customHeight="1">
      <c r="A243" s="4266"/>
      <c r="B243" s="4069"/>
      <c r="C243" s="4111"/>
      <c r="D243" s="95"/>
      <c r="E243" s="98"/>
      <c r="F243" s="95"/>
      <c r="G243" s="154"/>
      <c r="H243" s="3751"/>
      <c r="I243" s="3330"/>
      <c r="J243" s="3330"/>
      <c r="K243" s="3330"/>
      <c r="L243" s="3750"/>
      <c r="M243" s="582"/>
      <c r="N243" s="101"/>
      <c r="O243" s="938"/>
      <c r="P243" s="414"/>
      <c r="Q243" s="3754"/>
      <c r="R243" s="3755"/>
      <c r="S243" s="3755"/>
      <c r="T243" s="3755"/>
      <c r="U243" s="3755"/>
      <c r="V243" s="3755"/>
      <c r="W243" s="3756"/>
      <c r="X243" s="3755"/>
      <c r="Y243" s="3758"/>
      <c r="Z243" s="4"/>
      <c r="AA243" s="4"/>
      <c r="AB243" s="4"/>
      <c r="AC243" s="4"/>
      <c r="AD243" s="4"/>
      <c r="AE243" s="4"/>
    </row>
    <row r="244" spans="1:31" ht="11.25" customHeight="1" thickBot="1">
      <c r="A244" s="4266"/>
      <c r="B244" s="4069"/>
      <c r="C244" s="4112"/>
      <c r="D244" s="3331"/>
      <c r="E244" s="3583"/>
      <c r="F244" s="3331"/>
      <c r="G244" s="3973"/>
      <c r="H244" s="3974"/>
      <c r="I244" s="3330"/>
      <c r="J244" s="3330"/>
      <c r="K244" s="3330"/>
      <c r="L244" s="3975"/>
      <c r="M244" s="3976"/>
      <c r="N244" s="3977"/>
      <c r="O244" s="3967"/>
      <c r="P244" s="3968"/>
      <c r="Q244" s="3754"/>
      <c r="R244" s="3755"/>
      <c r="S244" s="3755"/>
      <c r="T244" s="3755"/>
      <c r="U244" s="3755"/>
      <c r="V244" s="3755"/>
      <c r="W244" s="3756"/>
      <c r="X244" s="3755"/>
      <c r="Y244" s="3758"/>
      <c r="Z244" s="4"/>
      <c r="AA244" s="4"/>
      <c r="AB244" s="4"/>
      <c r="AC244" s="4"/>
      <c r="AD244" s="4"/>
      <c r="AE244" s="4"/>
    </row>
    <row r="245" spans="1:31" ht="27.5" customHeight="1">
      <c r="A245" s="4266"/>
      <c r="B245" s="4069"/>
      <c r="C245" s="3547">
        <v>10</v>
      </c>
      <c r="D245" s="3965"/>
      <c r="E245" s="3513"/>
      <c r="F245" s="3513"/>
      <c r="G245" s="3978"/>
      <c r="H245" s="3979"/>
      <c r="I245" s="4056" t="s">
        <v>201</v>
      </c>
      <c r="J245" s="3513"/>
      <c r="K245" s="4025" t="s">
        <v>1705</v>
      </c>
      <c r="L245" s="3980"/>
      <c r="M245" s="130"/>
      <c r="N245" s="128"/>
      <c r="O245" s="3969"/>
      <c r="P245" s="3970"/>
      <c r="Q245" s="4239">
        <v>25</v>
      </c>
      <c r="R245" s="4244" t="s">
        <v>1689</v>
      </c>
      <c r="S245" s="4023"/>
      <c r="T245" s="4023" t="s">
        <v>35</v>
      </c>
      <c r="U245" s="4023"/>
      <c r="V245" s="4023" t="s">
        <v>221</v>
      </c>
      <c r="W245" s="4052">
        <v>14</v>
      </c>
      <c r="X245" s="304"/>
      <c r="Y245" s="3966"/>
      <c r="Z245" s="4"/>
      <c r="AA245" s="4"/>
      <c r="AB245" s="4"/>
      <c r="AC245" s="4"/>
      <c r="AD245" s="4"/>
      <c r="AE245" s="4"/>
    </row>
    <row r="246" spans="1:31" ht="15" customHeight="1" thickBot="1">
      <c r="A246" s="4266"/>
      <c r="B246" s="4055"/>
      <c r="C246" s="3732">
        <v>11</v>
      </c>
      <c r="D246" s="311"/>
      <c r="E246" s="287"/>
      <c r="F246" s="287"/>
      <c r="G246" s="3981"/>
      <c r="H246" s="3982"/>
      <c r="I246" s="4082"/>
      <c r="J246" s="287"/>
      <c r="K246" s="4026"/>
      <c r="L246" s="3983"/>
      <c r="M246" s="178"/>
      <c r="N246" s="3592"/>
      <c r="O246" s="3971"/>
      <c r="P246" s="3972"/>
      <c r="Q246" s="4240"/>
      <c r="R246" s="4178"/>
      <c r="S246" s="4024"/>
      <c r="T246" s="4024"/>
      <c r="U246" s="4024"/>
      <c r="V246" s="4024"/>
      <c r="W246" s="4053"/>
      <c r="X246" s="207"/>
      <c r="Y246" s="660"/>
      <c r="Z246" s="4"/>
      <c r="AA246" s="4"/>
      <c r="AB246" s="4"/>
      <c r="AC246" s="4"/>
      <c r="AD246" s="4"/>
      <c r="AE246" s="4"/>
    </row>
    <row r="247" spans="1:31" ht="11.25" customHeight="1">
      <c r="A247" s="4266"/>
      <c r="B247" s="4218" t="s">
        <v>1609</v>
      </c>
      <c r="C247" s="4255" t="s">
        <v>154</v>
      </c>
      <c r="D247" s="4120" t="s">
        <v>1585</v>
      </c>
      <c r="E247" s="5222"/>
      <c r="F247" s="5223"/>
      <c r="G247" s="661"/>
      <c r="H247" s="662"/>
      <c r="I247" s="62"/>
      <c r="J247" s="3685"/>
      <c r="K247" s="49"/>
      <c r="L247" s="60"/>
      <c r="M247" s="320"/>
      <c r="N247" s="344"/>
      <c r="O247" s="56"/>
      <c r="P247" s="57"/>
      <c r="Q247" s="45"/>
      <c r="R247" s="646"/>
      <c r="S247" s="538"/>
      <c r="T247" s="538"/>
      <c r="U247" s="538"/>
      <c r="V247" s="538"/>
      <c r="W247" s="330"/>
      <c r="X247" s="47"/>
      <c r="Y247" s="663"/>
      <c r="Z247" s="4"/>
      <c r="AA247" s="4"/>
      <c r="AB247" s="4"/>
      <c r="AC247" s="4"/>
      <c r="AD247" s="4"/>
      <c r="AE247" s="4"/>
    </row>
    <row r="248" spans="1:31" ht="11.25" customHeight="1">
      <c r="A248" s="4266"/>
      <c r="B248" s="4069"/>
      <c r="C248" s="4256"/>
      <c r="D248" s="5224"/>
      <c r="E248" s="5225"/>
      <c r="F248" s="5226"/>
      <c r="G248" s="315"/>
      <c r="H248" s="316"/>
      <c r="I248" s="346"/>
      <c r="J248" s="3685"/>
      <c r="K248" s="62"/>
      <c r="L248" s="548"/>
      <c r="M248" s="451"/>
      <c r="N248" s="319"/>
      <c r="O248" s="318"/>
      <c r="P248" s="319"/>
      <c r="Q248" s="331"/>
      <c r="R248" s="540"/>
      <c r="S248" s="540"/>
      <c r="T248" s="540"/>
      <c r="U248" s="540"/>
      <c r="V248" s="540"/>
      <c r="W248" s="333"/>
      <c r="X248" s="541"/>
      <c r="Y248" s="650"/>
      <c r="Z248" s="4"/>
      <c r="AA248" s="4"/>
      <c r="AB248" s="4"/>
      <c r="AC248" s="4"/>
      <c r="AD248" s="4"/>
      <c r="AE248" s="4"/>
    </row>
    <row r="249" spans="1:31" ht="11.25" customHeight="1">
      <c r="A249" s="4266"/>
      <c r="B249" s="4069"/>
      <c r="C249" s="4256"/>
      <c r="D249" s="5224"/>
      <c r="E249" s="5225"/>
      <c r="F249" s="5226"/>
      <c r="G249" s="664"/>
      <c r="H249" s="665"/>
      <c r="I249" s="62"/>
      <c r="J249" s="62"/>
      <c r="K249" s="62"/>
      <c r="L249" s="548"/>
      <c r="M249" s="451"/>
      <c r="N249" s="319"/>
      <c r="O249" s="318"/>
      <c r="P249" s="319"/>
      <c r="Q249" s="331"/>
      <c r="R249" s="540"/>
      <c r="S249" s="540"/>
      <c r="T249" s="540"/>
      <c r="U249" s="540"/>
      <c r="V249" s="540"/>
      <c r="W249" s="333"/>
      <c r="X249" s="541"/>
      <c r="Y249" s="650"/>
      <c r="Z249" s="4"/>
      <c r="AA249" s="4"/>
      <c r="AB249" s="4"/>
      <c r="AC249" s="4"/>
      <c r="AD249" s="4"/>
      <c r="AE249" s="4"/>
    </row>
    <row r="250" spans="1:31" ht="11.25" customHeight="1">
      <c r="A250" s="4266"/>
      <c r="B250" s="4069"/>
      <c r="C250" s="4256"/>
      <c r="D250" s="5224"/>
      <c r="E250" s="5225"/>
      <c r="F250" s="5226"/>
      <c r="G250" s="664"/>
      <c r="H250" s="665"/>
      <c r="I250" s="62"/>
      <c r="J250" s="62"/>
      <c r="K250" s="62"/>
      <c r="L250" s="666"/>
      <c r="M250" s="72"/>
      <c r="N250" s="70"/>
      <c r="O250" s="69"/>
      <c r="P250" s="70"/>
      <c r="Q250" s="331"/>
      <c r="R250" s="540"/>
      <c r="S250" s="540"/>
      <c r="T250" s="540"/>
      <c r="U250" s="540"/>
      <c r="V250" s="540"/>
      <c r="W250" s="333"/>
      <c r="X250" s="541"/>
      <c r="Y250" s="650"/>
      <c r="Z250" s="4"/>
      <c r="AA250" s="4"/>
      <c r="AB250" s="4"/>
      <c r="AC250" s="4"/>
      <c r="AD250" s="4"/>
      <c r="AE250" s="4"/>
    </row>
    <row r="251" spans="1:31" ht="11.25" customHeight="1" thickBot="1">
      <c r="A251" s="4266"/>
      <c r="B251" s="4069"/>
      <c r="C251" s="4257"/>
      <c r="D251" s="5224"/>
      <c r="E251" s="5225"/>
      <c r="F251" s="5226"/>
      <c r="G251" s="327"/>
      <c r="H251" s="328"/>
      <c r="I251" s="667"/>
      <c r="J251" s="3460"/>
      <c r="K251" s="667"/>
      <c r="L251" s="668"/>
      <c r="M251" s="540"/>
      <c r="N251" s="333"/>
      <c r="O251" s="669"/>
      <c r="P251" s="333"/>
      <c r="Q251" s="670"/>
      <c r="R251" s="671"/>
      <c r="S251" s="671"/>
      <c r="T251" s="671"/>
      <c r="U251" s="671"/>
      <c r="V251" s="671"/>
      <c r="W251" s="672"/>
      <c r="X251" s="541"/>
      <c r="Y251" s="650"/>
      <c r="Z251" s="4"/>
      <c r="AA251" s="4"/>
      <c r="AB251" s="4"/>
      <c r="AC251" s="4"/>
      <c r="AD251" s="4"/>
      <c r="AE251" s="4"/>
    </row>
    <row r="252" spans="1:31" ht="26">
      <c r="A252" s="4266"/>
      <c r="B252" s="4069"/>
      <c r="C252" s="3547">
        <v>17</v>
      </c>
      <c r="D252" s="3984" t="s">
        <v>1525</v>
      </c>
      <c r="E252" s="123"/>
      <c r="F252" s="123"/>
      <c r="G252" s="217"/>
      <c r="H252" s="218"/>
      <c r="I252" s="123"/>
      <c r="J252" s="123"/>
      <c r="K252" s="123"/>
      <c r="L252" s="673"/>
      <c r="M252" s="130"/>
      <c r="N252" s="128"/>
      <c r="O252" s="127"/>
      <c r="P252" s="128"/>
      <c r="Q252" s="4239">
        <v>25</v>
      </c>
      <c r="R252" s="4241" t="s">
        <v>1670</v>
      </c>
      <c r="S252" s="4027"/>
      <c r="T252" s="4027" t="s">
        <v>35</v>
      </c>
      <c r="U252" s="4027"/>
      <c r="V252" s="4027" t="s">
        <v>221</v>
      </c>
      <c r="W252" s="4054">
        <v>14</v>
      </c>
      <c r="X252" s="307"/>
      <c r="Y252" s="676"/>
      <c r="Z252" s="4"/>
      <c r="AA252" s="4"/>
      <c r="AB252" s="4"/>
      <c r="AC252" s="4"/>
      <c r="AD252" s="4"/>
      <c r="AE252" s="4"/>
    </row>
    <row r="253" spans="1:31" ht="13.5" thickBot="1">
      <c r="A253" s="4266"/>
      <c r="B253" s="4055"/>
      <c r="C253" s="3732">
        <v>18</v>
      </c>
      <c r="D253" s="287"/>
      <c r="E253" s="287"/>
      <c r="F253" s="287"/>
      <c r="G253" s="309"/>
      <c r="H253" s="310"/>
      <c r="I253" s="287"/>
      <c r="J253" s="287"/>
      <c r="K253" s="287"/>
      <c r="L253" s="312"/>
      <c r="M253" s="207"/>
      <c r="N253" s="208"/>
      <c r="O253" s="284"/>
      <c r="P253" s="208"/>
      <c r="Q253" s="4240"/>
      <c r="R253" s="4024"/>
      <c r="S253" s="4024"/>
      <c r="T253" s="4024"/>
      <c r="U253" s="4024"/>
      <c r="V253" s="4024"/>
      <c r="W253" s="4055"/>
      <c r="X253" s="312"/>
      <c r="Y253" s="208"/>
      <c r="Z253" s="4"/>
      <c r="AA253" s="4"/>
      <c r="AB253" s="4"/>
      <c r="AC253" s="4"/>
      <c r="AD253" s="4"/>
      <c r="AE253" s="4"/>
    </row>
    <row r="254" spans="1:31" ht="11.25" customHeight="1">
      <c r="A254" s="4266"/>
      <c r="B254" s="4218" t="s">
        <v>1610</v>
      </c>
      <c r="C254" s="4255" t="s">
        <v>1586</v>
      </c>
      <c r="D254" s="4120" t="s">
        <v>1585</v>
      </c>
      <c r="E254" s="5222"/>
      <c r="F254" s="5223"/>
      <c r="G254" s="315"/>
      <c r="H254" s="316"/>
      <c r="I254" s="49"/>
      <c r="J254" s="49"/>
      <c r="K254" s="49"/>
      <c r="L254" s="3814"/>
      <c r="M254" s="320"/>
      <c r="N254" s="344"/>
      <c r="O254" s="56"/>
      <c r="P254" s="57"/>
      <c r="Q254" s="58"/>
      <c r="R254" s="3815"/>
      <c r="S254" s="59"/>
      <c r="T254" s="59"/>
      <c r="U254" s="59"/>
      <c r="V254" s="59"/>
      <c r="W254" s="57"/>
      <c r="X254" s="60"/>
      <c r="Y254" s="57"/>
      <c r="Z254" s="4"/>
      <c r="AA254" s="4"/>
      <c r="AB254" s="4"/>
      <c r="AC254" s="4"/>
      <c r="AD254" s="4"/>
      <c r="AE254" s="4"/>
    </row>
    <row r="255" spans="1:31" ht="11.25" customHeight="1">
      <c r="A255" s="4266"/>
      <c r="B255" s="4069"/>
      <c r="C255" s="4288"/>
      <c r="D255" s="5224"/>
      <c r="E255" s="5225"/>
      <c r="F255" s="5226"/>
      <c r="G255" s="315"/>
      <c r="H255" s="316"/>
      <c r="I255" s="3685"/>
      <c r="J255" s="3746"/>
      <c r="K255" s="3746"/>
      <c r="L255" s="3809"/>
      <c r="M255" s="3810"/>
      <c r="N255" s="3811"/>
      <c r="O255" s="3667"/>
      <c r="P255" s="3668"/>
      <c r="Q255" s="3812"/>
      <c r="R255" s="3813"/>
      <c r="S255" s="3813"/>
      <c r="T255" s="3813"/>
      <c r="U255" s="3813"/>
      <c r="V255" s="3813"/>
      <c r="W255" s="3678"/>
      <c r="X255" s="3669"/>
      <c r="Y255" s="3668"/>
      <c r="Z255" s="4"/>
      <c r="AA255" s="4"/>
      <c r="AB255" s="4"/>
      <c r="AC255" s="4"/>
      <c r="AD255" s="4"/>
      <c r="AE255" s="4"/>
    </row>
    <row r="256" spans="1:31" ht="11.25" customHeight="1">
      <c r="A256" s="4266"/>
      <c r="B256" s="4069"/>
      <c r="C256" s="4288"/>
      <c r="D256" s="5224"/>
      <c r="E256" s="5225"/>
      <c r="F256" s="5226"/>
      <c r="G256" s="315"/>
      <c r="H256" s="316"/>
      <c r="I256" s="62"/>
      <c r="J256" s="3746"/>
      <c r="K256" s="361"/>
      <c r="L256" s="464"/>
      <c r="M256" s="92"/>
      <c r="N256" s="465"/>
      <c r="O256" s="318"/>
      <c r="P256" s="319"/>
      <c r="Q256" s="331"/>
      <c r="R256" s="540"/>
      <c r="S256" s="540"/>
      <c r="T256" s="540"/>
      <c r="U256" s="540"/>
      <c r="V256" s="540"/>
      <c r="W256" s="333"/>
      <c r="X256" s="321"/>
      <c r="Y256" s="319"/>
      <c r="Z256" s="4"/>
      <c r="AA256" s="4"/>
      <c r="AB256" s="4"/>
      <c r="AC256" s="4"/>
      <c r="AD256" s="4"/>
      <c r="AE256" s="4"/>
    </row>
    <row r="257" spans="1:31" ht="11.25" customHeight="1">
      <c r="A257" s="4266"/>
      <c r="B257" s="4069"/>
      <c r="C257" s="4288"/>
      <c r="D257" s="5224"/>
      <c r="E257" s="5225"/>
      <c r="F257" s="5226"/>
      <c r="G257" s="315"/>
      <c r="H257" s="316"/>
      <c r="I257" s="62"/>
      <c r="J257" s="3746"/>
      <c r="K257" s="361"/>
      <c r="L257" s="464"/>
      <c r="M257" s="92"/>
      <c r="N257" s="465"/>
      <c r="O257" s="318"/>
      <c r="P257" s="319"/>
      <c r="Q257" s="331"/>
      <c r="R257" s="540"/>
      <c r="S257" s="540"/>
      <c r="T257" s="540"/>
      <c r="U257" s="540"/>
      <c r="V257" s="540"/>
      <c r="W257" s="333"/>
      <c r="X257" s="321"/>
      <c r="Y257" s="319"/>
      <c r="Z257" s="4"/>
      <c r="AA257" s="4"/>
      <c r="AB257" s="4"/>
      <c r="AC257" s="4"/>
      <c r="AD257" s="4"/>
      <c r="AE257" s="4"/>
    </row>
    <row r="258" spans="1:31" ht="11.25" customHeight="1" thickBot="1">
      <c r="A258" s="4266"/>
      <c r="B258" s="4069"/>
      <c r="C258" s="4289"/>
      <c r="D258" s="5224"/>
      <c r="E258" s="5225"/>
      <c r="F258" s="5226"/>
      <c r="G258" s="686"/>
      <c r="H258" s="687"/>
      <c r="I258" s="667"/>
      <c r="J258" s="3870"/>
      <c r="K258" s="520"/>
      <c r="L258" s="317"/>
      <c r="M258" s="688"/>
      <c r="N258" s="347"/>
      <c r="O258" s="329"/>
      <c r="P258" s="330"/>
      <c r="Q258" s="331"/>
      <c r="R258" s="540"/>
      <c r="S258" s="540"/>
      <c r="T258" s="540"/>
      <c r="U258" s="540"/>
      <c r="V258" s="540"/>
      <c r="W258" s="333"/>
      <c r="X258" s="348"/>
      <c r="Y258" s="330"/>
      <c r="Z258" s="4"/>
      <c r="AA258" s="4"/>
      <c r="AB258" s="4"/>
      <c r="AC258" s="4"/>
      <c r="AD258" s="4"/>
      <c r="AE258" s="4"/>
    </row>
    <row r="259" spans="1:31" ht="26">
      <c r="A259" s="4266"/>
      <c r="B259" s="4069"/>
      <c r="C259" s="3547">
        <v>24</v>
      </c>
      <c r="D259" s="5224"/>
      <c r="E259" s="5225"/>
      <c r="F259" s="5226"/>
      <c r="G259" s="217"/>
      <c r="H259" s="218"/>
      <c r="I259" s="218"/>
      <c r="J259" s="3910"/>
      <c r="K259" s="3547" t="s">
        <v>1646</v>
      </c>
      <c r="L259" s="3508" t="s">
        <v>1498</v>
      </c>
      <c r="M259" s="3538" t="s">
        <v>1647</v>
      </c>
      <c r="N259" s="3498" t="s">
        <v>1481</v>
      </c>
      <c r="O259" s="127"/>
      <c r="P259" s="128"/>
      <c r="Q259" s="674"/>
      <c r="R259" s="304"/>
      <c r="S259" s="304"/>
      <c r="T259" s="304"/>
      <c r="U259" s="304"/>
      <c r="V259" s="304"/>
      <c r="W259" s="308"/>
      <c r="X259" s="131"/>
      <c r="Y259" s="128"/>
      <c r="Z259" s="4"/>
      <c r="AA259" s="4"/>
      <c r="AB259" s="4"/>
      <c r="AC259" s="4"/>
      <c r="AD259" s="4"/>
      <c r="AE259" s="4"/>
    </row>
    <row r="260" spans="1:31" ht="25.5" thickBot="1">
      <c r="A260" s="4266"/>
      <c r="B260" s="4055"/>
      <c r="C260" s="3732">
        <v>25</v>
      </c>
      <c r="D260" s="5227"/>
      <c r="E260" s="5228"/>
      <c r="F260" s="5229"/>
      <c r="G260" s="220"/>
      <c r="H260" s="221"/>
      <c r="I260" s="221"/>
      <c r="J260" s="287"/>
      <c r="K260" s="287"/>
      <c r="L260" s="3518" t="s">
        <v>930</v>
      </c>
      <c r="M260" s="3519" t="s">
        <v>1647</v>
      </c>
      <c r="N260" s="3520" t="s">
        <v>1508</v>
      </c>
      <c r="O260" s="136"/>
      <c r="P260" s="137"/>
      <c r="Q260" s="206"/>
      <c r="R260" s="207"/>
      <c r="S260" s="207"/>
      <c r="T260" s="207"/>
      <c r="U260" s="207"/>
      <c r="V260" s="207"/>
      <c r="W260" s="208"/>
      <c r="X260" s="179"/>
      <c r="Y260" s="137"/>
      <c r="Z260" s="4"/>
      <c r="AA260" s="4"/>
      <c r="AB260" s="4"/>
      <c r="AC260" s="4"/>
      <c r="AD260" s="4"/>
      <c r="AE260" s="4"/>
    </row>
    <row r="261" spans="1:31" ht="11.25" customHeight="1">
      <c r="A261" s="4266"/>
      <c r="B261" s="4235" t="s">
        <v>1611</v>
      </c>
      <c r="C261" s="4247" t="s">
        <v>167</v>
      </c>
      <c r="D261" s="224"/>
      <c r="E261" s="224"/>
      <c r="F261" s="689"/>
      <c r="G261" s="4229" t="s">
        <v>228</v>
      </c>
      <c r="H261" s="4232" t="s">
        <v>1653</v>
      </c>
      <c r="I261" s="95"/>
      <c r="J261" s="3359"/>
      <c r="K261" s="142"/>
      <c r="L261" s="3923"/>
      <c r="M261" s="580"/>
      <c r="N261" s="580"/>
      <c r="O261" s="691"/>
      <c r="P261" s="692"/>
      <c r="Q261" s="243"/>
      <c r="R261" s="693"/>
      <c r="S261" s="151"/>
      <c r="T261" s="583"/>
      <c r="U261" s="583"/>
      <c r="V261" s="583"/>
      <c r="W261" s="584"/>
      <c r="X261" s="105"/>
      <c r="Y261" s="152"/>
      <c r="Z261" s="4"/>
      <c r="AA261" s="4"/>
      <c r="AB261" s="4"/>
      <c r="AC261" s="4"/>
      <c r="AD261" s="4"/>
      <c r="AE261" s="4"/>
    </row>
    <row r="262" spans="1:31" ht="11.25" customHeight="1">
      <c r="A262" s="4266"/>
      <c r="B262" s="4069"/>
      <c r="C262" s="4248"/>
      <c r="D262" s="111"/>
      <c r="E262" s="111"/>
      <c r="F262" s="689"/>
      <c r="G262" s="4230"/>
      <c r="H262" s="4233"/>
      <c r="I262" s="95"/>
      <c r="J262" s="3359"/>
      <c r="K262" s="3359"/>
      <c r="L262" s="3433"/>
      <c r="M262" s="161"/>
      <c r="N262" s="161"/>
      <c r="O262" s="246"/>
      <c r="P262" s="246"/>
      <c r="Q262" s="243"/>
      <c r="R262" s="693"/>
      <c r="S262" s="582"/>
      <c r="T262" s="583"/>
      <c r="U262" s="583"/>
      <c r="V262" s="583"/>
      <c r="W262" s="584"/>
      <c r="X262" s="105"/>
      <c r="Y262" s="104"/>
      <c r="Z262" s="4"/>
      <c r="AA262" s="4"/>
      <c r="AB262" s="4"/>
      <c r="AC262" s="4"/>
      <c r="AD262" s="4"/>
      <c r="AE262" s="4"/>
    </row>
    <row r="263" spans="1:31" ht="11.25" customHeight="1">
      <c r="A263" s="4266"/>
      <c r="B263" s="4069"/>
      <c r="C263" s="4248"/>
      <c r="D263" s="252"/>
      <c r="E263" s="252"/>
      <c r="F263" s="694"/>
      <c r="G263" s="4230"/>
      <c r="H263" s="4233"/>
      <c r="I263" s="95"/>
      <c r="J263" s="3359"/>
      <c r="K263" s="3359"/>
      <c r="L263" s="3433"/>
      <c r="M263" s="161"/>
      <c r="N263" s="161"/>
      <c r="O263" s="246"/>
      <c r="P263" s="246"/>
      <c r="Q263" s="243"/>
      <c r="R263" s="693"/>
      <c r="S263" s="582"/>
      <c r="T263" s="583"/>
      <c r="U263" s="583"/>
      <c r="V263" s="583"/>
      <c r="W263" s="584"/>
      <c r="X263" s="105"/>
      <c r="Y263" s="104"/>
      <c r="Z263" s="4"/>
      <c r="AA263" s="4"/>
      <c r="AB263" s="4"/>
      <c r="AC263" s="4"/>
      <c r="AD263" s="4"/>
      <c r="AE263" s="4"/>
    </row>
    <row r="264" spans="1:31" ht="11.25" customHeight="1">
      <c r="A264" s="4266"/>
      <c r="B264" s="4069"/>
      <c r="C264" s="4248"/>
      <c r="D264" s="247"/>
      <c r="E264" s="247"/>
      <c r="F264" s="694"/>
      <c r="G264" s="4230"/>
      <c r="H264" s="4233"/>
      <c r="I264" s="111"/>
      <c r="J264" s="3331"/>
      <c r="K264" s="3331"/>
      <c r="L264" s="3587"/>
      <c r="M264" s="3426"/>
      <c r="N264" s="3426"/>
      <c r="O264" s="696"/>
      <c r="P264" s="696"/>
      <c r="Q264" s="585"/>
      <c r="R264" s="697"/>
      <c r="S264" s="587"/>
      <c r="T264" s="588"/>
      <c r="U264" s="588"/>
      <c r="V264" s="588"/>
      <c r="W264" s="589"/>
      <c r="X264" s="122"/>
      <c r="Y264" s="119"/>
      <c r="Z264" s="4"/>
      <c r="AA264" s="4"/>
      <c r="AB264" s="4"/>
      <c r="AC264" s="4"/>
      <c r="AD264" s="4"/>
      <c r="AE264" s="4"/>
    </row>
    <row r="265" spans="1:31" ht="11.25" customHeight="1" thickBot="1">
      <c r="A265" s="4267"/>
      <c r="B265" s="4069"/>
      <c r="C265" s="4249"/>
      <c r="D265" s="224"/>
      <c r="E265" s="224"/>
      <c r="F265" s="689"/>
      <c r="G265" s="4230"/>
      <c r="H265" s="4233"/>
      <c r="I265" s="232"/>
      <c r="J265" s="232"/>
      <c r="K265" s="232"/>
      <c r="L265" s="3768"/>
      <c r="M265" s="3765"/>
      <c r="N265" s="3766"/>
      <c r="O265" s="3767"/>
      <c r="P265" s="3767"/>
      <c r="Q265" s="234"/>
      <c r="R265" s="3768"/>
      <c r="S265" s="3768"/>
      <c r="T265" s="3768"/>
      <c r="U265" s="3768"/>
      <c r="V265" s="3768"/>
      <c r="W265" s="3769"/>
      <c r="X265" s="3770"/>
      <c r="Y265" s="3769"/>
      <c r="Z265" s="4"/>
      <c r="AA265" s="4"/>
      <c r="AB265" s="4"/>
      <c r="AC265" s="4"/>
      <c r="AD265" s="4"/>
      <c r="AE265" s="4"/>
    </row>
    <row r="266" spans="1:31" ht="19.5" customHeight="1" thickTop="1">
      <c r="A266" s="4275" t="s">
        <v>230</v>
      </c>
      <c r="B266" s="4098"/>
      <c r="C266" s="3771" t="s">
        <v>231</v>
      </c>
      <c r="D266" s="4296" t="s">
        <v>232</v>
      </c>
      <c r="E266" s="4297"/>
      <c r="F266" s="4298"/>
      <c r="G266" s="4230"/>
      <c r="H266" s="4233"/>
      <c r="I266" s="4085" t="s">
        <v>1650</v>
      </c>
      <c r="J266" s="3925"/>
      <c r="K266" s="3925"/>
      <c r="L266" s="3701"/>
      <c r="M266" s="3763"/>
      <c r="N266" s="3763"/>
      <c r="O266" s="3699"/>
      <c r="P266" s="3699"/>
      <c r="Q266" s="3700"/>
      <c r="R266" s="3701"/>
      <c r="S266" s="3701"/>
      <c r="T266" s="3701"/>
      <c r="U266" s="3701"/>
      <c r="V266" s="3701"/>
      <c r="W266" s="3702"/>
      <c r="X266" s="3703"/>
      <c r="Y266" s="3702"/>
      <c r="Z266" s="4"/>
      <c r="AA266" s="4"/>
      <c r="AB266" s="4"/>
      <c r="AC266" s="4"/>
      <c r="AD266" s="4"/>
      <c r="AE266" s="4"/>
    </row>
    <row r="267" spans="1:31" ht="19.5" customHeight="1" thickBot="1">
      <c r="A267" s="4275"/>
      <c r="B267" s="4053"/>
      <c r="C267" s="3364" t="s">
        <v>1488</v>
      </c>
      <c r="D267" s="132"/>
      <c r="E267" s="132"/>
      <c r="F267" s="132"/>
      <c r="G267" s="4230"/>
      <c r="H267" s="4233"/>
      <c r="I267" s="4082"/>
      <c r="J267" s="3365"/>
      <c r="K267" s="3365"/>
      <c r="L267" s="207"/>
      <c r="M267" s="313"/>
      <c r="N267" s="313"/>
      <c r="O267" s="397"/>
      <c r="P267" s="397"/>
      <c r="Q267" s="138"/>
      <c r="R267" s="139"/>
      <c r="S267" s="139"/>
      <c r="T267" s="139"/>
      <c r="U267" s="139"/>
      <c r="V267" s="139"/>
      <c r="W267" s="140"/>
      <c r="X267" s="141"/>
      <c r="Y267" s="140"/>
      <c r="Z267" s="4"/>
      <c r="AA267" s="4"/>
      <c r="AB267" s="4"/>
      <c r="AC267" s="4"/>
      <c r="AD267" s="4"/>
      <c r="AE267" s="4"/>
    </row>
    <row r="268" spans="1:31" ht="11.25" customHeight="1">
      <c r="A268" s="4275"/>
      <c r="B268" s="4245" t="s">
        <v>1612</v>
      </c>
      <c r="C268" s="4247" t="s">
        <v>1590</v>
      </c>
      <c r="D268" s="261"/>
      <c r="E268" s="261"/>
      <c r="F268" s="704"/>
      <c r="G268" s="4230"/>
      <c r="H268" s="4233"/>
      <c r="I268" s="142"/>
      <c r="J268" s="142"/>
      <c r="K268" s="142"/>
      <c r="L268" s="3924"/>
      <c r="M268" s="3440"/>
      <c r="N268" s="3440"/>
      <c r="O268" s="228"/>
      <c r="P268" s="228"/>
      <c r="Q268" s="146"/>
      <c r="R268" s="151"/>
      <c r="S268" s="151"/>
      <c r="T268" s="151"/>
      <c r="U268" s="151"/>
      <c r="V268" s="151"/>
      <c r="W268" s="152"/>
      <c r="X268" s="153"/>
      <c r="Y268" s="152"/>
      <c r="Z268" s="4"/>
      <c r="AA268" s="4"/>
      <c r="AB268" s="4"/>
      <c r="AC268" s="4"/>
      <c r="AD268" s="4"/>
      <c r="AE268" s="4"/>
    </row>
    <row r="269" spans="1:31" ht="11.25" customHeight="1">
      <c r="A269" s="4275"/>
      <c r="B269" s="4098"/>
      <c r="C269" s="4248"/>
      <c r="D269" s="95"/>
      <c r="E269" s="98"/>
      <c r="F269" s="95"/>
      <c r="G269" s="4230"/>
      <c r="H269" s="4233"/>
      <c r="I269" s="3431"/>
      <c r="J269" s="3431"/>
      <c r="K269" s="3363"/>
      <c r="L269" s="3433"/>
      <c r="M269" s="3433"/>
      <c r="N269" s="3333"/>
      <c r="O269" s="3434"/>
      <c r="P269" s="3434"/>
      <c r="Q269" s="3435"/>
      <c r="R269" s="3436"/>
      <c r="S269" s="3437"/>
      <c r="T269" s="3438"/>
      <c r="U269" s="3438"/>
      <c r="V269" s="3438"/>
      <c r="W269" s="3439"/>
      <c r="X269" s="3360"/>
      <c r="Y269" s="3361"/>
      <c r="Z269" s="4"/>
      <c r="AA269" s="4"/>
      <c r="AB269" s="4"/>
      <c r="AC269" s="4"/>
      <c r="AD269" s="4"/>
      <c r="AE269" s="4"/>
    </row>
    <row r="270" spans="1:31" ht="11.25" customHeight="1" thickBot="1">
      <c r="A270" s="4275"/>
      <c r="B270" s="4098"/>
      <c r="C270" s="4248"/>
      <c r="D270" s="95"/>
      <c r="E270" s="98"/>
      <c r="F270" s="95"/>
      <c r="G270" s="4230"/>
      <c r="H270" s="4233"/>
      <c r="I270" s="3431"/>
      <c r="J270" s="3431"/>
      <c r="K270" s="3363"/>
      <c r="L270" s="3433"/>
      <c r="M270" s="103"/>
      <c r="N270" s="162"/>
      <c r="O270" s="246"/>
      <c r="P270" s="246"/>
      <c r="Q270" s="243"/>
      <c r="R270" s="693"/>
      <c r="S270" s="582"/>
      <c r="T270" s="583"/>
      <c r="U270" s="583"/>
      <c r="V270" s="583"/>
      <c r="W270" s="584"/>
      <c r="X270" s="105"/>
      <c r="Y270" s="104"/>
      <c r="Z270" s="4"/>
      <c r="AA270" s="4"/>
      <c r="AB270" s="4"/>
      <c r="AC270" s="4"/>
      <c r="AD270" s="4"/>
      <c r="AE270" s="4"/>
    </row>
    <row r="271" spans="1:31" ht="11.25" customHeight="1" thickBot="1">
      <c r="A271" s="4275"/>
      <c r="B271" s="4098"/>
      <c r="C271" s="3797" t="s">
        <v>1485</v>
      </c>
      <c r="D271" s="4277" t="s">
        <v>251</v>
      </c>
      <c r="E271" s="4278"/>
      <c r="F271" s="4279"/>
      <c r="G271" s="4230"/>
      <c r="H271" s="4233"/>
      <c r="I271" s="3781"/>
      <c r="J271" s="3781"/>
      <c r="K271" s="3363"/>
      <c r="L271" s="3433"/>
      <c r="M271" s="103"/>
      <c r="N271" s="162"/>
      <c r="O271" s="696"/>
      <c r="P271" s="696"/>
      <c r="Q271" s="585"/>
      <c r="R271" s="697"/>
      <c r="S271" s="587"/>
      <c r="T271" s="588"/>
      <c r="U271" s="588"/>
      <c r="V271" s="588"/>
      <c r="W271" s="589"/>
      <c r="X271" s="122"/>
      <c r="Y271" s="119"/>
      <c r="Z271" s="4"/>
      <c r="AA271" s="4"/>
      <c r="AB271" s="4"/>
      <c r="AC271" s="4"/>
      <c r="AD271" s="4"/>
      <c r="AE271" s="4"/>
    </row>
    <row r="272" spans="1:31" ht="11.25" customHeight="1" thickBot="1">
      <c r="A272" s="4275"/>
      <c r="B272" s="4098"/>
      <c r="C272" s="3796" t="s">
        <v>1482</v>
      </c>
      <c r="D272" s="95"/>
      <c r="E272" s="98"/>
      <c r="F272" s="95"/>
      <c r="G272" s="4230"/>
      <c r="H272" s="4233"/>
      <c r="I272" s="3782"/>
      <c r="J272" s="3941"/>
      <c r="K272" s="3926"/>
      <c r="L272" s="3587"/>
      <c r="M272" s="3587"/>
      <c r="N272" s="3614"/>
      <c r="O272" s="3776"/>
      <c r="P272" s="3776"/>
      <c r="Q272" s="3777"/>
      <c r="R272" s="3778"/>
      <c r="S272" s="3778"/>
      <c r="T272" s="3778"/>
      <c r="U272" s="3778"/>
      <c r="V272" s="3778"/>
      <c r="W272" s="3779"/>
      <c r="X272" s="3780"/>
      <c r="Y272" s="3779"/>
      <c r="Z272" s="4"/>
      <c r="AA272" s="4"/>
      <c r="AB272" s="4"/>
      <c r="AC272" s="4"/>
      <c r="AD272" s="4"/>
      <c r="AE272" s="4"/>
    </row>
    <row r="273" spans="1:31" ht="13.5" customHeight="1" thickBot="1">
      <c r="A273" s="4275"/>
      <c r="B273" s="4098"/>
      <c r="C273" s="3733" t="s">
        <v>236</v>
      </c>
      <c r="D273" s="4081" t="s">
        <v>238</v>
      </c>
      <c r="E273" s="4083" t="s">
        <v>237</v>
      </c>
      <c r="F273" s="4084"/>
      <c r="G273" s="4230"/>
      <c r="H273" s="4233"/>
      <c r="I273" s="3772"/>
      <c r="J273" s="3942"/>
      <c r="K273" s="3441"/>
      <c r="L273" s="3783"/>
      <c r="M273" s="3448"/>
      <c r="N273" s="3445"/>
      <c r="O273" s="3394"/>
      <c r="P273" s="3394"/>
      <c r="Q273" s="3395"/>
      <c r="R273" s="3396"/>
      <c r="S273" s="3773"/>
      <c r="T273" s="3773"/>
      <c r="U273" s="3773"/>
      <c r="V273" s="3773"/>
      <c r="W273" s="3774"/>
      <c r="X273" s="3775"/>
      <c r="Y273" s="3774"/>
      <c r="Z273" s="4"/>
      <c r="AA273" s="4"/>
      <c r="AB273" s="4"/>
      <c r="AC273" s="4"/>
      <c r="AD273" s="4"/>
      <c r="AE273" s="4"/>
    </row>
    <row r="274" spans="1:31" ht="21.5" thickBot="1">
      <c r="A274" s="4275"/>
      <c r="B274" s="4053"/>
      <c r="C274" s="3364" t="s">
        <v>1489</v>
      </c>
      <c r="D274" s="4082"/>
      <c r="E274" s="3898" t="s">
        <v>259</v>
      </c>
      <c r="F274" s="132"/>
      <c r="G274" s="4231"/>
      <c r="H274" s="4234"/>
      <c r="I274" s="136"/>
      <c r="J274" s="3591"/>
      <c r="K274" s="136"/>
      <c r="L274" s="313"/>
      <c r="M274" s="207"/>
      <c r="N274" s="205"/>
      <c r="O274" s="397"/>
      <c r="P274" s="397"/>
      <c r="Q274" s="138"/>
      <c r="R274" s="719"/>
      <c r="S274" s="278"/>
      <c r="T274" s="339"/>
      <c r="U274" s="339"/>
      <c r="V274" s="339"/>
      <c r="W274" s="406"/>
      <c r="X274" s="438"/>
      <c r="Y274" s="406"/>
      <c r="Z274" s="4"/>
      <c r="AA274" s="4"/>
      <c r="AB274" s="4"/>
      <c r="AC274" s="4"/>
      <c r="AD274" s="4"/>
      <c r="AE274" s="4"/>
    </row>
    <row r="275" spans="1:31" ht="11.25" customHeight="1">
      <c r="A275" s="4275"/>
      <c r="B275" s="4119" t="s">
        <v>1697</v>
      </c>
      <c r="C275" s="4131" t="s">
        <v>109</v>
      </c>
      <c r="D275" s="149"/>
      <c r="E275" s="149"/>
      <c r="F275" s="149"/>
      <c r="G275" s="4089" t="s">
        <v>241</v>
      </c>
      <c r="H275" s="4092" t="s">
        <v>1654</v>
      </c>
      <c r="I275" s="95"/>
      <c r="J275" s="3359"/>
      <c r="K275" s="95"/>
      <c r="L275" s="721"/>
      <c r="M275" s="722"/>
      <c r="N275" s="104"/>
      <c r="O275" s="268"/>
      <c r="P275" s="723"/>
      <c r="Q275" s="146"/>
      <c r="R275" s="147"/>
      <c r="S275" s="147"/>
      <c r="T275" s="147"/>
      <c r="U275" s="147"/>
      <c r="V275" s="147"/>
      <c r="W275" s="148"/>
      <c r="X275" s="151"/>
      <c r="Y275" s="152"/>
      <c r="Z275" s="4"/>
      <c r="AA275" s="4"/>
      <c r="AB275" s="4"/>
      <c r="AC275" s="4"/>
      <c r="AD275" s="4"/>
      <c r="AE275" s="4"/>
    </row>
    <row r="276" spans="1:31" ht="11.25" customHeight="1">
      <c r="A276" s="4275"/>
      <c r="B276" s="4098"/>
      <c r="C276" s="4111"/>
      <c r="D276" s="100"/>
      <c r="E276" s="383"/>
      <c r="F276" s="100"/>
      <c r="G276" s="4090"/>
      <c r="H276" s="4093"/>
      <c r="I276" s="95"/>
      <c r="J276" s="3476"/>
      <c r="K276" s="105"/>
      <c r="L276" s="105"/>
      <c r="M276" s="103"/>
      <c r="N276" s="104"/>
      <c r="O276" s="268"/>
      <c r="P276" s="724"/>
      <c r="Q276" s="157"/>
      <c r="R276" s="158"/>
      <c r="S276" s="158"/>
      <c r="T276" s="158"/>
      <c r="U276" s="158"/>
      <c r="V276" s="158"/>
      <c r="W276" s="159"/>
      <c r="X276" s="121"/>
      <c r="Y276" s="119"/>
      <c r="Z276" s="4"/>
      <c r="AA276" s="4"/>
      <c r="AB276" s="4"/>
      <c r="AC276" s="4"/>
      <c r="AD276" s="4"/>
      <c r="AE276" s="4"/>
    </row>
    <row r="277" spans="1:31" ht="11.25" customHeight="1">
      <c r="A277" s="4275"/>
      <c r="B277" s="4098"/>
      <c r="C277" s="4111"/>
      <c r="D277" s="100"/>
      <c r="E277" s="383"/>
      <c r="F277" s="100"/>
      <c r="G277" s="4090"/>
      <c r="H277" s="4093"/>
      <c r="I277" s="95"/>
      <c r="J277" s="3476"/>
      <c r="K277" s="725"/>
      <c r="L277" s="725"/>
      <c r="M277" s="103"/>
      <c r="N277" s="104"/>
      <c r="O277" s="268"/>
      <c r="P277" s="724"/>
      <c r="Q277" s="157"/>
      <c r="R277" s="158"/>
      <c r="S277" s="158"/>
      <c r="T277" s="158"/>
      <c r="U277" s="158"/>
      <c r="V277" s="158"/>
      <c r="W277" s="159"/>
      <c r="X277" s="188"/>
      <c r="Y277" s="189"/>
      <c r="Z277" s="4"/>
      <c r="AA277" s="4"/>
      <c r="AB277" s="4"/>
      <c r="AC277" s="4"/>
      <c r="AD277" s="4"/>
      <c r="AE277" s="4"/>
    </row>
    <row r="278" spans="1:31" ht="11.25" customHeight="1">
      <c r="A278" s="4275"/>
      <c r="B278" s="4098"/>
      <c r="C278" s="4111"/>
      <c r="D278" s="100"/>
      <c r="E278" s="383"/>
      <c r="F278" s="100"/>
      <c r="G278" s="4090"/>
      <c r="H278" s="4093"/>
      <c r="I278" s="95"/>
      <c r="J278" s="3476"/>
      <c r="K278" s="725"/>
      <c r="L278" s="725"/>
      <c r="M278" s="103"/>
      <c r="N278" s="104"/>
      <c r="O278" s="268"/>
      <c r="P278" s="724"/>
      <c r="Q278" s="186"/>
      <c r="R278" s="726"/>
      <c r="S278" s="726"/>
      <c r="T278" s="726"/>
      <c r="U278" s="726"/>
      <c r="V278" s="726"/>
      <c r="W278" s="727"/>
      <c r="X278" s="188"/>
      <c r="Y278" s="189"/>
      <c r="Z278" s="4"/>
      <c r="AA278" s="4"/>
      <c r="AB278" s="4"/>
      <c r="AC278" s="4"/>
      <c r="AD278" s="4"/>
      <c r="AE278" s="4"/>
    </row>
    <row r="279" spans="1:31" ht="11.25" customHeight="1" thickBot="1">
      <c r="A279" s="4275"/>
      <c r="B279" s="4098"/>
      <c r="C279" s="4112"/>
      <c r="D279" s="3784"/>
      <c r="E279" s="3785"/>
      <c r="F279" s="3784"/>
      <c r="G279" s="4090"/>
      <c r="H279" s="4093"/>
      <c r="I279" s="3544"/>
      <c r="J279" s="3659"/>
      <c r="K279" s="3786"/>
      <c r="L279" s="3786"/>
      <c r="M279" s="188"/>
      <c r="N279" s="189"/>
      <c r="O279" s="3787"/>
      <c r="P279" s="3788"/>
      <c r="Q279" s="3616"/>
      <c r="R279" s="3789"/>
      <c r="S279" s="3789"/>
      <c r="T279" s="3789"/>
      <c r="U279" s="3789"/>
      <c r="V279" s="3789"/>
      <c r="W279" s="3790"/>
      <c r="X279" s="188"/>
      <c r="Y279" s="189"/>
      <c r="Z279" s="4"/>
      <c r="AA279" s="4"/>
      <c r="AB279" s="4"/>
      <c r="AC279" s="4"/>
      <c r="AD279" s="4"/>
      <c r="AE279" s="4"/>
    </row>
    <row r="280" spans="1:31" ht="37" customHeight="1">
      <c r="A280" s="4275"/>
      <c r="B280" s="4098"/>
      <c r="C280" s="123">
        <v>15</v>
      </c>
      <c r="D280" s="964"/>
      <c r="E280" s="964"/>
      <c r="F280" s="127"/>
      <c r="G280" s="4090"/>
      <c r="H280" s="4093"/>
      <c r="I280" s="4260" t="s">
        <v>1649</v>
      </c>
      <c r="J280" s="123"/>
      <c r="K280" s="123"/>
      <c r="L280" s="3508" t="s">
        <v>1692</v>
      </c>
      <c r="M280" s="3538" t="s">
        <v>1731</v>
      </c>
      <c r="N280" s="3498" t="s">
        <v>1732</v>
      </c>
      <c r="O280" s="1005"/>
      <c r="P280" s="3792"/>
      <c r="Q280" s="3793"/>
      <c r="R280" s="3794"/>
      <c r="S280" s="3794"/>
      <c r="T280" s="3794"/>
      <c r="U280" s="3794"/>
      <c r="V280" s="3794"/>
      <c r="W280" s="3795"/>
      <c r="X280" s="304"/>
      <c r="Y280" s="3663"/>
      <c r="Z280" s="4"/>
      <c r="AA280" s="4"/>
      <c r="AB280" s="4"/>
      <c r="AC280" s="4"/>
      <c r="AD280" s="4"/>
      <c r="AE280" s="4"/>
    </row>
    <row r="281" spans="1:31" ht="25.5" thickBot="1">
      <c r="A281" s="4275"/>
      <c r="B281" s="4053"/>
      <c r="C281" s="287">
        <v>16</v>
      </c>
      <c r="D281" s="638"/>
      <c r="E281" s="638"/>
      <c r="F281" s="284"/>
      <c r="G281" s="4090"/>
      <c r="H281" s="4093"/>
      <c r="I281" s="4261"/>
      <c r="J281" s="287"/>
      <c r="K281" s="287"/>
      <c r="L281" s="3518" t="s">
        <v>1507</v>
      </c>
      <c r="M281" s="3519" t="s">
        <v>1731</v>
      </c>
      <c r="N281" s="3520" t="s">
        <v>1732</v>
      </c>
      <c r="O281" s="284"/>
      <c r="P281" s="314"/>
      <c r="Q281" s="206"/>
      <c r="R281" s="445"/>
      <c r="S281" s="445"/>
      <c r="T281" s="445"/>
      <c r="U281" s="445"/>
      <c r="V281" s="445"/>
      <c r="W281" s="547"/>
      <c r="X281" s="207"/>
      <c r="Y281" s="208"/>
      <c r="Z281" s="4"/>
      <c r="AA281" s="4"/>
      <c r="AB281" s="4"/>
      <c r="AC281" s="4"/>
      <c r="AD281" s="4"/>
      <c r="AE281" s="4"/>
    </row>
    <row r="282" spans="1:31" ht="11.25" customHeight="1" thickBot="1">
      <c r="A282" s="4275"/>
      <c r="B282" s="4245" t="s">
        <v>1614</v>
      </c>
      <c r="C282" s="3450" t="s">
        <v>1588</v>
      </c>
      <c r="D282" s="4277" t="s">
        <v>1592</v>
      </c>
      <c r="E282" s="4278"/>
      <c r="F282" s="4279"/>
      <c r="G282" s="4090"/>
      <c r="H282" s="4093"/>
      <c r="I282" s="3798"/>
      <c r="J282" s="3798"/>
      <c r="K282" s="3798"/>
      <c r="L282" s="3799"/>
      <c r="M282" s="3800"/>
      <c r="N282" s="3801"/>
      <c r="O282" s="3802"/>
      <c r="P282" s="3802"/>
      <c r="Q282" s="3803"/>
      <c r="R282" s="3804"/>
      <c r="S282" s="3804"/>
      <c r="T282" s="3804"/>
      <c r="U282" s="3804"/>
      <c r="V282" s="3804"/>
      <c r="W282" s="3801"/>
      <c r="X282" s="3805"/>
      <c r="Y282" s="3802"/>
      <c r="Z282" s="4"/>
      <c r="AA282" s="4"/>
      <c r="AB282" s="4"/>
      <c r="AC282" s="4"/>
      <c r="AD282" s="4"/>
      <c r="AE282" s="4"/>
    </row>
    <row r="283" spans="1:31" ht="11.25" customHeight="1">
      <c r="A283" s="4275"/>
      <c r="B283" s="4098"/>
      <c r="C283" s="4247" t="s">
        <v>1589</v>
      </c>
      <c r="D283" s="111"/>
      <c r="E283" s="111"/>
      <c r="F283" s="689"/>
      <c r="G283" s="4090"/>
      <c r="H283" s="4093"/>
      <c r="I283" s="3431"/>
      <c r="J283" s="3431"/>
      <c r="K283" s="3431"/>
      <c r="L283" s="105"/>
      <c r="M283" s="103"/>
      <c r="N283" s="104"/>
      <c r="O283" s="104"/>
      <c r="P283" s="104"/>
      <c r="Q283" s="120"/>
      <c r="R283" s="121"/>
      <c r="S283" s="121"/>
      <c r="T283" s="121"/>
      <c r="U283" s="121"/>
      <c r="V283" s="121"/>
      <c r="W283" s="119"/>
      <c r="X283" s="122"/>
      <c r="Y283" s="119"/>
      <c r="Z283" s="4"/>
      <c r="AA283" s="4"/>
      <c r="AB283" s="4"/>
      <c r="AC283" s="4"/>
      <c r="AD283" s="4"/>
      <c r="AE283" s="4"/>
    </row>
    <row r="284" spans="1:31" ht="11.25" customHeight="1">
      <c r="A284" s="4275"/>
      <c r="B284" s="4098"/>
      <c r="C284" s="4248"/>
      <c r="D284" s="252"/>
      <c r="E284" s="252"/>
      <c r="F284" s="694"/>
      <c r="G284" s="4090"/>
      <c r="H284" s="4093"/>
      <c r="I284" s="3431"/>
      <c r="J284" s="3431"/>
      <c r="K284" s="3431"/>
      <c r="L284" s="725"/>
      <c r="M284" s="103"/>
      <c r="N284" s="104"/>
      <c r="O284" s="104"/>
      <c r="P284" s="104"/>
      <c r="Q284" s="186"/>
      <c r="R284" s="188"/>
      <c r="S284" s="188"/>
      <c r="T284" s="188"/>
      <c r="U284" s="188"/>
      <c r="V284" s="188"/>
      <c r="W284" s="189"/>
      <c r="X284" s="190"/>
      <c r="Y284" s="189"/>
      <c r="Z284" s="4"/>
      <c r="AA284" s="4"/>
      <c r="AB284" s="4"/>
      <c r="AC284" s="4"/>
      <c r="AD284" s="4"/>
      <c r="AE284" s="4"/>
    </row>
    <row r="285" spans="1:31" ht="11.25" customHeight="1">
      <c r="A285" s="4275"/>
      <c r="B285" s="4098"/>
      <c r="C285" s="4248"/>
      <c r="D285" s="252"/>
      <c r="E285" s="252"/>
      <c r="F285" s="694"/>
      <c r="G285" s="4090"/>
      <c r="H285" s="4093"/>
      <c r="I285" s="3431"/>
      <c r="J285" s="3431"/>
      <c r="K285" s="3431"/>
      <c r="L285" s="725"/>
      <c r="M285" s="103"/>
      <c r="N285" s="104"/>
      <c r="O285" s="104"/>
      <c r="P285" s="104"/>
      <c r="Q285" s="186"/>
      <c r="R285" s="188"/>
      <c r="S285" s="188"/>
      <c r="T285" s="188"/>
      <c r="U285" s="188"/>
      <c r="V285" s="188"/>
      <c r="W285" s="189"/>
      <c r="X285" s="190"/>
      <c r="Y285" s="189"/>
      <c r="Z285" s="4"/>
      <c r="AA285" s="4"/>
      <c r="AB285" s="4"/>
      <c r="AC285" s="4"/>
      <c r="AD285" s="4"/>
      <c r="AE285" s="4"/>
    </row>
    <row r="286" spans="1:31" ht="11.25" customHeight="1" thickBot="1">
      <c r="A286" s="4275"/>
      <c r="B286" s="4098"/>
      <c r="C286" s="4287"/>
      <c r="D286" s="945"/>
      <c r="E286" s="945"/>
      <c r="F286" s="3899"/>
      <c r="G286" s="4090"/>
      <c r="H286" s="4093"/>
      <c r="I286" s="3784"/>
      <c r="J286" s="3784"/>
      <c r="K286" s="3991" t="s">
        <v>1706</v>
      </c>
      <c r="L286" s="3786"/>
      <c r="M286" s="188"/>
      <c r="N286" s="189"/>
      <c r="O286" s="189"/>
      <c r="P286" s="189"/>
      <c r="Q286" s="3616"/>
      <c r="R286" s="188"/>
      <c r="S286" s="188"/>
      <c r="T286" s="188"/>
      <c r="U286" s="188"/>
      <c r="V286" s="188"/>
      <c r="W286" s="189"/>
      <c r="X286" s="3617"/>
      <c r="Y286" s="189"/>
      <c r="Z286" s="4"/>
      <c r="AA286" s="4"/>
      <c r="AB286" s="4"/>
      <c r="AC286" s="4"/>
      <c r="AD286" s="4"/>
      <c r="AE286" s="4"/>
    </row>
    <row r="287" spans="1:31" ht="21.5" customHeight="1">
      <c r="A287" s="4275"/>
      <c r="B287" s="4098"/>
      <c r="C287" s="123">
        <v>22</v>
      </c>
      <c r="D287" s="123"/>
      <c r="E287" s="126"/>
      <c r="F287" s="123"/>
      <c r="G287" s="4090"/>
      <c r="H287" s="4093"/>
      <c r="I287" s="123"/>
      <c r="J287" s="123"/>
      <c r="K287" s="4025" t="s">
        <v>1648</v>
      </c>
      <c r="L287" s="3906"/>
      <c r="M287" s="925"/>
      <c r="N287" s="3907"/>
      <c r="O287" s="3908"/>
      <c r="P287" s="3909"/>
      <c r="Q287" s="129"/>
      <c r="R287" s="130"/>
      <c r="S287" s="130"/>
      <c r="T287" s="130"/>
      <c r="U287" s="130"/>
      <c r="V287" s="130"/>
      <c r="W287" s="128"/>
      <c r="X287" s="131"/>
      <c r="Y287" s="3910"/>
      <c r="Z287" s="4"/>
      <c r="AA287" s="4"/>
      <c r="AB287" s="4"/>
      <c r="AC287" s="4"/>
      <c r="AD287" s="4"/>
      <c r="AE287" s="4"/>
    </row>
    <row r="288" spans="1:31" ht="22" customHeight="1" thickBot="1">
      <c r="A288" s="4275"/>
      <c r="B288" s="4053"/>
      <c r="C288" s="287">
        <v>23</v>
      </c>
      <c r="D288" s="4262" t="s">
        <v>1652</v>
      </c>
      <c r="E288" s="4263"/>
      <c r="F288" s="4264"/>
      <c r="G288" s="4090"/>
      <c r="H288" s="4093"/>
      <c r="I288" s="286"/>
      <c r="J288" s="286"/>
      <c r="K288" s="4026"/>
      <c r="L288" s="286"/>
      <c r="M288" s="3911"/>
      <c r="N288" s="3912"/>
      <c r="O288" s="3913"/>
      <c r="P288" s="3914"/>
      <c r="Q288" s="3560"/>
      <c r="R288" s="178"/>
      <c r="S288" s="178"/>
      <c r="T288" s="178"/>
      <c r="U288" s="178"/>
      <c r="V288" s="178"/>
      <c r="W288" s="3592"/>
      <c r="X288" s="3567"/>
      <c r="Y288" s="3915"/>
      <c r="Z288" s="4"/>
      <c r="AA288" s="4"/>
      <c r="AB288" s="4"/>
      <c r="AC288" s="4"/>
      <c r="AD288" s="4"/>
      <c r="AE288" s="4"/>
    </row>
    <row r="289" spans="1:31" ht="11.25" customHeight="1">
      <c r="A289" s="4275"/>
      <c r="B289" s="4119" t="s">
        <v>1615</v>
      </c>
      <c r="C289" s="4247" t="s">
        <v>124</v>
      </c>
      <c r="D289" s="142"/>
      <c r="E289" s="145"/>
      <c r="F289" s="142"/>
      <c r="G289" s="4090"/>
      <c r="H289" s="4093"/>
      <c r="I289" s="149"/>
      <c r="J289" s="149"/>
      <c r="K289" s="1014"/>
      <c r="L289" s="3806"/>
      <c r="M289" s="762"/>
      <c r="N289" s="763"/>
      <c r="O289" s="150"/>
      <c r="P289" s="150"/>
      <c r="Q289" s="3759"/>
      <c r="R289" s="574"/>
      <c r="S289" s="574"/>
      <c r="T289" s="574"/>
      <c r="U289" s="574"/>
      <c r="V289" s="574"/>
      <c r="W289" s="150"/>
      <c r="X289" s="764"/>
      <c r="Y289" s="150"/>
      <c r="Z289" s="4"/>
      <c r="AA289" s="4"/>
      <c r="AB289" s="4"/>
      <c r="AC289" s="4"/>
      <c r="AD289" s="4"/>
      <c r="AE289" s="4"/>
    </row>
    <row r="290" spans="1:31" ht="11.25" customHeight="1">
      <c r="A290" s="4275"/>
      <c r="B290" s="4098"/>
      <c r="C290" s="4248"/>
      <c r="D290" s="95"/>
      <c r="E290" s="98"/>
      <c r="F290" s="95"/>
      <c r="G290" s="4090"/>
      <c r="H290" s="4093"/>
      <c r="I290" s="95"/>
      <c r="J290" s="3476"/>
      <c r="K290" s="738"/>
      <c r="L290" s="738"/>
      <c r="M290" s="182"/>
      <c r="N290" s="476"/>
      <c r="O290" s="691"/>
      <c r="P290" s="692"/>
      <c r="Q290" s="102"/>
      <c r="R290" s="103"/>
      <c r="S290" s="103"/>
      <c r="T290" s="103"/>
      <c r="U290" s="103"/>
      <c r="V290" s="103"/>
      <c r="W290" s="104"/>
      <c r="X290" s="105"/>
      <c r="Y290" s="110"/>
      <c r="Z290" s="4"/>
      <c r="AA290" s="4"/>
      <c r="AB290" s="4"/>
      <c r="AC290" s="4"/>
      <c r="AD290" s="4"/>
      <c r="AE290" s="4"/>
    </row>
    <row r="291" spans="1:31" ht="11.25" customHeight="1">
      <c r="A291" s="4275"/>
      <c r="B291" s="4098"/>
      <c r="C291" s="4248"/>
      <c r="D291" s="95"/>
      <c r="E291" s="98"/>
      <c r="F291" s="95"/>
      <c r="G291" s="4090"/>
      <c r="H291" s="4093"/>
      <c r="I291" s="95"/>
      <c r="J291" s="3476"/>
      <c r="K291" s="738"/>
      <c r="L291" s="738"/>
      <c r="M291" s="182"/>
      <c r="N291" s="476"/>
      <c r="O291" s="691"/>
      <c r="P291" s="692"/>
      <c r="Q291" s="102"/>
      <c r="R291" s="103"/>
      <c r="S291" s="103"/>
      <c r="T291" s="103"/>
      <c r="U291" s="103"/>
      <c r="V291" s="103"/>
      <c r="W291" s="104"/>
      <c r="X291" s="105"/>
      <c r="Y291" s="110"/>
      <c r="Z291" s="4"/>
      <c r="AA291" s="4"/>
      <c r="AB291" s="4"/>
      <c r="AC291" s="4"/>
      <c r="AD291" s="4"/>
      <c r="AE291" s="4"/>
    </row>
    <row r="292" spans="1:31" ht="11.25" customHeight="1">
      <c r="A292" s="4275"/>
      <c r="B292" s="4098"/>
      <c r="C292" s="4248"/>
      <c r="D292" s="95"/>
      <c r="E292" s="98"/>
      <c r="F292" s="95"/>
      <c r="G292" s="4090"/>
      <c r="H292" s="4093"/>
      <c r="I292" s="95"/>
      <c r="J292" s="3476"/>
      <c r="K292" s="738"/>
      <c r="L292" s="738"/>
      <c r="M292" s="739"/>
      <c r="N292" s="476"/>
      <c r="O292" s="691"/>
      <c r="P292" s="692"/>
      <c r="Q292" s="102"/>
      <c r="R292" s="103"/>
      <c r="S292" s="103"/>
      <c r="T292" s="103"/>
      <c r="U292" s="103"/>
      <c r="V292" s="103"/>
      <c r="W292" s="104"/>
      <c r="X292" s="105"/>
      <c r="Y292" s="110"/>
      <c r="Z292" s="4"/>
      <c r="AA292" s="4"/>
      <c r="AB292" s="4"/>
      <c r="AC292" s="4"/>
      <c r="AD292" s="4"/>
      <c r="AE292" s="4"/>
    </row>
    <row r="293" spans="1:31" ht="11.25" customHeight="1" thickBot="1">
      <c r="A293" s="4275"/>
      <c r="B293" s="4098"/>
      <c r="C293" s="4287"/>
      <c r="D293" s="3331"/>
      <c r="E293" s="3583"/>
      <c r="F293" s="3331"/>
      <c r="G293" s="4090"/>
      <c r="H293" s="4093"/>
      <c r="I293" s="3331"/>
      <c r="J293" s="3943"/>
      <c r="K293" s="3900"/>
      <c r="L293" s="3900"/>
      <c r="M293" s="3901"/>
      <c r="N293" s="3902"/>
      <c r="O293" s="3903"/>
      <c r="P293" s="3904"/>
      <c r="Q293" s="3586"/>
      <c r="R293" s="3587"/>
      <c r="S293" s="3587"/>
      <c r="T293" s="3587"/>
      <c r="U293" s="3587"/>
      <c r="V293" s="3587"/>
      <c r="W293" s="3585"/>
      <c r="X293" s="3588"/>
      <c r="Y293" s="3905"/>
      <c r="Z293" s="4"/>
      <c r="AA293" s="4"/>
      <c r="AB293" s="4"/>
      <c r="AC293" s="4"/>
      <c r="AD293" s="4"/>
      <c r="AE293" s="4"/>
    </row>
    <row r="294" spans="1:31" ht="27.5" customHeight="1">
      <c r="A294" s="4275"/>
      <c r="B294" s="4098"/>
      <c r="C294" s="123">
        <v>29</v>
      </c>
      <c r="D294" s="123"/>
      <c r="E294" s="126"/>
      <c r="F294" s="123"/>
      <c r="G294" s="4090"/>
      <c r="H294" s="4093"/>
      <c r="I294" s="123"/>
      <c r="J294" s="123"/>
      <c r="K294" s="4258" t="s">
        <v>243</v>
      </c>
      <c r="L294" s="3906"/>
      <c r="M294" s="925"/>
      <c r="N294" s="3907"/>
      <c r="O294" s="3908"/>
      <c r="P294" s="3909"/>
      <c r="Q294" s="129"/>
      <c r="R294" s="130"/>
      <c r="S294" s="130"/>
      <c r="T294" s="130"/>
      <c r="U294" s="130"/>
      <c r="V294" s="130"/>
      <c r="W294" s="128"/>
      <c r="X294" s="131"/>
      <c r="Y294" s="3910"/>
      <c r="Z294" s="4"/>
      <c r="AA294" s="4"/>
      <c r="AB294" s="4"/>
      <c r="AC294" s="4"/>
      <c r="AD294" s="4"/>
      <c r="AE294" s="4"/>
    </row>
    <row r="295" spans="1:31" ht="27.5" customHeight="1" thickBot="1">
      <c r="A295" s="4275"/>
      <c r="B295" s="4098"/>
      <c r="C295" s="287">
        <v>30</v>
      </c>
      <c r="D295" s="3561"/>
      <c r="E295" s="3688"/>
      <c r="F295" s="3561"/>
      <c r="G295" s="4090"/>
      <c r="H295" s="4093"/>
      <c r="I295" s="286"/>
      <c r="J295" s="286"/>
      <c r="K295" s="4259"/>
      <c r="L295" s="286"/>
      <c r="M295" s="3911"/>
      <c r="N295" s="3912"/>
      <c r="O295" s="3913"/>
      <c r="P295" s="3914"/>
      <c r="Q295" s="3560"/>
      <c r="R295" s="178"/>
      <c r="S295" s="178"/>
      <c r="T295" s="178"/>
      <c r="U295" s="178"/>
      <c r="V295" s="178"/>
      <c r="W295" s="3592"/>
      <c r="X295" s="3567"/>
      <c r="Y295" s="3915"/>
      <c r="Z295" s="4"/>
      <c r="AA295" s="4"/>
      <c r="AB295" s="4"/>
      <c r="AC295" s="4"/>
      <c r="AD295" s="4"/>
      <c r="AE295" s="4"/>
    </row>
    <row r="296" spans="1:31" ht="11.25" customHeight="1" thickBot="1">
      <c r="A296" s="4276"/>
      <c r="B296" s="4245" t="s">
        <v>1616</v>
      </c>
      <c r="C296" s="4131" t="s">
        <v>1593</v>
      </c>
      <c r="D296" s="95"/>
      <c r="E296" s="98"/>
      <c r="F296" s="95"/>
      <c r="G296" s="4090"/>
      <c r="H296" s="4093"/>
      <c r="I296" s="95"/>
      <c r="J296" s="3359"/>
      <c r="K296" s="95"/>
      <c r="L296" s="725"/>
      <c r="M296" s="103"/>
      <c r="N296" s="104"/>
      <c r="O296" s="100"/>
      <c r="P296" s="101"/>
      <c r="Q296" s="102"/>
      <c r="R296" s="103"/>
      <c r="S296" s="103"/>
      <c r="T296" s="103"/>
      <c r="U296" s="103"/>
      <c r="V296" s="103"/>
      <c r="W296" s="104"/>
      <c r="X296" s="105"/>
      <c r="Y296" s="110"/>
      <c r="Z296" s="4"/>
      <c r="AA296" s="4"/>
      <c r="AB296" s="4"/>
      <c r="AC296" s="4"/>
      <c r="AD296" s="4"/>
      <c r="AE296" s="4"/>
    </row>
    <row r="297" spans="1:31" ht="11.25" customHeight="1" thickTop="1">
      <c r="A297" s="4265" t="s">
        <v>252</v>
      </c>
      <c r="B297" s="4057"/>
      <c r="C297" s="4111"/>
      <c r="D297" s="95"/>
      <c r="E297" s="98"/>
      <c r="F297" s="95"/>
      <c r="G297" s="4090"/>
      <c r="H297" s="4093"/>
      <c r="I297" s="95"/>
      <c r="J297" s="3359"/>
      <c r="K297" s="95"/>
      <c r="L297" s="725"/>
      <c r="M297" s="103"/>
      <c r="N297" s="104"/>
      <c r="O297" s="100"/>
      <c r="P297" s="101"/>
      <c r="Q297" s="102"/>
      <c r="R297" s="103"/>
      <c r="S297" s="103"/>
      <c r="T297" s="103"/>
      <c r="U297" s="103"/>
      <c r="V297" s="103"/>
      <c r="W297" s="104"/>
      <c r="X297" s="105"/>
      <c r="Y297" s="110"/>
      <c r="Z297" s="4"/>
      <c r="AA297" s="4"/>
      <c r="AB297" s="4"/>
      <c r="AC297" s="4"/>
      <c r="AD297" s="4"/>
      <c r="AE297" s="4"/>
    </row>
    <row r="298" spans="1:31" ht="11.25" customHeight="1">
      <c r="A298" s="4265"/>
      <c r="B298" s="4057"/>
      <c r="C298" s="4111"/>
      <c r="D298" s="95"/>
      <c r="E298" s="98"/>
      <c r="F298" s="95"/>
      <c r="G298" s="4090"/>
      <c r="H298" s="4093"/>
      <c r="I298" s="95"/>
      <c r="J298" s="3359"/>
      <c r="K298" s="95"/>
      <c r="L298" s="725"/>
      <c r="M298" s="103"/>
      <c r="N298" s="104"/>
      <c r="O298" s="100"/>
      <c r="P298" s="101"/>
      <c r="Q298" s="102"/>
      <c r="R298" s="103"/>
      <c r="S298" s="103"/>
      <c r="T298" s="103"/>
      <c r="U298" s="103"/>
      <c r="V298" s="103"/>
      <c r="W298" s="104"/>
      <c r="X298" s="105"/>
      <c r="Y298" s="110"/>
      <c r="Z298" s="4"/>
      <c r="AA298" s="4"/>
      <c r="AB298" s="4"/>
      <c r="AC298" s="4"/>
      <c r="AD298" s="4"/>
      <c r="AE298" s="4"/>
    </row>
    <row r="299" spans="1:31" ht="11.25" customHeight="1">
      <c r="A299" s="4265"/>
      <c r="B299" s="4057"/>
      <c r="C299" s="4111"/>
      <c r="D299" s="95"/>
      <c r="E299" s="98"/>
      <c r="F299" s="95"/>
      <c r="G299" s="4090"/>
      <c r="H299" s="4093"/>
      <c r="I299" s="95"/>
      <c r="J299" s="3359"/>
      <c r="K299" s="95"/>
      <c r="L299" s="725"/>
      <c r="M299" s="103"/>
      <c r="N299" s="104"/>
      <c r="O299" s="100"/>
      <c r="P299" s="101"/>
      <c r="Q299" s="102"/>
      <c r="R299" s="103"/>
      <c r="S299" s="103"/>
      <c r="T299" s="103"/>
      <c r="U299" s="103"/>
      <c r="V299" s="103"/>
      <c r="W299" s="104"/>
      <c r="X299" s="105"/>
      <c r="Y299" s="110"/>
      <c r="Z299" s="4"/>
      <c r="AA299" s="4"/>
      <c r="AB299" s="4"/>
      <c r="AC299" s="4"/>
      <c r="AD299" s="4"/>
      <c r="AE299" s="4"/>
    </row>
    <row r="300" spans="1:31" ht="11.25" customHeight="1" thickBot="1">
      <c r="A300" s="4265"/>
      <c r="B300" s="4057"/>
      <c r="C300" s="4112"/>
      <c r="D300" s="247"/>
      <c r="E300" s="156"/>
      <c r="F300" s="247"/>
      <c r="G300" s="4090"/>
      <c r="H300" s="4093"/>
      <c r="I300" s="247"/>
      <c r="J300" s="3544"/>
      <c r="K300" s="3544"/>
      <c r="L300" s="3786"/>
      <c r="M300" s="188"/>
      <c r="N300" s="189"/>
      <c r="O300" s="3784"/>
      <c r="P300" s="3756"/>
      <c r="Q300" s="3616"/>
      <c r="R300" s="188"/>
      <c r="S300" s="188"/>
      <c r="T300" s="188"/>
      <c r="U300" s="188"/>
      <c r="V300" s="188"/>
      <c r="W300" s="189"/>
      <c r="X300" s="3617"/>
      <c r="Y300" s="629"/>
      <c r="Z300" s="4"/>
      <c r="AA300" s="4"/>
      <c r="AB300" s="4"/>
      <c r="AC300" s="4"/>
      <c r="AD300" s="4"/>
      <c r="AE300" s="4"/>
    </row>
    <row r="301" spans="1:31" ht="21.5" customHeight="1" thickBot="1">
      <c r="A301" s="4265"/>
      <c r="B301" s="4057"/>
      <c r="C301" s="3366" t="s">
        <v>1490</v>
      </c>
      <c r="D301" s="276"/>
      <c r="E301" s="378"/>
      <c r="F301" s="276"/>
      <c r="G301" s="4090"/>
      <c r="H301" s="4093"/>
      <c r="I301" s="4085" t="s">
        <v>944</v>
      </c>
      <c r="J301" s="123"/>
      <c r="K301" s="123"/>
      <c r="L301" s="3917" t="s">
        <v>1499</v>
      </c>
      <c r="M301" s="3948" t="s">
        <v>1671</v>
      </c>
      <c r="N301" s="3918" t="s">
        <v>1481</v>
      </c>
      <c r="O301" s="127"/>
      <c r="P301" s="128"/>
      <c r="Q301" s="129"/>
      <c r="R301" s="130"/>
      <c r="S301" s="130"/>
      <c r="T301" s="130"/>
      <c r="U301" s="130"/>
      <c r="V301" s="130"/>
      <c r="W301" s="128"/>
      <c r="X301" s="131"/>
      <c r="Y301" s="3910"/>
      <c r="Z301" s="4"/>
      <c r="AA301" s="4"/>
      <c r="AB301" s="4"/>
      <c r="AC301" s="4"/>
      <c r="AD301" s="4"/>
      <c r="AE301" s="4"/>
    </row>
    <row r="302" spans="1:31" ht="21.5" customHeight="1">
      <c r="A302" s="4265"/>
      <c r="B302" s="4057"/>
      <c r="C302" s="4253" t="s">
        <v>1485</v>
      </c>
      <c r="D302" s="4009"/>
      <c r="E302" s="4009"/>
      <c r="F302" s="4009"/>
      <c r="G302" s="4091"/>
      <c r="H302" s="4094"/>
      <c r="I302" s="4268"/>
      <c r="J302" s="4009"/>
      <c r="K302" s="4009"/>
      <c r="L302" s="3372" t="s">
        <v>1412</v>
      </c>
      <c r="M302" s="3373" t="s">
        <v>1733</v>
      </c>
      <c r="N302" s="3374"/>
      <c r="O302" s="4019"/>
      <c r="P302" s="4019"/>
      <c r="Q302" s="4045">
        <v>25</v>
      </c>
      <c r="R302" s="4049" t="s">
        <v>1696</v>
      </c>
      <c r="S302" s="4017"/>
      <c r="T302" s="4049" t="s">
        <v>35</v>
      </c>
      <c r="U302" s="4017"/>
      <c r="V302" s="4049" t="s">
        <v>1694</v>
      </c>
      <c r="W302" s="4013">
        <v>7</v>
      </c>
      <c r="X302" s="4015"/>
      <c r="Y302" s="4038"/>
      <c r="Z302" s="4"/>
      <c r="AA302" s="4"/>
      <c r="AB302" s="4"/>
      <c r="AC302" s="4"/>
      <c r="AD302" s="4"/>
      <c r="AE302" s="4"/>
    </row>
    <row r="303" spans="1:31" ht="21.5" customHeight="1" thickBot="1">
      <c r="A303" s="4265"/>
      <c r="B303" s="4082"/>
      <c r="C303" s="4254"/>
      <c r="D303" s="4044"/>
      <c r="E303" s="4044"/>
      <c r="F303" s="4044"/>
      <c r="G303" s="4090"/>
      <c r="H303" s="4093"/>
      <c r="I303" s="4082"/>
      <c r="J303" s="4044"/>
      <c r="K303" s="4044"/>
      <c r="L303" s="3920" t="s">
        <v>1501</v>
      </c>
      <c r="M303" s="3921" t="s">
        <v>1734</v>
      </c>
      <c r="N303" s="3922" t="s">
        <v>1493</v>
      </c>
      <c r="O303" s="4043"/>
      <c r="P303" s="4043"/>
      <c r="Q303" s="4046"/>
      <c r="R303" s="4050"/>
      <c r="S303" s="4051"/>
      <c r="T303" s="4050"/>
      <c r="U303" s="4051"/>
      <c r="V303" s="4050"/>
      <c r="W303" s="4048"/>
      <c r="X303" s="4047"/>
      <c r="Y303" s="4039"/>
      <c r="Z303" s="4"/>
      <c r="AA303" s="4"/>
      <c r="AB303" s="4"/>
      <c r="AC303" s="4"/>
      <c r="AD303" s="4"/>
      <c r="AE303" s="4"/>
    </row>
    <row r="304" spans="1:31" ht="11.25" customHeight="1">
      <c r="A304" s="4266"/>
      <c r="B304" s="4235" t="s">
        <v>1617</v>
      </c>
      <c r="C304" s="4247" t="s">
        <v>1557</v>
      </c>
      <c r="D304" s="95"/>
      <c r="E304" s="98"/>
      <c r="F304" s="95"/>
      <c r="G304" s="4269" t="s">
        <v>257</v>
      </c>
      <c r="H304" s="4272" t="s">
        <v>1688</v>
      </c>
      <c r="I304" s="95"/>
      <c r="J304" s="3359"/>
      <c r="K304" s="95"/>
      <c r="L304" s="161"/>
      <c r="M304" s="161"/>
      <c r="N304" s="3655"/>
      <c r="O304" s="3852"/>
      <c r="P304" s="229"/>
      <c r="Q304" s="102"/>
      <c r="R304" s="103"/>
      <c r="S304" s="103"/>
      <c r="T304" s="103"/>
      <c r="U304" s="103"/>
      <c r="V304" s="103"/>
      <c r="W304" s="104"/>
      <c r="X304" s="105"/>
      <c r="Y304" s="104"/>
      <c r="Z304" s="4"/>
      <c r="AA304" s="4"/>
      <c r="AB304" s="4"/>
      <c r="AC304" s="4"/>
      <c r="AD304" s="4"/>
      <c r="AE304" s="4"/>
    </row>
    <row r="305" spans="1:31" ht="11.25" customHeight="1">
      <c r="A305" s="4266"/>
      <c r="B305" s="4069"/>
      <c r="C305" s="4248"/>
      <c r="D305" s="95"/>
      <c r="E305" s="98"/>
      <c r="F305" s="95"/>
      <c r="G305" s="4270"/>
      <c r="H305" s="4273"/>
      <c r="I305" s="95"/>
      <c r="J305" s="3359"/>
      <c r="K305" s="95"/>
      <c r="L305" s="161"/>
      <c r="M305" s="161"/>
      <c r="N305" s="191"/>
      <c r="O305" s="480"/>
      <c r="P305" s="229"/>
      <c r="Q305" s="102"/>
      <c r="R305" s="103"/>
      <c r="S305" s="103"/>
      <c r="T305" s="103"/>
      <c r="U305" s="103"/>
      <c r="V305" s="103"/>
      <c r="W305" s="104"/>
      <c r="X305" s="105"/>
      <c r="Y305" s="104"/>
      <c r="Z305" s="4"/>
      <c r="AA305" s="4"/>
      <c r="AB305" s="4"/>
      <c r="AC305" s="4"/>
      <c r="AD305" s="4"/>
      <c r="AE305" s="4"/>
    </row>
    <row r="306" spans="1:31" ht="11.25" customHeight="1">
      <c r="A306" s="4266"/>
      <c r="B306" s="4069"/>
      <c r="C306" s="4248"/>
      <c r="D306" s="95"/>
      <c r="E306" s="98"/>
      <c r="F306" s="95"/>
      <c r="G306" s="4270"/>
      <c r="H306" s="4273"/>
      <c r="I306" s="95"/>
      <c r="J306" s="3359"/>
      <c r="K306" s="95"/>
      <c r="L306" s="161"/>
      <c r="M306" s="161"/>
      <c r="N306" s="3333"/>
      <c r="O306" s="3334"/>
      <c r="P306" s="229"/>
      <c r="Q306" s="102"/>
      <c r="R306" s="103"/>
      <c r="S306" s="103"/>
      <c r="T306" s="103"/>
      <c r="U306" s="103"/>
      <c r="V306" s="103"/>
      <c r="W306" s="104"/>
      <c r="X306" s="105"/>
      <c r="Y306" s="104"/>
      <c r="Z306" s="4"/>
      <c r="AA306" s="4"/>
      <c r="AB306" s="4"/>
      <c r="AC306" s="4"/>
      <c r="AD306" s="4"/>
      <c r="AE306" s="4"/>
    </row>
    <row r="307" spans="1:31" ht="11.25" customHeight="1">
      <c r="A307" s="4266"/>
      <c r="B307" s="4069"/>
      <c r="C307" s="4248"/>
      <c r="D307" s="95"/>
      <c r="E307" s="98"/>
      <c r="F307" s="95"/>
      <c r="G307" s="4270"/>
      <c r="H307" s="4273"/>
      <c r="I307" s="95"/>
      <c r="J307" s="3359"/>
      <c r="K307" s="95"/>
      <c r="L307" s="161"/>
      <c r="M307" s="161"/>
      <c r="N307" s="3333"/>
      <c r="O307" s="3334"/>
      <c r="P307" s="229"/>
      <c r="Q307" s="157"/>
      <c r="R307" s="187"/>
      <c r="S307" s="187"/>
      <c r="T307" s="187"/>
      <c r="U307" s="187"/>
      <c r="V307" s="187"/>
      <c r="W307" s="192"/>
      <c r="X307" s="193"/>
      <c r="Y307" s="192"/>
      <c r="Z307" s="4"/>
      <c r="AA307" s="4"/>
      <c r="AB307" s="4"/>
      <c r="AC307" s="4"/>
      <c r="AD307" s="4"/>
      <c r="AE307" s="4"/>
    </row>
    <row r="308" spans="1:31" ht="11.25" customHeight="1" thickBot="1">
      <c r="A308" s="4266"/>
      <c r="B308" s="4069"/>
      <c r="C308" s="4287"/>
      <c r="D308" s="95"/>
      <c r="E308" s="98"/>
      <c r="F308" s="95"/>
      <c r="G308" s="4270"/>
      <c r="H308" s="4273"/>
      <c r="I308" s="3331"/>
      <c r="J308" s="3331"/>
      <c r="K308" s="3331"/>
      <c r="L308" s="3658"/>
      <c r="M308" s="3658"/>
      <c r="N308" s="3615"/>
      <c r="O308" s="3916"/>
      <c r="P308" s="3869"/>
      <c r="Q308" s="3616"/>
      <c r="R308" s="188"/>
      <c r="S308" s="188"/>
      <c r="T308" s="188"/>
      <c r="U308" s="188"/>
      <c r="V308" s="188"/>
      <c r="W308" s="189"/>
      <c r="X308" s="3617"/>
      <c r="Y308" s="189"/>
      <c r="Z308" s="4"/>
      <c r="AA308" s="4"/>
      <c r="AB308" s="4"/>
      <c r="AC308" s="4"/>
      <c r="AD308" s="4"/>
      <c r="AE308" s="4"/>
    </row>
    <row r="309" spans="1:31" ht="13">
      <c r="A309" s="4266"/>
      <c r="B309" s="4069"/>
      <c r="C309" s="123">
        <v>12</v>
      </c>
      <c r="D309" s="437"/>
      <c r="E309" s="437"/>
      <c r="F309" s="437"/>
      <c r="G309" s="4270"/>
      <c r="H309" s="4273"/>
      <c r="I309" s="123"/>
      <c r="J309" s="123"/>
      <c r="K309" s="4258" t="s">
        <v>953</v>
      </c>
      <c r="L309" s="336"/>
      <c r="M309" s="390"/>
      <c r="N309" s="491"/>
      <c r="O309" s="1005"/>
      <c r="P309" s="3919"/>
      <c r="Q309" s="129"/>
      <c r="R309" s="130"/>
      <c r="S309" s="130"/>
      <c r="T309" s="130"/>
      <c r="U309" s="130"/>
      <c r="V309" s="130"/>
      <c r="W309" s="128"/>
      <c r="X309" s="131"/>
      <c r="Y309" s="128"/>
      <c r="Z309" s="4"/>
      <c r="AA309" s="4"/>
      <c r="AB309" s="4"/>
      <c r="AC309" s="4"/>
      <c r="AD309" s="4"/>
      <c r="AE309" s="4"/>
    </row>
    <row r="310" spans="1:31" ht="13.5" thickBot="1">
      <c r="A310" s="4266"/>
      <c r="B310" s="4055"/>
      <c r="C310" s="3561"/>
      <c r="D310" s="3561"/>
      <c r="E310" s="3561"/>
      <c r="F310" s="3561"/>
      <c r="G310" s="4270"/>
      <c r="H310" s="4273"/>
      <c r="I310" s="3561"/>
      <c r="J310" s="3561"/>
      <c r="K310" s="4259"/>
      <c r="L310" s="286"/>
      <c r="M310" s="444"/>
      <c r="N310" s="396"/>
      <c r="O310" s="3336"/>
      <c r="P310" s="3711"/>
      <c r="Q310" s="206"/>
      <c r="R310" s="207"/>
      <c r="S310" s="207"/>
      <c r="T310" s="207"/>
      <c r="U310" s="207"/>
      <c r="V310" s="207"/>
      <c r="W310" s="208"/>
      <c r="X310" s="312"/>
      <c r="Y310" s="208"/>
      <c r="Z310" s="4"/>
      <c r="AA310" s="4"/>
      <c r="AB310" s="4"/>
      <c r="AC310" s="4"/>
      <c r="AD310" s="4"/>
      <c r="AE310" s="4"/>
    </row>
    <row r="311" spans="1:31" ht="11.25" customHeight="1">
      <c r="A311" s="4266"/>
      <c r="B311" s="4217" t="s">
        <v>1618</v>
      </c>
      <c r="C311" s="4131" t="s">
        <v>1558</v>
      </c>
      <c r="D311" s="498"/>
      <c r="E311" s="439"/>
      <c r="F311" s="498"/>
      <c r="G311" s="4270"/>
      <c r="H311" s="4273"/>
      <c r="I311" s="757"/>
      <c r="J311" s="757"/>
      <c r="K311" s="145"/>
      <c r="L311" s="440"/>
      <c r="M311" s="758"/>
      <c r="N311" s="473"/>
      <c r="O311" s="264"/>
      <c r="P311" s="264"/>
      <c r="Q311" s="441"/>
      <c r="R311" s="442"/>
      <c r="S311" s="442"/>
      <c r="T311" s="442"/>
      <c r="U311" s="442"/>
      <c r="V311" s="442"/>
      <c r="W311" s="297"/>
      <c r="X311" s="296"/>
      <c r="Y311" s="297"/>
      <c r="Z311" s="4"/>
      <c r="AA311" s="4"/>
      <c r="AB311" s="4"/>
      <c r="AC311" s="4"/>
      <c r="AD311" s="4"/>
      <c r="AE311" s="4"/>
    </row>
    <row r="312" spans="1:31" ht="11.25" customHeight="1">
      <c r="A312" s="4266"/>
      <c r="B312" s="4069"/>
      <c r="C312" s="4111"/>
      <c r="D312" s="252"/>
      <c r="E312" s="165"/>
      <c r="F312" s="252"/>
      <c r="G312" s="4270"/>
      <c r="H312" s="4273"/>
      <c r="I312" s="95"/>
      <c r="J312" s="95"/>
      <c r="K312" s="98"/>
      <c r="L312" s="443"/>
      <c r="M312" s="9"/>
      <c r="N312" s="476"/>
      <c r="O312" s="268"/>
      <c r="P312" s="268"/>
      <c r="Q312" s="186"/>
      <c r="R312" s="188"/>
      <c r="S312" s="188"/>
      <c r="T312" s="188"/>
      <c r="U312" s="188"/>
      <c r="V312" s="188"/>
      <c r="W312" s="189"/>
      <c r="X312" s="190"/>
      <c r="Y312" s="189"/>
      <c r="Z312" s="4"/>
      <c r="AA312" s="4"/>
      <c r="AB312" s="4"/>
      <c r="AC312" s="4"/>
      <c r="AD312" s="4"/>
      <c r="AE312" s="4"/>
    </row>
    <row r="313" spans="1:31" ht="11.25" customHeight="1">
      <c r="A313" s="4266"/>
      <c r="B313" s="4069"/>
      <c r="C313" s="4111"/>
      <c r="D313" s="252"/>
      <c r="E313" s="165"/>
      <c r="F313" s="252"/>
      <c r="G313" s="4270"/>
      <c r="H313" s="4273"/>
      <c r="I313" s="95"/>
      <c r="J313" s="95"/>
      <c r="K313" s="98"/>
      <c r="L313" s="443"/>
      <c r="M313" s="9"/>
      <c r="N313" s="476"/>
      <c r="O313" s="268"/>
      <c r="P313" s="268"/>
      <c r="Q313" s="186"/>
      <c r="R313" s="188"/>
      <c r="S313" s="188"/>
      <c r="T313" s="188"/>
      <c r="U313" s="188"/>
      <c r="V313" s="188"/>
      <c r="W313" s="189"/>
      <c r="X313" s="190"/>
      <c r="Y313" s="189"/>
      <c r="Z313" s="4"/>
      <c r="AA313" s="4"/>
      <c r="AB313" s="4"/>
      <c r="AC313" s="4"/>
      <c r="AD313" s="4"/>
      <c r="AE313" s="4"/>
    </row>
    <row r="314" spans="1:31" ht="11.25" customHeight="1">
      <c r="A314" s="4266"/>
      <c r="B314" s="4069"/>
      <c r="C314" s="4111"/>
      <c r="D314" s="252"/>
      <c r="E314" s="165"/>
      <c r="F314" s="252"/>
      <c r="G314" s="4270"/>
      <c r="H314" s="4273"/>
      <c r="I314" s="95"/>
      <c r="J314" s="95"/>
      <c r="K314" s="98"/>
      <c r="L314" s="443"/>
      <c r="M314" s="9"/>
      <c r="N314" s="476"/>
      <c r="O314" s="268"/>
      <c r="P314" s="268"/>
      <c r="Q314" s="157"/>
      <c r="R314" s="187"/>
      <c r="S314" s="188"/>
      <c r="T314" s="188"/>
      <c r="U314" s="188"/>
      <c r="V314" s="188"/>
      <c r="W314" s="189"/>
      <c r="X314" s="190"/>
      <c r="Y314" s="189"/>
      <c r="Z314" s="4"/>
      <c r="AA314" s="4"/>
      <c r="AB314" s="4"/>
      <c r="AC314" s="4"/>
      <c r="AD314" s="4"/>
      <c r="AE314" s="4"/>
    </row>
    <row r="315" spans="1:31" ht="11.25" customHeight="1" thickBot="1">
      <c r="A315" s="4266"/>
      <c r="B315" s="4069"/>
      <c r="C315" s="4112"/>
      <c r="D315" s="252"/>
      <c r="E315" s="165"/>
      <c r="F315" s="252"/>
      <c r="G315" s="4270"/>
      <c r="H315" s="4273"/>
      <c r="I315" s="247"/>
      <c r="J315" s="247"/>
      <c r="K315" s="156"/>
      <c r="L315" s="443"/>
      <c r="M315" s="9"/>
      <c r="N315" s="479"/>
      <c r="O315" s="480"/>
      <c r="P315" s="480"/>
      <c r="Q315" s="157"/>
      <c r="R315" s="187"/>
      <c r="S315" s="188"/>
      <c r="T315" s="188"/>
      <c r="U315" s="188"/>
      <c r="V315" s="188"/>
      <c r="W315" s="189"/>
      <c r="X315" s="190"/>
      <c r="Y315" s="189"/>
      <c r="Z315" s="4"/>
      <c r="AA315" s="4"/>
      <c r="AB315" s="4"/>
      <c r="AC315" s="4"/>
      <c r="AD315" s="4"/>
      <c r="AE315" s="4"/>
    </row>
    <row r="316" spans="1:31" ht="13">
      <c r="A316" s="4266"/>
      <c r="B316" s="4069"/>
      <c r="C316" s="123">
        <v>19</v>
      </c>
      <c r="D316" s="437"/>
      <c r="E316" s="436"/>
      <c r="F316" s="437"/>
      <c r="G316" s="4270"/>
      <c r="H316" s="4273"/>
      <c r="I316" s="276"/>
      <c r="J316" s="276"/>
      <c r="K316" s="4025" t="s">
        <v>1704</v>
      </c>
      <c r="L316" s="336"/>
      <c r="M316" s="390"/>
      <c r="N316" s="491"/>
      <c r="O316" s="391"/>
      <c r="P316" s="391"/>
      <c r="Q316" s="456"/>
      <c r="R316" s="457"/>
      <c r="S316" s="339"/>
      <c r="T316" s="339"/>
      <c r="U316" s="339"/>
      <c r="V316" s="339"/>
      <c r="W316" s="406"/>
      <c r="X316" s="438"/>
      <c r="Y316" s="406"/>
      <c r="Z316" s="4"/>
      <c r="AA316" s="4"/>
      <c r="AB316" s="4"/>
      <c r="AC316" s="4"/>
      <c r="AD316" s="4"/>
      <c r="AE316" s="4"/>
    </row>
    <row r="317" spans="1:31" ht="13.5" thickBot="1">
      <c r="A317" s="4266"/>
      <c r="B317" s="4055"/>
      <c r="C317" s="287">
        <v>20</v>
      </c>
      <c r="D317" s="287"/>
      <c r="E317" s="380"/>
      <c r="F317" s="287"/>
      <c r="G317" s="4271"/>
      <c r="H317" s="4274"/>
      <c r="I317" s="287"/>
      <c r="J317" s="287"/>
      <c r="K317" s="4026"/>
      <c r="L317" s="286"/>
      <c r="M317" s="444"/>
      <c r="N317" s="396"/>
      <c r="O317" s="397"/>
      <c r="P317" s="397"/>
      <c r="Q317" s="206"/>
      <c r="R317" s="207"/>
      <c r="S317" s="207"/>
      <c r="T317" s="207"/>
      <c r="U317" s="207"/>
      <c r="V317" s="207"/>
      <c r="W317" s="208"/>
      <c r="X317" s="312"/>
      <c r="Y317" s="208"/>
      <c r="Z317" s="4"/>
      <c r="AA317" s="4"/>
      <c r="AB317" s="4"/>
      <c r="AC317" s="4"/>
      <c r="AD317" s="4"/>
      <c r="AE317" s="4"/>
    </row>
    <row r="318" spans="1:31" ht="11.25" customHeight="1">
      <c r="A318" s="4266"/>
      <c r="B318" s="4235" t="s">
        <v>1619</v>
      </c>
      <c r="C318" s="4131" t="s">
        <v>1561</v>
      </c>
      <c r="D318" s="261"/>
      <c r="E318" s="432"/>
      <c r="F318" s="261"/>
      <c r="G318" s="143"/>
      <c r="H318" s="144"/>
      <c r="I318" s="759"/>
      <c r="J318" s="759"/>
      <c r="K318" s="760"/>
      <c r="L318" s="761"/>
      <c r="M318" s="762"/>
      <c r="N318" s="763"/>
      <c r="O318" s="149"/>
      <c r="P318" s="150"/>
      <c r="Q318" s="146"/>
      <c r="R318" s="151"/>
      <c r="S318" s="151"/>
      <c r="T318" s="151"/>
      <c r="U318" s="151"/>
      <c r="V318" s="151"/>
      <c r="W318" s="150"/>
      <c r="X318" s="764"/>
      <c r="Y318" s="150"/>
      <c r="Z318" s="4"/>
      <c r="AA318" s="4"/>
      <c r="AB318" s="4"/>
      <c r="AC318" s="4"/>
      <c r="AD318" s="4"/>
      <c r="AE318" s="4"/>
    </row>
    <row r="319" spans="1:31" ht="11.25" customHeight="1">
      <c r="A319" s="4266"/>
      <c r="B319" s="4069"/>
      <c r="C319" s="4111"/>
      <c r="D319" s="224"/>
      <c r="E319" s="368"/>
      <c r="F319" s="224"/>
      <c r="G319" s="154"/>
      <c r="H319" s="155"/>
      <c r="I319" s="224"/>
      <c r="J319" s="224"/>
      <c r="K319" s="376"/>
      <c r="L319" s="738"/>
      <c r="M319" s="765"/>
      <c r="N319" s="507"/>
      <c r="O319" s="100"/>
      <c r="P319" s="101"/>
      <c r="Q319" s="226"/>
      <c r="R319" s="582"/>
      <c r="S319" s="582"/>
      <c r="T319" s="582"/>
      <c r="U319" s="582"/>
      <c r="V319" s="582"/>
      <c r="W319" s="101"/>
      <c r="X319" s="415"/>
      <c r="Y319" s="101"/>
      <c r="Z319" s="4"/>
      <c r="AA319" s="4"/>
      <c r="AB319" s="4"/>
      <c r="AC319" s="4"/>
      <c r="AD319" s="4"/>
      <c r="AE319" s="4"/>
    </row>
    <row r="320" spans="1:31" ht="11.25" customHeight="1">
      <c r="A320" s="4266"/>
      <c r="B320" s="4069"/>
      <c r="C320" s="4111"/>
      <c r="D320" s="224"/>
      <c r="E320" s="368"/>
      <c r="F320" s="224"/>
      <c r="G320" s="154"/>
      <c r="H320" s="155"/>
      <c r="I320" s="224"/>
      <c r="J320" s="224"/>
      <c r="K320" s="368"/>
      <c r="L320" s="738"/>
      <c r="M320" s="765"/>
      <c r="N320" s="507"/>
      <c r="O320" s="100"/>
      <c r="P320" s="101"/>
      <c r="Q320" s="226"/>
      <c r="R320" s="582"/>
      <c r="S320" s="582"/>
      <c r="T320" s="582"/>
      <c r="U320" s="582"/>
      <c r="V320" s="582"/>
      <c r="W320" s="101"/>
      <c r="X320" s="415"/>
      <c r="Y320" s="101"/>
      <c r="Z320" s="4"/>
      <c r="AA320" s="4"/>
      <c r="AB320" s="4"/>
      <c r="AC320" s="4"/>
      <c r="AD320" s="4"/>
      <c r="AE320" s="4"/>
    </row>
    <row r="321" spans="1:31" ht="11.25" customHeight="1">
      <c r="A321" s="4266"/>
      <c r="B321" s="4069"/>
      <c r="C321" s="4111"/>
      <c r="D321" s="224"/>
      <c r="E321" s="368"/>
      <c r="F321" s="224"/>
      <c r="G321" s="154"/>
      <c r="H321" s="155"/>
      <c r="I321" s="224"/>
      <c r="J321" s="224"/>
      <c r="K321" s="368"/>
      <c r="L321" s="738"/>
      <c r="M321" s="765"/>
      <c r="N321" s="507"/>
      <c r="O321" s="100"/>
      <c r="P321" s="101"/>
      <c r="Q321" s="226"/>
      <c r="R321" s="582"/>
      <c r="S321" s="582"/>
      <c r="T321" s="582"/>
      <c r="U321" s="582"/>
      <c r="V321" s="582"/>
      <c r="W321" s="101"/>
      <c r="X321" s="415"/>
      <c r="Y321" s="101"/>
      <c r="Z321" s="4"/>
      <c r="AA321" s="4"/>
      <c r="AB321" s="4"/>
      <c r="AC321" s="4"/>
      <c r="AD321" s="4"/>
      <c r="AE321" s="4"/>
    </row>
    <row r="322" spans="1:31" ht="11.25" customHeight="1" thickBot="1">
      <c r="A322" s="4266"/>
      <c r="B322" s="4069"/>
      <c r="C322" s="4112"/>
      <c r="D322" s="377"/>
      <c r="E322" s="376"/>
      <c r="F322" s="377"/>
      <c r="G322" s="766"/>
      <c r="H322" s="767"/>
      <c r="I322" s="377"/>
      <c r="J322" s="377"/>
      <c r="K322" s="376"/>
      <c r="L322" s="768"/>
      <c r="M322" s="769"/>
      <c r="N322" s="510"/>
      <c r="O322" s="270"/>
      <c r="P322" s="511"/>
      <c r="Q322" s="770"/>
      <c r="R322" s="771"/>
      <c r="S322" s="771"/>
      <c r="T322" s="771"/>
      <c r="U322" s="771"/>
      <c r="V322" s="771"/>
      <c r="W322" s="511"/>
      <c r="X322" s="509"/>
      <c r="Y322" s="511"/>
      <c r="Z322" s="4"/>
      <c r="AA322" s="4"/>
      <c r="AB322" s="4"/>
      <c r="AC322" s="4"/>
      <c r="AD322" s="4"/>
      <c r="AE322" s="4"/>
    </row>
    <row r="323" spans="1:31" ht="13">
      <c r="A323" s="4266"/>
      <c r="B323" s="4069"/>
      <c r="C323" s="123">
        <v>26</v>
      </c>
      <c r="D323" s="276"/>
      <c r="E323" s="378"/>
      <c r="F323" s="276"/>
      <c r="G323" s="772"/>
      <c r="H323" s="773"/>
      <c r="I323" s="276"/>
      <c r="J323" s="276"/>
      <c r="K323" s="378"/>
      <c r="L323" s="774"/>
      <c r="M323" s="775"/>
      <c r="N323" s="279"/>
      <c r="O323" s="273"/>
      <c r="P323" s="338"/>
      <c r="Q323" s="456"/>
      <c r="R323" s="457"/>
      <c r="S323" s="457"/>
      <c r="T323" s="457"/>
      <c r="U323" s="457"/>
      <c r="V323" s="457"/>
      <c r="W323" s="338"/>
      <c r="X323" s="340"/>
      <c r="Y323" s="338"/>
      <c r="Z323" s="4"/>
      <c r="AA323" s="4"/>
      <c r="AB323" s="4"/>
      <c r="AC323" s="4"/>
      <c r="AD323" s="4"/>
      <c r="AE323" s="4"/>
    </row>
    <row r="324" spans="1:31" ht="13.5" thickBot="1">
      <c r="A324" s="4266"/>
      <c r="B324" s="4055"/>
      <c r="C324" s="287">
        <v>27</v>
      </c>
      <c r="D324" s="287"/>
      <c r="E324" s="380"/>
      <c r="F324" s="287"/>
      <c r="G324" s="776"/>
      <c r="H324" s="777"/>
      <c r="I324" s="287"/>
      <c r="J324" s="287"/>
      <c r="K324" s="380"/>
      <c r="L324" s="778"/>
      <c r="M324" s="444"/>
      <c r="N324" s="205"/>
      <c r="O324" s="284"/>
      <c r="P324" s="208"/>
      <c r="Q324" s="206"/>
      <c r="R324" s="207"/>
      <c r="S324" s="207"/>
      <c r="T324" s="207"/>
      <c r="U324" s="207"/>
      <c r="V324" s="207"/>
      <c r="W324" s="208"/>
      <c r="X324" s="312"/>
      <c r="Y324" s="208"/>
      <c r="Z324" s="4"/>
      <c r="AA324" s="4"/>
      <c r="AB324" s="4"/>
      <c r="AC324" s="4"/>
      <c r="AD324" s="4"/>
      <c r="AE324" s="4"/>
    </row>
    <row r="325" spans="1:31" ht="11.25" customHeight="1">
      <c r="A325" s="4266"/>
      <c r="B325" s="4235" t="s">
        <v>1594</v>
      </c>
      <c r="C325" s="4131" t="s">
        <v>1563</v>
      </c>
      <c r="D325" s="261"/>
      <c r="E325" s="432"/>
      <c r="F325" s="261"/>
      <c r="G325" s="143"/>
      <c r="H325" s="144"/>
      <c r="I325" s="95"/>
      <c r="J325" s="95"/>
      <c r="K325" s="760"/>
      <c r="L325" s="761"/>
      <c r="M325" s="762"/>
      <c r="N325" s="763"/>
      <c r="O325" s="149"/>
      <c r="P325" s="150"/>
      <c r="Q325" s="146"/>
      <c r="R325" s="151"/>
      <c r="S325" s="151"/>
      <c r="T325" s="151"/>
      <c r="U325" s="151"/>
      <c r="V325" s="151"/>
      <c r="W325" s="150"/>
      <c r="X325" s="764"/>
      <c r="Y325" s="150"/>
      <c r="Z325" s="4"/>
      <c r="AA325" s="4"/>
      <c r="AB325" s="4"/>
      <c r="AC325" s="4"/>
      <c r="AD325" s="4"/>
      <c r="AE325" s="4"/>
    </row>
    <row r="326" spans="1:31" ht="11.25" customHeight="1">
      <c r="A326" s="4266"/>
      <c r="B326" s="4069"/>
      <c r="C326" s="4111"/>
      <c r="D326" s="483"/>
      <c r="E326" s="482"/>
      <c r="F326" s="483"/>
      <c r="G326" s="163"/>
      <c r="H326" s="164"/>
      <c r="I326" s="483"/>
      <c r="J326" s="483"/>
      <c r="K326" s="1"/>
      <c r="L326" s="779"/>
      <c r="M326" s="6"/>
      <c r="N326" s="780"/>
      <c r="O326" s="710"/>
      <c r="P326" s="781"/>
      <c r="Q326" s="782"/>
      <c r="R326" s="587"/>
      <c r="S326" s="587"/>
      <c r="T326" s="587"/>
      <c r="U326" s="587"/>
      <c r="V326" s="587"/>
      <c r="W326" s="781"/>
      <c r="X326" s="783"/>
      <c r="Y326" s="781"/>
      <c r="Z326" s="4"/>
      <c r="AA326" s="4"/>
      <c r="AB326" s="4"/>
      <c r="AC326" s="4"/>
      <c r="AD326" s="4"/>
      <c r="AE326" s="4"/>
    </row>
    <row r="327" spans="1:31" ht="11.25" customHeight="1" thickBot="1">
      <c r="A327" s="4267"/>
      <c r="B327" s="4069"/>
      <c r="C327" s="4111"/>
      <c r="D327" s="232"/>
      <c r="E327" s="3764"/>
      <c r="F327" s="232"/>
      <c r="G327" s="3818"/>
      <c r="H327" s="3819"/>
      <c r="I327" s="232"/>
      <c r="J327" s="232"/>
      <c r="K327" s="3764"/>
      <c r="L327" s="3820"/>
      <c r="M327" s="3821"/>
      <c r="N327" s="3766"/>
      <c r="O327" s="3822"/>
      <c r="P327" s="3769"/>
      <c r="Q327" s="234"/>
      <c r="R327" s="3768"/>
      <c r="S327" s="3768"/>
      <c r="T327" s="3768"/>
      <c r="U327" s="3768"/>
      <c r="V327" s="3768"/>
      <c r="W327" s="3769"/>
      <c r="X327" s="3770"/>
      <c r="Y327" s="3769"/>
      <c r="Z327" s="4"/>
      <c r="AA327" s="4"/>
      <c r="AB327" s="4"/>
      <c r="AC327" s="4"/>
      <c r="AD327" s="4"/>
      <c r="AE327" s="4"/>
    </row>
    <row r="328" spans="1:31" ht="11.25" customHeight="1">
      <c r="A328" s="4294" t="s">
        <v>266</v>
      </c>
      <c r="B328" s="4069"/>
      <c r="C328" s="4111"/>
      <c r="D328" s="224"/>
      <c r="E328" s="368"/>
      <c r="F328" s="224"/>
      <c r="G328" s="154"/>
      <c r="H328" s="155"/>
      <c r="I328" s="224"/>
      <c r="J328" s="224"/>
      <c r="K328" s="368"/>
      <c r="L328" s="738"/>
      <c r="M328" s="765"/>
      <c r="N328" s="507"/>
      <c r="O328" s="100"/>
      <c r="P328" s="101"/>
      <c r="Q328" s="226"/>
      <c r="R328" s="582"/>
      <c r="S328" s="582"/>
      <c r="T328" s="582"/>
      <c r="U328" s="582"/>
      <c r="V328" s="582"/>
      <c r="W328" s="101"/>
      <c r="X328" s="415"/>
      <c r="Y328" s="101"/>
      <c r="Z328" s="4"/>
      <c r="AA328" s="4"/>
      <c r="AB328" s="4"/>
      <c r="AC328" s="4"/>
      <c r="AD328" s="4"/>
      <c r="AE328" s="4"/>
    </row>
    <row r="329" spans="1:31" ht="11.25" customHeight="1" thickBot="1">
      <c r="A329" s="4294"/>
      <c r="B329" s="4069"/>
      <c r="C329" s="4112"/>
      <c r="D329" s="377"/>
      <c r="E329" s="376"/>
      <c r="F329" s="377"/>
      <c r="G329" s="766"/>
      <c r="H329" s="767"/>
      <c r="I329" s="377"/>
      <c r="J329" s="377"/>
      <c r="K329" s="376"/>
      <c r="L329" s="768"/>
      <c r="M329" s="769"/>
      <c r="N329" s="510"/>
      <c r="O329" s="270"/>
      <c r="P329" s="511"/>
      <c r="Q329" s="770"/>
      <c r="R329" s="771"/>
      <c r="S329" s="771"/>
      <c r="T329" s="771"/>
      <c r="U329" s="771"/>
      <c r="V329" s="771"/>
      <c r="W329" s="511"/>
      <c r="X329" s="509"/>
      <c r="Y329" s="511"/>
      <c r="Z329" s="4"/>
      <c r="AA329" s="4"/>
      <c r="AB329" s="4"/>
      <c r="AC329" s="4"/>
      <c r="AD329" s="4"/>
      <c r="AE329" s="4"/>
    </row>
    <row r="330" spans="1:31" ht="13">
      <c r="A330" s="4294"/>
      <c r="B330" s="4069"/>
      <c r="C330" s="3366" t="s">
        <v>1486</v>
      </c>
      <c r="D330" s="276"/>
      <c r="E330" s="378"/>
      <c r="F330" s="276"/>
      <c r="G330" s="772"/>
      <c r="H330" s="773"/>
      <c r="I330" s="276"/>
      <c r="J330" s="276"/>
      <c r="K330" s="378"/>
      <c r="L330" s="774"/>
      <c r="M330" s="775"/>
      <c r="N330" s="279"/>
      <c r="O330" s="273"/>
      <c r="P330" s="338"/>
      <c r="Q330" s="456"/>
      <c r="R330" s="457"/>
      <c r="S330" s="457"/>
      <c r="T330" s="457"/>
      <c r="U330" s="457"/>
      <c r="V330" s="457"/>
      <c r="W330" s="338"/>
      <c r="X330" s="340"/>
      <c r="Y330" s="338"/>
      <c r="Z330" s="4"/>
      <c r="AA330" s="4"/>
      <c r="AB330" s="4"/>
      <c r="AC330" s="4"/>
      <c r="AD330" s="4"/>
      <c r="AE330" s="4"/>
    </row>
    <row r="331" spans="1:31" ht="13.5" thickBot="1">
      <c r="A331" s="4294"/>
      <c r="B331" s="4055"/>
      <c r="C331" s="3364" t="s">
        <v>1487</v>
      </c>
      <c r="D331" s="437"/>
      <c r="E331" s="436"/>
      <c r="F331" s="437"/>
      <c r="G331" s="796"/>
      <c r="H331" s="797"/>
      <c r="I331" s="437"/>
      <c r="J331" s="437"/>
      <c r="K331" s="436"/>
      <c r="L331" s="798"/>
      <c r="M331" s="390"/>
      <c r="N331" s="337"/>
      <c r="O331" s="255"/>
      <c r="P331" s="406"/>
      <c r="Q331" s="405"/>
      <c r="R331" s="339"/>
      <c r="S331" s="339"/>
      <c r="T331" s="339"/>
      <c r="U331" s="339"/>
      <c r="V331" s="339"/>
      <c r="W331" s="406"/>
      <c r="X331" s="438"/>
      <c r="Y331" s="406"/>
      <c r="Z331" s="4"/>
      <c r="AA331" s="4"/>
      <c r="AB331" s="4"/>
      <c r="AC331" s="4"/>
      <c r="AD331" s="4"/>
      <c r="AE331" s="4"/>
    </row>
    <row r="332" spans="1:31" ht="14.5">
      <c r="A332" s="4294"/>
      <c r="B332" s="539" t="s">
        <v>1620</v>
      </c>
      <c r="C332" s="3816" t="s">
        <v>1621</v>
      </c>
      <c r="D332" s="62"/>
      <c r="E332" s="452"/>
      <c r="F332" s="62"/>
      <c r="G332" s="63"/>
      <c r="H332" s="64"/>
      <c r="I332" s="800"/>
      <c r="J332" s="800"/>
      <c r="K332" s="801"/>
      <c r="L332" s="466"/>
      <c r="M332" s="467"/>
      <c r="N332" s="468"/>
      <c r="O332" s="69"/>
      <c r="P332" s="70"/>
      <c r="Q332" s="71"/>
      <c r="R332" s="72"/>
      <c r="S332" s="72"/>
      <c r="T332" s="72"/>
      <c r="U332" s="72"/>
      <c r="V332" s="72"/>
      <c r="W332" s="70"/>
      <c r="X332" s="73"/>
      <c r="Y332" s="70"/>
      <c r="Z332" s="4"/>
      <c r="AA332" s="4"/>
      <c r="AB332" s="4"/>
      <c r="AC332" s="4"/>
      <c r="AD332" s="4"/>
      <c r="AE332" s="4"/>
    </row>
    <row r="333" spans="1:31" ht="14.5">
      <c r="A333" s="4294"/>
      <c r="B333" s="802" t="s">
        <v>267</v>
      </c>
      <c r="C333" s="3816" t="s">
        <v>1130</v>
      </c>
      <c r="D333" s="346"/>
      <c r="E333" s="349"/>
      <c r="F333" s="346"/>
      <c r="G333" s="804"/>
      <c r="H333" s="805"/>
      <c r="I333" s="806"/>
      <c r="J333" s="806"/>
      <c r="K333" s="807"/>
      <c r="L333" s="464"/>
      <c r="M333" s="92"/>
      <c r="N333" s="465"/>
      <c r="O333" s="318"/>
      <c r="P333" s="319"/>
      <c r="Q333" s="345"/>
      <c r="R333" s="808"/>
      <c r="S333" s="808"/>
      <c r="T333" s="808"/>
      <c r="U333" s="808"/>
      <c r="V333" s="808"/>
      <c r="W333" s="809"/>
      <c r="X333" s="345"/>
      <c r="Y333" s="809"/>
      <c r="Z333" s="4"/>
      <c r="AA333" s="4"/>
      <c r="AB333" s="4"/>
      <c r="AC333" s="4"/>
      <c r="AD333" s="4"/>
      <c r="AE333" s="4"/>
    </row>
    <row r="334" spans="1:31" thickBot="1">
      <c r="A334" s="4295"/>
      <c r="B334" s="810" t="s">
        <v>268</v>
      </c>
      <c r="C334" s="3817" t="s">
        <v>1132</v>
      </c>
      <c r="D334" s="812"/>
      <c r="E334" s="22"/>
      <c r="F334" s="812"/>
      <c r="G334" s="813"/>
      <c r="H334" s="814"/>
      <c r="I334" s="815"/>
      <c r="J334" s="815"/>
      <c r="K334" s="816"/>
      <c r="L334" s="817"/>
      <c r="M334" s="818"/>
      <c r="N334" s="819"/>
      <c r="O334" s="812"/>
      <c r="P334" s="820"/>
      <c r="Q334" s="821"/>
      <c r="R334" s="822"/>
      <c r="S334" s="822"/>
      <c r="T334" s="822"/>
      <c r="U334" s="822"/>
      <c r="V334" s="822"/>
      <c r="W334" s="820"/>
      <c r="X334" s="821"/>
      <c r="Y334" s="820"/>
      <c r="Z334" s="4"/>
      <c r="AA334" s="4"/>
      <c r="AB334" s="4"/>
      <c r="AC334" s="4"/>
      <c r="AD334" s="4"/>
      <c r="AE334" s="4"/>
    </row>
    <row r="335" spans="1:31" thickTop="1">
      <c r="A335" s="4291" t="s">
        <v>272</v>
      </c>
      <c r="B335" s="3569" t="s">
        <v>270</v>
      </c>
      <c r="C335" s="3816" t="s">
        <v>1622</v>
      </c>
      <c r="D335" s="824"/>
      <c r="E335" s="825"/>
      <c r="F335" s="824"/>
      <c r="G335" s="826"/>
      <c r="H335" s="827"/>
      <c r="I335" s="828"/>
      <c r="J335" s="828"/>
      <c r="K335" s="829"/>
      <c r="L335" s="830"/>
      <c r="M335" s="831"/>
      <c r="N335" s="832"/>
      <c r="O335" s="824"/>
      <c r="P335" s="833"/>
      <c r="Q335" s="834"/>
      <c r="R335" s="835"/>
      <c r="S335" s="835"/>
      <c r="T335" s="835"/>
      <c r="U335" s="835"/>
      <c r="V335" s="835"/>
      <c r="W335" s="833"/>
      <c r="X335" s="834"/>
      <c r="Y335" s="833"/>
      <c r="Z335" s="4"/>
      <c r="AA335" s="4"/>
      <c r="AB335" s="4"/>
      <c r="AC335" s="4"/>
      <c r="AD335" s="4"/>
      <c r="AE335" s="4"/>
    </row>
    <row r="336" spans="1:31" ht="14.5">
      <c r="A336" s="4292"/>
      <c r="B336" s="3853" t="s">
        <v>28</v>
      </c>
      <c r="C336" s="3816" t="s">
        <v>1623</v>
      </c>
      <c r="D336" s="62"/>
      <c r="E336" s="452"/>
      <c r="F336" s="62"/>
      <c r="G336" s="63"/>
      <c r="H336" s="64"/>
      <c r="I336" s="62"/>
      <c r="J336" s="62"/>
      <c r="K336" s="452"/>
      <c r="L336" s="466"/>
      <c r="M336" s="3856"/>
      <c r="N336" s="468"/>
      <c r="O336" s="69"/>
      <c r="P336" s="70"/>
      <c r="Q336" s="71"/>
      <c r="R336" s="72"/>
      <c r="S336" s="72"/>
      <c r="T336" s="72"/>
      <c r="U336" s="72"/>
      <c r="V336" s="72"/>
      <c r="W336" s="70"/>
      <c r="X336" s="73"/>
      <c r="Y336" s="70"/>
      <c r="Z336" s="4"/>
      <c r="AA336" s="4"/>
      <c r="AB336" s="4"/>
      <c r="AC336" s="4"/>
      <c r="AD336" s="4"/>
      <c r="AE336" s="4"/>
    </row>
    <row r="337" spans="1:31" ht="14.5">
      <c r="A337" s="4292"/>
      <c r="B337" s="3854" t="s">
        <v>29</v>
      </c>
      <c r="C337" s="3816" t="s">
        <v>1624</v>
      </c>
      <c r="D337" s="62"/>
      <c r="E337" s="452"/>
      <c r="F337" s="62"/>
      <c r="G337" s="63"/>
      <c r="H337" s="64"/>
      <c r="I337" s="62"/>
      <c r="J337" s="62"/>
      <c r="K337" s="452"/>
      <c r="L337" s="466"/>
      <c r="M337" s="3856"/>
      <c r="N337" s="468"/>
      <c r="O337" s="69"/>
      <c r="P337" s="70"/>
      <c r="Q337" s="71"/>
      <c r="R337" s="3857"/>
      <c r="S337" s="3857"/>
      <c r="T337" s="3857"/>
      <c r="U337" s="3857"/>
      <c r="V337" s="3857"/>
      <c r="W337" s="65"/>
      <c r="X337" s="71"/>
      <c r="Y337" s="65"/>
      <c r="Z337" s="4"/>
      <c r="AA337" s="4"/>
      <c r="AB337" s="4"/>
      <c r="AC337" s="4"/>
      <c r="AD337" s="4"/>
      <c r="AE337" s="4"/>
    </row>
    <row r="338" spans="1:31" ht="14.5">
      <c r="A338" s="4292"/>
      <c r="B338" s="3854" t="s">
        <v>30</v>
      </c>
      <c r="C338" s="3816" t="s">
        <v>1625</v>
      </c>
      <c r="D338" s="3858"/>
      <c r="E338" s="3859"/>
      <c r="F338" s="3858"/>
      <c r="G338" s="3860"/>
      <c r="H338" s="3861"/>
      <c r="I338" s="3858"/>
      <c r="J338" s="3858"/>
      <c r="K338" s="3859"/>
      <c r="L338" s="3862"/>
      <c r="M338" s="3863"/>
      <c r="N338" s="3864"/>
      <c r="O338" s="3858"/>
      <c r="P338" s="3865"/>
      <c r="Q338" s="3866"/>
      <c r="R338" s="3867"/>
      <c r="S338" s="3867"/>
      <c r="T338" s="3867"/>
      <c r="U338" s="3867"/>
      <c r="V338" s="3867"/>
      <c r="W338" s="3865"/>
      <c r="X338" s="3866"/>
      <c r="Y338" s="3865"/>
      <c r="Z338" s="4"/>
      <c r="AA338" s="4"/>
      <c r="AB338" s="4"/>
      <c r="AC338" s="4"/>
      <c r="AD338" s="4"/>
      <c r="AE338" s="4"/>
    </row>
    <row r="339" spans="1:31" ht="14.5">
      <c r="A339" s="4292"/>
      <c r="B339" s="3854" t="s">
        <v>32</v>
      </c>
      <c r="C339" s="3816" t="s">
        <v>1626</v>
      </c>
      <c r="D339" s="3858"/>
      <c r="E339" s="3859"/>
      <c r="F339" s="3858"/>
      <c r="G339" s="3860"/>
      <c r="H339" s="3861"/>
      <c r="I339" s="3858"/>
      <c r="J339" s="3858"/>
      <c r="K339" s="3859"/>
      <c r="L339" s="3862"/>
      <c r="M339" s="3863"/>
      <c r="N339" s="3864"/>
      <c r="O339" s="3858"/>
      <c r="P339" s="3865"/>
      <c r="Q339" s="3866"/>
      <c r="R339" s="3867"/>
      <c r="S339" s="3867"/>
      <c r="T339" s="3867"/>
      <c r="U339" s="3867"/>
      <c r="V339" s="3867"/>
      <c r="W339" s="3865"/>
      <c r="X339" s="3866"/>
      <c r="Y339" s="3865"/>
      <c r="Z339" s="4"/>
      <c r="AA339" s="4"/>
      <c r="AB339" s="4"/>
      <c r="AC339" s="4"/>
      <c r="AD339" s="4"/>
      <c r="AE339" s="4"/>
    </row>
    <row r="340" spans="1:31" thickBot="1">
      <c r="A340" s="4293"/>
      <c r="B340" s="3855" t="s">
        <v>275</v>
      </c>
      <c r="C340" s="3816" t="s">
        <v>1627</v>
      </c>
      <c r="D340" s="848"/>
      <c r="E340" s="849"/>
      <c r="F340" s="848"/>
      <c r="G340" s="850"/>
      <c r="H340" s="851"/>
      <c r="I340" s="848"/>
      <c r="J340" s="848"/>
      <c r="K340" s="849"/>
      <c r="L340" s="852"/>
      <c r="M340" s="3868"/>
      <c r="N340" s="854"/>
      <c r="O340" s="848"/>
      <c r="P340" s="857"/>
      <c r="Q340" s="855"/>
      <c r="R340" s="856"/>
      <c r="S340" s="856"/>
      <c r="T340" s="856"/>
      <c r="U340" s="856"/>
      <c r="V340" s="856"/>
      <c r="W340" s="857"/>
      <c r="X340" s="855"/>
      <c r="Y340" s="857"/>
      <c r="Z340" s="4"/>
      <c r="AA340" s="4"/>
      <c r="AB340" s="4"/>
      <c r="AC340" s="4"/>
      <c r="AD340" s="4"/>
      <c r="AE340" s="4"/>
    </row>
    <row r="341" spans="1:31" thickTop="1">
      <c r="A341" s="858"/>
      <c r="B341" s="858"/>
      <c r="C341" s="858"/>
      <c r="D341" s="858"/>
      <c r="E341" s="858"/>
      <c r="F341" s="858"/>
      <c r="G341" s="858"/>
      <c r="H341" s="858"/>
      <c r="I341" s="858"/>
      <c r="J341" s="858"/>
      <c r="K341" s="858"/>
      <c r="L341" s="858"/>
      <c r="M341" s="858"/>
      <c r="N341" s="858"/>
      <c r="O341" s="858"/>
      <c r="P341" s="858"/>
      <c r="Q341" s="858"/>
      <c r="R341" s="858"/>
      <c r="S341" s="858"/>
      <c r="T341" s="858"/>
      <c r="U341" s="858"/>
      <c r="V341" s="858"/>
      <c r="W341" s="858"/>
      <c r="X341" s="4"/>
      <c r="Y341" s="4"/>
      <c r="Z341" s="4"/>
      <c r="AA341" s="4"/>
      <c r="AB341" s="4"/>
      <c r="AC341" s="4"/>
      <c r="AD341" s="4"/>
      <c r="AE341" s="4"/>
    </row>
    <row r="342" spans="1:31" ht="14.5">
      <c r="A342" s="4290" t="s">
        <v>277</v>
      </c>
      <c r="B342" s="4068"/>
      <c r="C342" s="4068"/>
      <c r="D342" s="858"/>
      <c r="E342" s="858"/>
      <c r="F342" s="858"/>
      <c r="G342" s="858"/>
      <c r="H342" s="858"/>
      <c r="I342" s="858"/>
      <c r="J342" s="858"/>
      <c r="K342" s="858"/>
      <c r="L342" s="4290" t="s">
        <v>278</v>
      </c>
      <c r="M342" s="4068"/>
      <c r="N342" s="4068"/>
      <c r="O342" s="859"/>
      <c r="P342" s="859"/>
      <c r="Q342" s="859"/>
      <c r="R342" s="860"/>
      <c r="S342" s="860"/>
      <c r="T342" s="860"/>
      <c r="U342" s="860"/>
      <c r="V342" s="858"/>
      <c r="W342" s="858"/>
      <c r="X342" s="4"/>
      <c r="Y342" s="4"/>
      <c r="Z342" s="4"/>
      <c r="AA342" s="4"/>
      <c r="AB342" s="4"/>
      <c r="AC342" s="4"/>
      <c r="AD342" s="4"/>
      <c r="AE342" s="4"/>
    </row>
    <row r="343" spans="1:31" ht="14.5">
      <c r="A343" s="858"/>
      <c r="B343" s="861"/>
      <c r="C343" s="861" t="s">
        <v>279</v>
      </c>
      <c r="D343" s="4280" t="s">
        <v>280</v>
      </c>
      <c r="E343" s="4068"/>
      <c r="F343" s="4068"/>
      <c r="G343" s="4068"/>
      <c r="H343" s="4068"/>
      <c r="I343" s="4068"/>
      <c r="J343" s="4068"/>
      <c r="K343" s="4068"/>
      <c r="L343" s="858"/>
      <c r="M343" s="861"/>
      <c r="N343" s="861" t="s">
        <v>281</v>
      </c>
      <c r="O343" s="4280" t="s">
        <v>282</v>
      </c>
      <c r="P343" s="4068"/>
      <c r="Q343" s="4068"/>
      <c r="R343" s="4068"/>
      <c r="S343" s="4068"/>
      <c r="T343" s="4068"/>
      <c r="U343" s="4068"/>
      <c r="V343" s="858"/>
      <c r="W343" s="858"/>
      <c r="X343" s="4"/>
      <c r="Y343" s="4"/>
      <c r="Z343" s="4"/>
      <c r="AA343" s="4"/>
      <c r="AB343" s="4"/>
      <c r="AC343" s="4"/>
      <c r="AD343" s="4"/>
      <c r="AE343" s="4"/>
    </row>
    <row r="344" spans="1:31" ht="14.5">
      <c r="A344" s="858"/>
      <c r="B344" s="861"/>
      <c r="C344" s="861" t="s">
        <v>283</v>
      </c>
      <c r="D344" s="4280" t="s">
        <v>284</v>
      </c>
      <c r="E344" s="4068"/>
      <c r="F344" s="4068"/>
      <c r="G344" s="4068"/>
      <c r="H344" s="4068"/>
      <c r="I344" s="4068"/>
      <c r="J344" s="4068"/>
      <c r="K344" s="4068"/>
      <c r="L344" s="858"/>
      <c r="M344" s="861"/>
      <c r="N344" s="861" t="s">
        <v>285</v>
      </c>
      <c r="O344" s="4280" t="s">
        <v>286</v>
      </c>
      <c r="P344" s="4068"/>
      <c r="Q344" s="4068"/>
      <c r="R344" s="4068"/>
      <c r="S344" s="4068"/>
      <c r="T344" s="4068"/>
      <c r="U344" s="4068"/>
      <c r="V344" s="858"/>
      <c r="W344" s="858"/>
      <c r="X344" s="4"/>
      <c r="Y344" s="4"/>
      <c r="Z344" s="4"/>
      <c r="AA344" s="4"/>
      <c r="AB344" s="4"/>
      <c r="AC344" s="4"/>
      <c r="AD344" s="4"/>
      <c r="AE344" s="4"/>
    </row>
    <row r="345" spans="1:31" ht="14.5">
      <c r="A345" s="858"/>
      <c r="B345" s="861"/>
      <c r="C345" s="861" t="s">
        <v>287</v>
      </c>
      <c r="D345" s="4280" t="s">
        <v>288</v>
      </c>
      <c r="E345" s="4068"/>
      <c r="F345" s="4068"/>
      <c r="G345" s="4068"/>
      <c r="H345" s="4068"/>
      <c r="I345" s="4068"/>
      <c r="J345" s="4068"/>
      <c r="K345" s="4068"/>
      <c r="L345" s="858"/>
      <c r="M345" s="861"/>
      <c r="N345" s="861" t="s">
        <v>289</v>
      </c>
      <c r="O345" s="4280" t="s">
        <v>290</v>
      </c>
      <c r="P345" s="4068"/>
      <c r="Q345" s="4068"/>
      <c r="R345" s="4068"/>
      <c r="S345" s="4068"/>
      <c r="T345" s="4068"/>
      <c r="U345" s="4068"/>
      <c r="V345" s="858"/>
      <c r="W345" s="858"/>
      <c r="X345" s="4"/>
      <c r="Y345" s="4"/>
      <c r="Z345" s="4"/>
      <c r="AA345" s="4"/>
      <c r="AB345" s="4"/>
      <c r="AC345" s="4"/>
      <c r="AD345" s="4"/>
      <c r="AE345" s="4"/>
    </row>
    <row r="346" spans="1:31" ht="14.5">
      <c r="A346" s="858"/>
      <c r="B346" s="858"/>
      <c r="C346" s="858" t="s">
        <v>291</v>
      </c>
      <c r="D346" s="859" t="s">
        <v>292</v>
      </c>
      <c r="E346" s="860"/>
      <c r="F346" s="860"/>
      <c r="G346" s="860"/>
      <c r="H346" s="860"/>
      <c r="I346" s="860"/>
      <c r="J346" s="860"/>
      <c r="K346" s="860"/>
      <c r="L346" s="858"/>
      <c r="M346" s="862"/>
      <c r="N346" s="862"/>
      <c r="O346" s="863"/>
      <c r="P346" s="863"/>
      <c r="Q346" s="863"/>
      <c r="R346" s="860"/>
      <c r="S346" s="860"/>
      <c r="T346" s="860"/>
      <c r="U346" s="860"/>
      <c r="V346" s="858"/>
      <c r="W346" s="858"/>
      <c r="X346" s="4"/>
      <c r="Y346" s="4"/>
      <c r="Z346" s="4"/>
      <c r="AA346" s="4"/>
      <c r="AB346" s="4"/>
      <c r="AC346" s="4"/>
      <c r="AD346" s="4"/>
      <c r="AE346" s="4"/>
    </row>
    <row r="347" spans="1:31" ht="14.5">
      <c r="L347" s="858"/>
      <c r="M347" s="861"/>
      <c r="N347" s="861" t="s">
        <v>293</v>
      </c>
      <c r="O347" s="4280" t="s">
        <v>294</v>
      </c>
      <c r="P347" s="4068"/>
      <c r="Q347" s="4068"/>
      <c r="R347" s="4068"/>
      <c r="S347" s="4068"/>
      <c r="T347" s="4068"/>
      <c r="U347" s="4068"/>
      <c r="V347" s="858"/>
      <c r="W347" s="858"/>
      <c r="X347" s="4"/>
      <c r="Y347" s="4"/>
      <c r="Z347" s="4"/>
      <c r="AA347" s="4"/>
      <c r="AB347" s="4"/>
      <c r="AC347" s="4"/>
      <c r="AD347" s="4"/>
      <c r="AE347" s="4"/>
    </row>
    <row r="348" spans="1:31" ht="14.5">
      <c r="A348" s="4290" t="s">
        <v>295</v>
      </c>
      <c r="B348" s="4068"/>
      <c r="C348" s="4068"/>
      <c r="D348" s="863"/>
      <c r="E348" s="863"/>
      <c r="F348" s="863"/>
      <c r="G348" s="860"/>
      <c r="H348" s="860"/>
      <c r="I348" s="860"/>
      <c r="J348" s="860"/>
      <c r="K348" s="860"/>
      <c r="L348" s="858"/>
      <c r="M348" s="862"/>
      <c r="N348" s="862"/>
      <c r="O348" s="862"/>
      <c r="P348" s="862"/>
      <c r="Q348" s="862"/>
      <c r="R348" s="858"/>
      <c r="S348" s="858"/>
      <c r="T348" s="858"/>
      <c r="U348" s="858"/>
      <c r="V348" s="858"/>
      <c r="W348" s="858"/>
      <c r="X348" s="4"/>
      <c r="Y348" s="4"/>
      <c r="Z348" s="4"/>
      <c r="AA348" s="4"/>
      <c r="AB348" s="4"/>
      <c r="AC348" s="4"/>
      <c r="AD348" s="4"/>
      <c r="AE348" s="4"/>
    </row>
    <row r="349" spans="1:31" ht="14.5">
      <c r="A349" s="858"/>
      <c r="B349" s="861"/>
      <c r="C349" s="861" t="s">
        <v>296</v>
      </c>
      <c r="D349" s="4280" t="s">
        <v>282</v>
      </c>
      <c r="E349" s="4068"/>
      <c r="F349" s="4068"/>
      <c r="G349" s="4068"/>
      <c r="H349" s="4068"/>
      <c r="I349" s="4068"/>
      <c r="J349" s="4068"/>
      <c r="K349" s="4068"/>
      <c r="L349" s="858"/>
      <c r="M349" s="861"/>
      <c r="N349" s="861" t="s">
        <v>297</v>
      </c>
      <c r="O349" s="4280" t="s">
        <v>298</v>
      </c>
      <c r="P349" s="4068"/>
      <c r="Q349" s="4068"/>
      <c r="R349" s="4068"/>
      <c r="S349" s="4068"/>
      <c r="T349" s="4068"/>
      <c r="U349" s="858"/>
      <c r="V349" s="858"/>
      <c r="W349" s="858"/>
      <c r="X349" s="4"/>
      <c r="Y349" s="4"/>
      <c r="Z349" s="4"/>
      <c r="AA349" s="4"/>
      <c r="AB349" s="4"/>
      <c r="AC349" s="4"/>
      <c r="AD349" s="4"/>
      <c r="AE349" s="4"/>
    </row>
    <row r="350" spans="1:31" ht="14.5">
      <c r="A350" s="858"/>
      <c r="B350" s="864"/>
      <c r="C350" s="864" t="s">
        <v>299</v>
      </c>
      <c r="D350" s="4280" t="s">
        <v>300</v>
      </c>
      <c r="E350" s="4068"/>
      <c r="F350" s="4068"/>
      <c r="G350" s="4068"/>
      <c r="H350" s="4068"/>
      <c r="I350" s="4068"/>
      <c r="J350" s="4068"/>
      <c r="K350" s="4068"/>
      <c r="L350" s="858"/>
      <c r="M350" s="858"/>
      <c r="N350" s="858"/>
      <c r="O350" s="858"/>
      <c r="P350" s="858"/>
      <c r="Q350" s="858"/>
      <c r="R350" s="858"/>
      <c r="S350" s="858"/>
      <c r="T350" s="858"/>
      <c r="U350" s="858"/>
      <c r="V350" s="858"/>
      <c r="W350" s="858"/>
      <c r="X350" s="4"/>
      <c r="Y350" s="4"/>
      <c r="Z350" s="4"/>
      <c r="AA350" s="4"/>
      <c r="AB350" s="4"/>
      <c r="AC350" s="4"/>
      <c r="AD350" s="4"/>
      <c r="AE350" s="4"/>
    </row>
    <row r="351" spans="1:31" ht="14.5">
      <c r="A351" s="858"/>
      <c r="B351" s="861"/>
      <c r="C351" s="861" t="s">
        <v>301</v>
      </c>
      <c r="D351" s="4280" t="s">
        <v>302</v>
      </c>
      <c r="E351" s="4068"/>
      <c r="F351" s="4068"/>
      <c r="G351" s="4068"/>
      <c r="H351" s="4068"/>
      <c r="I351" s="4068"/>
      <c r="J351" s="4068"/>
      <c r="K351" s="4068"/>
      <c r="L351" s="858"/>
      <c r="M351" s="858"/>
      <c r="N351" s="858"/>
      <c r="O351" s="858"/>
      <c r="P351" s="858"/>
      <c r="Q351" s="858"/>
      <c r="R351" s="858"/>
      <c r="S351" s="858"/>
      <c r="T351" s="858"/>
      <c r="U351" s="858"/>
      <c r="V351" s="858"/>
      <c r="W351" s="858"/>
      <c r="X351" s="4"/>
      <c r="Y351" s="4"/>
      <c r="Z351" s="4"/>
      <c r="AA351" s="4"/>
      <c r="AB351" s="4"/>
      <c r="AC351" s="4"/>
      <c r="AD351" s="4"/>
      <c r="AE351" s="4"/>
    </row>
    <row r="352" spans="1:31" ht="14.5">
      <c r="A352" s="858"/>
      <c r="B352" s="861"/>
      <c r="C352" s="861"/>
      <c r="D352" s="859"/>
      <c r="E352" s="859"/>
      <c r="F352" s="859"/>
      <c r="G352" s="860"/>
      <c r="H352" s="860"/>
      <c r="I352" s="860"/>
      <c r="J352" s="860"/>
      <c r="K352" s="860"/>
      <c r="L352" s="858"/>
      <c r="M352" s="858"/>
      <c r="N352" s="858"/>
      <c r="O352" s="858"/>
      <c r="P352" s="858"/>
      <c r="Q352" s="858"/>
      <c r="R352" s="858"/>
      <c r="S352" s="858"/>
      <c r="T352" s="858"/>
      <c r="U352" s="858"/>
      <c r="V352" s="858"/>
      <c r="W352" s="858"/>
      <c r="X352" s="4"/>
      <c r="Y352" s="4"/>
      <c r="Z352" s="4"/>
      <c r="AA352" s="4"/>
      <c r="AB352" s="4"/>
      <c r="AC352" s="4"/>
      <c r="AD352" s="4"/>
      <c r="AE352" s="4"/>
    </row>
    <row r="353" spans="1:31" ht="14.5">
      <c r="A353" s="858"/>
      <c r="B353" s="861"/>
      <c r="C353" s="861"/>
      <c r="D353" s="859"/>
      <c r="E353" s="859"/>
      <c r="F353" s="859"/>
      <c r="G353" s="860"/>
      <c r="H353" s="860"/>
      <c r="I353" s="860"/>
      <c r="J353" s="860"/>
      <c r="K353" s="860"/>
      <c r="L353" s="858"/>
      <c r="M353" s="858"/>
      <c r="N353" s="858"/>
      <c r="O353" s="858"/>
      <c r="P353" s="858"/>
      <c r="Q353" s="858"/>
      <c r="R353" s="858"/>
      <c r="S353" s="858"/>
      <c r="T353" s="858"/>
      <c r="U353" s="858"/>
      <c r="V353" s="858"/>
      <c r="W353" s="858"/>
      <c r="X353" s="4"/>
      <c r="Y353" s="4"/>
      <c r="Z353" s="4"/>
      <c r="AA353" s="4"/>
      <c r="AB353" s="4"/>
      <c r="AC353" s="4"/>
      <c r="AD353" s="4"/>
      <c r="AE353" s="4"/>
    </row>
    <row r="354" spans="1:31" ht="14.5">
      <c r="L354" s="858"/>
      <c r="M354" s="858"/>
      <c r="N354" s="858"/>
      <c r="O354" s="858"/>
      <c r="P354" s="858"/>
      <c r="Q354" s="858"/>
      <c r="R354" s="858"/>
      <c r="S354" s="858"/>
      <c r="T354" s="858"/>
      <c r="U354" s="858"/>
      <c r="V354" s="858"/>
      <c r="W354" s="858"/>
      <c r="X354" s="4"/>
      <c r="Y354" s="4"/>
      <c r="Z354" s="4"/>
      <c r="AA354" s="4"/>
      <c r="AB354" s="4"/>
      <c r="AC354" s="4"/>
      <c r="AD354" s="4"/>
      <c r="AE354" s="4"/>
    </row>
    <row r="355" spans="1:31" ht="14.5">
      <c r="L355" s="858"/>
      <c r="M355" s="858"/>
      <c r="N355" s="858"/>
      <c r="O355" s="858"/>
      <c r="P355" s="858"/>
      <c r="Q355" s="858"/>
      <c r="R355" s="858"/>
      <c r="S355" s="858"/>
      <c r="T355" s="858"/>
      <c r="U355" s="858"/>
      <c r="V355" s="858"/>
      <c r="W355" s="858"/>
      <c r="X355" s="4"/>
      <c r="Y355" s="4"/>
      <c r="Z355" s="4"/>
      <c r="AA355" s="4"/>
      <c r="AB355" s="4"/>
      <c r="AC355" s="4"/>
      <c r="AD355" s="4"/>
      <c r="AE355" s="4"/>
    </row>
    <row r="356" spans="1:31" ht="14.5">
      <c r="L356" s="858"/>
      <c r="M356" s="858"/>
      <c r="N356" s="858"/>
      <c r="O356" s="858"/>
      <c r="P356" s="858"/>
      <c r="Q356" s="858"/>
      <c r="R356" s="858"/>
      <c r="S356" s="858"/>
      <c r="T356" s="858"/>
      <c r="U356" s="858"/>
      <c r="V356" s="858"/>
      <c r="W356" s="858"/>
      <c r="X356" s="4"/>
      <c r="Y356" s="4"/>
      <c r="Z356" s="4"/>
      <c r="AA356" s="4"/>
      <c r="AB356" s="4"/>
      <c r="AC356" s="4"/>
      <c r="AD356" s="4"/>
      <c r="AE356" s="4"/>
    </row>
    <row r="357" spans="1:31" ht="14.5">
      <c r="L357" s="858"/>
      <c r="M357" s="858"/>
      <c r="N357" s="858"/>
      <c r="O357" s="858"/>
      <c r="P357" s="858"/>
      <c r="Q357" s="858"/>
      <c r="R357" s="858"/>
      <c r="S357" s="858"/>
      <c r="T357" s="858"/>
      <c r="U357" s="858"/>
      <c r="V357" s="858"/>
      <c r="W357" s="858"/>
      <c r="X357" s="4"/>
      <c r="Y357" s="4"/>
      <c r="Z357" s="4"/>
      <c r="AA357" s="4"/>
      <c r="AB357" s="4"/>
      <c r="AC357" s="4"/>
      <c r="AD357" s="4"/>
      <c r="AE357" s="4"/>
    </row>
    <row r="358" spans="1:31" ht="14.5">
      <c r="L358" s="858"/>
      <c r="M358" s="858"/>
      <c r="N358" s="858"/>
      <c r="O358" s="858"/>
      <c r="P358" s="858"/>
      <c r="Q358" s="858"/>
      <c r="R358" s="858"/>
      <c r="S358" s="858"/>
      <c r="T358" s="858"/>
      <c r="U358" s="858"/>
      <c r="V358" s="858"/>
      <c r="W358" s="858"/>
      <c r="X358" s="4"/>
      <c r="Y358" s="4"/>
      <c r="Z358" s="4"/>
      <c r="AA358" s="4"/>
      <c r="AB358" s="4"/>
      <c r="AC358" s="4"/>
      <c r="AD358" s="4"/>
      <c r="AE358" s="4"/>
    </row>
    <row r="359" spans="1:31" ht="14.5">
      <c r="L359" s="858"/>
      <c r="M359" s="858"/>
      <c r="N359" s="858"/>
      <c r="O359" s="858"/>
      <c r="P359" s="858"/>
      <c r="Q359" s="858"/>
      <c r="R359" s="858"/>
      <c r="S359" s="858"/>
      <c r="T359" s="858"/>
      <c r="U359" s="858"/>
      <c r="V359" s="858"/>
      <c r="W359" s="858"/>
      <c r="X359" s="4"/>
      <c r="Y359" s="4"/>
      <c r="Z359" s="4"/>
      <c r="AA359" s="4"/>
      <c r="AB359" s="4"/>
      <c r="AC359" s="4"/>
      <c r="AD359" s="4"/>
      <c r="AE359" s="4"/>
    </row>
    <row r="360" spans="1:31" ht="14.5">
      <c r="L360" s="858"/>
      <c r="M360" s="858"/>
      <c r="N360" s="858"/>
      <c r="O360" s="858"/>
      <c r="P360" s="858"/>
      <c r="Q360" s="858"/>
      <c r="R360" s="858"/>
      <c r="S360" s="858"/>
      <c r="T360" s="858"/>
      <c r="U360" s="858"/>
      <c r="V360" s="858"/>
      <c r="W360" s="858"/>
      <c r="X360" s="4"/>
      <c r="Y360" s="4"/>
      <c r="Z360" s="4"/>
      <c r="AA360" s="4"/>
      <c r="AB360" s="4"/>
      <c r="AC360" s="4"/>
      <c r="AD360" s="4"/>
      <c r="AE360" s="4"/>
    </row>
    <row r="361" spans="1:31" ht="14.5">
      <c r="L361" s="858"/>
      <c r="M361" s="858"/>
      <c r="N361" s="858"/>
      <c r="O361" s="858"/>
      <c r="P361" s="858"/>
      <c r="Q361" s="858"/>
      <c r="R361" s="858"/>
      <c r="S361" s="858"/>
      <c r="T361" s="858"/>
      <c r="U361" s="858"/>
      <c r="V361" s="858"/>
      <c r="W361" s="858"/>
      <c r="X361" s="4"/>
      <c r="Y361" s="4"/>
      <c r="Z361" s="4"/>
      <c r="AA361" s="4"/>
      <c r="AB361" s="4"/>
      <c r="AC361" s="4"/>
      <c r="AD361" s="4"/>
      <c r="AE361" s="4"/>
    </row>
    <row r="362" spans="1:31" ht="12.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865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1:31" ht="12.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865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1:31" ht="12.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865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1:31" ht="12.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865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1:31" ht="12.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865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1:31" ht="12.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865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1:31" ht="12.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865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1:31" ht="12.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865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1:31" ht="12.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865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1:31" ht="12.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865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1:31" ht="12.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865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1:31" ht="12.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865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1:31" ht="12.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865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1:31" ht="12.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865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1:31" ht="12.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865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1:31" ht="12.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865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1:31" ht="12.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865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1:31" ht="12.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865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1:31" ht="12.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865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1:31" ht="12.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865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1:31" ht="12.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865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1:31" ht="12.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865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1:31" ht="12.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865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1:31" ht="12.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865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1:31" ht="12.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865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1:31" ht="12.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865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1:31" ht="12.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865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1:31" ht="12.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865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1:31" ht="12.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865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1:31" ht="12.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865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1:31" ht="12.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865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1:31" ht="12.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865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1:31" ht="12.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865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1:31" ht="12.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865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1:31" ht="12.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865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1:31" ht="12.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865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1:31" ht="12.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865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1:31" ht="12.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865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1:31" ht="12.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865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ht="12.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865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ht="12.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865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ht="12.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865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ht="12.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865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ht="12.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865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ht="12.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865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ht="12.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865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ht="12.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865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ht="12.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865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ht="12.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865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ht="12.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865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ht="12.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865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ht="12.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865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ht="12.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865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ht="12.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865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ht="12.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865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1:31" ht="12.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865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1:31" ht="12.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865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1:31" ht="12.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865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1:31" ht="12.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865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1:31" ht="12.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865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1:31" ht="12.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865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1:31" ht="12.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865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1:31" ht="12.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865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1:31" ht="12.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865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1:31" ht="12.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865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1:31" ht="12.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865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1:31" ht="12.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865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1:31" ht="12.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865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1:31" ht="12.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865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1:31" ht="12.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865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1:31" ht="12.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865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spans="1:31" ht="12.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865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spans="1:31" ht="12.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865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spans="1:31" ht="12.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865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spans="1:31" ht="12.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865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spans="1:31" ht="12.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865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spans="1:31" ht="12.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865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spans="1:31" ht="12.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865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spans="1:31" ht="12.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865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spans="1:31" ht="12.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865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spans="1:31" ht="12.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865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spans="1:31" ht="12.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865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spans="1:31" ht="12.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865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spans="1:31" ht="12.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865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spans="1:31" ht="12.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865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spans="1:31" ht="12.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865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spans="1:31" ht="12.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865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spans="1:31" ht="12.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865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spans="1:31" ht="12.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865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spans="1:31" ht="12.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865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spans="1:31" ht="12.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865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spans="1:31" ht="12.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865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spans="1:31" ht="12.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865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spans="1:31" ht="12.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865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spans="1:31" ht="12.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865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spans="1:31" ht="12.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865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spans="1:31" ht="12.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865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spans="1:31" ht="12.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865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spans="1:31" ht="12.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865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spans="1:31" ht="12.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865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spans="1:31" ht="12.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865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spans="1:31" ht="12.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865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spans="1:31" ht="12.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865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spans="1:31" ht="12.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865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spans="1:31" ht="12.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865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spans="1:31" ht="12.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865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spans="1:31" ht="12.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865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spans="1:31" ht="12.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865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ht="12.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865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spans="1:31" ht="12.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865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spans="1:31" ht="12.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865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ht="12.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865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spans="1:31" ht="12.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865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spans="1:31" ht="12.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865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spans="1:31" ht="12.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865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spans="1:31" ht="12.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865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spans="1:31" ht="12.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865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spans="1:31" ht="12.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865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spans="1:31" ht="12.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865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spans="1:31" ht="12.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865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spans="1:31" ht="12.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865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spans="1:31" ht="12.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865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spans="1:31" ht="12.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865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spans="1:31" ht="12.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865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spans="1:31" ht="12.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865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spans="1:31" ht="12.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865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spans="1:31" ht="12.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865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spans="1:31" ht="12.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865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spans="1:31" ht="12.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865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spans="1:31" ht="12.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865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spans="1:31" ht="12.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865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spans="1:31" ht="12.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865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spans="1:31" ht="12.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865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2.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865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12.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865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spans="1:31" ht="12.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865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2.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865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2.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865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spans="1:31" ht="12.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865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spans="1:31" ht="12.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865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spans="1:31" ht="12.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865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spans="1:31" ht="12.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865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spans="1:31" ht="12.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865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spans="1:31" ht="12.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865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spans="1:31" ht="12.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865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spans="1:31" ht="12.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865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spans="1:31" ht="12.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865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spans="1:31" ht="12.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865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2.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865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2.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865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spans="1:31" ht="12.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865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2.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865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2.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865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spans="1:31" ht="12.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865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spans="1:31" ht="12.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865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spans="1:31" ht="12.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865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spans="1:31" ht="12.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865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12.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865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12.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865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spans="1:31" ht="12.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865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2.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865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865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865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2.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865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865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865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2.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865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2.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865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spans="1:31" ht="12.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865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12.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865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2.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865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spans="1:31" ht="12.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865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2.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865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2.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865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spans="1:31" ht="12.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865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spans="1:31" ht="12.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865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865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865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spans="1:31" ht="12.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865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865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865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spans="1:31" ht="12.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865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spans="1:31" ht="12.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865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spans="1:31" ht="12.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865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spans="1:31" ht="12.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865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865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865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spans="1:31" ht="12.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865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865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865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spans="1:31" ht="12.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865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865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865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spans="1:31" ht="12.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865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865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865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spans="1:31" ht="12.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865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865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865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spans="1:31" ht="12.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865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865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865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spans="1:31" ht="12.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865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spans="1:31" ht="12.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865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spans="1:31" ht="12.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865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spans="1:31" ht="12.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865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spans="1:31" ht="12.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865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spans="1:31" ht="12.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865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spans="1:31" ht="12.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865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spans="1:31" ht="12.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865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spans="1:31" ht="12.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865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spans="1:31" ht="12.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865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spans="1:31" ht="12.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865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spans="1:31" ht="12.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865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spans="1:31" ht="12.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865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spans="1:31" ht="12.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865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spans="1:31" ht="12.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865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spans="1:31" ht="12.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865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spans="1:31" ht="12.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865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spans="1:31" ht="12.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865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spans="1:31" ht="12.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865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spans="1:31" ht="12.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865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spans="1:31" ht="12.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865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spans="1:31" ht="12.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865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spans="1:31" ht="12.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865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spans="1:31" ht="12.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865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spans="1:31" ht="12.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865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spans="1:31" ht="12.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865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spans="1:31" ht="12.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865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spans="1:31" ht="12.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865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spans="1:31" ht="12.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865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spans="1:31" ht="12.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865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spans="1:31" ht="12.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865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spans="1:31" ht="12.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865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spans="1:31" ht="12.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865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spans="1:31" ht="12.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865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spans="1:31" ht="12.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865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spans="1:31" ht="12.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865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spans="1:31" ht="12.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865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spans="1:31" ht="12.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865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spans="1:31" ht="12.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865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spans="1:31" ht="12.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865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spans="1:31" ht="12.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865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spans="1:31" ht="12.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865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spans="1:31" ht="12.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865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spans="1:31" ht="12.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865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spans="1:31" ht="12.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865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spans="1:31" ht="12.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865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spans="1:31" ht="12.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865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spans="1:31" ht="12.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865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spans="1:31" ht="12.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865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spans="1:31" ht="12.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865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spans="1:31" ht="12.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865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spans="1:31" ht="12.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865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spans="1:31" ht="12.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865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spans="1:31" ht="12.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865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spans="1:31" ht="12.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865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spans="1:31" ht="12.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865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spans="1:31" ht="12.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865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spans="1:31" ht="12.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865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spans="1:31" ht="12.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865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spans="1:31" ht="12.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865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spans="1:31" ht="12.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865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spans="1:31" ht="12.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865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spans="1:31" ht="12.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865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spans="1:31" ht="12.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865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spans="1:31" ht="12.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865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spans="1:31" ht="12.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865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spans="1:31" ht="12.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865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2.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865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2.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865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spans="1:31" ht="12.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865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2.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865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2.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865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865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865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spans="1:31" ht="12.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865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865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865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2.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865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spans="1:31" ht="12.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865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spans="1:31" ht="12.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865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spans="1:31" ht="12.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865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865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865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spans="1:31" ht="12.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865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spans="1:31" ht="12.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865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2.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865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2.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865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spans="1:31" ht="12.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865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2.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865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2.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865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865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865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2.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865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865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865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spans="1:31" ht="12.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865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865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865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2.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865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spans="1:31" ht="12.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865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865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865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865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865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865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865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865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2.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865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spans="1:31" ht="12.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865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865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865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865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865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spans="1:31" ht="12.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865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spans="1:31" ht="12.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865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spans="1:31" ht="12.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865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spans="1:31" ht="12.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865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spans="1:31" ht="12.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865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865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865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spans="1:31" ht="12.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865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865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865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spans="1:31" ht="12.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865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865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865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spans="1:31" ht="12.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865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spans="1:31" ht="12.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865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spans="1:31" ht="12.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865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spans="1:31" ht="12.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865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865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865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spans="1:31" ht="12.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865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865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865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spans="1:31" ht="12.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865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spans="1:31" ht="12.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865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spans="1:31" ht="12.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865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spans="1:31" ht="12.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865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865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865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spans="1:31" ht="12.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865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spans="1:31" ht="12.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865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spans="1:31" ht="12.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865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spans="1:31" ht="12.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865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spans="1:31" ht="12.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865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spans="1:31" ht="12.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865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spans="1:31" ht="12.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865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spans="1:31" ht="12.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865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spans="1:31" ht="12.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865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spans="1:31" ht="12.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865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spans="1:31" ht="12.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865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spans="1:31" ht="12.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865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spans="1:31" ht="12.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865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spans="1:31" ht="12.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865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spans="1:31" ht="12.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865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spans="1:31" ht="12.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865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spans="1:31" ht="12.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865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spans="1:31" ht="12.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865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spans="1:31" ht="12.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865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spans="1:31" ht="12.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865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spans="1:31" ht="12.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865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spans="1:31" ht="12.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865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spans="1:31" ht="12.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865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spans="1:31" ht="12.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865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spans="1:31" ht="12.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865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spans="1:31" ht="12.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865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spans="1:31" ht="12.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865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spans="1:31" ht="12.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865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spans="1:31" ht="12.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865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spans="1:31" ht="12.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865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spans="1:31" ht="12.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865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spans="1:31" ht="12.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865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spans="1:31" ht="12.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865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spans="1:31" ht="12.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865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spans="1:31" ht="12.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865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spans="1:31" ht="12.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865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spans="1:31" ht="12.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865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spans="1:31" ht="12.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865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spans="1:31" ht="12.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865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spans="1:31" ht="12.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865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spans="1:31" ht="12.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865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spans="1:31" ht="12.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865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spans="1:31" ht="12.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865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spans="1:31" ht="12.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865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spans="1:31" ht="12.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865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spans="1:31" ht="12.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865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spans="1:31" ht="12.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865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spans="1:31" ht="12.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865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spans="1:31" ht="12.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865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spans="1:31" ht="12.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865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spans="1:31" ht="12.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865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spans="1:31" ht="12.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865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spans="1:31" ht="12.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865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spans="1:31" ht="12.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865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spans="1:31" ht="12.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865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spans="1:31" ht="12.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865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spans="1:31" ht="12.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865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spans="1:31" ht="12.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865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spans="1:31" ht="12.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865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spans="1:31" ht="12.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865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spans="1:31" ht="12.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865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spans="1:31" ht="12.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865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spans="1:31" ht="12.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865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spans="1:31" ht="12.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865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spans="1:31" ht="12.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865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spans="1:31" ht="12.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865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spans="1:31" ht="12.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865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spans="1:31" ht="12.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865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spans="1:31" ht="12.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865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spans="1:31" ht="12.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865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spans="1:31" ht="12.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865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spans="1:31" ht="12.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865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spans="1:31" ht="12.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865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spans="1:31" ht="12.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865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spans="1:31" ht="12.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865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spans="1:31" ht="12.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865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spans="1:31" ht="12.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865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spans="1:31" ht="12.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865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spans="1:31" ht="12.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865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spans="1:31" ht="12.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865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spans="1:31" ht="12.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865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spans="1:31" ht="12.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865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spans="1:31" ht="12.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865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spans="1:31" ht="12.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865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spans="1:31" ht="12.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865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spans="1:31" ht="12.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865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spans="1:31" ht="12.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865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spans="1:31" ht="12.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865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spans="1:31" ht="12.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865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spans="1:31" ht="12.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865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spans="1:31" ht="12.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865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spans="1:31" ht="12.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865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spans="1:31" ht="12.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865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spans="1:31" ht="12.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865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spans="1:31" ht="12.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865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spans="1:31" ht="12.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865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spans="1:31" ht="12.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865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spans="1:31" ht="12.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865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spans="1:31" ht="12.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865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spans="1:31" ht="12.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865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spans="1:31" ht="12.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865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spans="1:31" ht="12.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865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spans="1:31" ht="12.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865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spans="1:31" ht="12.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865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spans="1:31" ht="12.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865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spans="1:31" ht="12.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865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spans="1:31" ht="12.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865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spans="1:31" ht="12.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865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spans="1:31" ht="12.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865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spans="1:31" ht="12.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865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spans="1:31" ht="12.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865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spans="1:31" ht="12.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865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spans="1:31" ht="12.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865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spans="1:31" ht="12.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865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spans="1:31" ht="12.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865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spans="1:31" ht="12.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865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spans="1:31" ht="12.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865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spans="1:31" ht="12.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865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spans="1:31" ht="12.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865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spans="1:31" ht="12.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865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spans="1:31" ht="12.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865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spans="1:31" ht="12.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865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spans="1:31" ht="12.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865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spans="1:31" ht="12.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865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spans="1:31" ht="12.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865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spans="1:31" ht="12.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865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spans="1:31" ht="12.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865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spans="1:31" ht="12.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865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spans="1:31" ht="12.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865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spans="1:31" ht="12.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865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spans="1:31" ht="12.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865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spans="1:31" ht="12.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865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spans="1:31" ht="12.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865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spans="1:31" ht="12.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865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spans="1:31" ht="12.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865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spans="1:31" ht="12.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865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spans="1:31" ht="12.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865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spans="1:31" ht="12.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865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spans="1:31" ht="12.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865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spans="1:31" ht="12.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865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spans="1:31" ht="12.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865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spans="1:31" ht="12.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865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spans="1:31" ht="12.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865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spans="1:31" ht="12.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865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spans="1:31" ht="12.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865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spans="1:31" ht="12.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865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spans="1:31" ht="12.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865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spans="1:31" ht="12.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865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spans="1:31" ht="12.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865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spans="1:31" ht="12.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865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spans="1:31" ht="12.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865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spans="1:31" ht="12.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865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spans="1:31" ht="12.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865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spans="1:31" ht="12.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865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spans="1:31" ht="12.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865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spans="1:31" ht="12.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865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spans="1:31" ht="12.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865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spans="1:31" ht="12.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865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spans="1:31" ht="12.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865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spans="1:31" ht="12.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865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spans="1:31" ht="12.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865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spans="1:31" ht="12.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865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spans="1:31" ht="12.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865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spans="1:31" ht="12.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865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spans="1:31" ht="12.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865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spans="1:31" ht="12.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865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spans="1:31" ht="12.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865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spans="1:31" ht="12.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865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spans="1:31" ht="12.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865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spans="1:31" ht="12.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865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spans="1:31" ht="12.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865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spans="1:31" ht="12.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865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spans="1:31" ht="12.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865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spans="1:31" ht="12.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865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spans="1:31" ht="12.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865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spans="1:31" ht="12.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865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spans="1:31" ht="12.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865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spans="1:31" ht="12.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865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spans="1:31" ht="12.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865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spans="1:31" ht="12.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865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spans="1:31" ht="12.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865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spans="1:31" ht="12.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865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spans="1:31" ht="12.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865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spans="1:31" ht="12.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865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spans="1:31" ht="12.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865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spans="1:31" ht="12.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865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spans="1:31" ht="12.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865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spans="1:31" ht="12.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865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spans="1:31" ht="12.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865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spans="1:31" ht="12.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865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spans="1:31" ht="12.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865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spans="1:31" ht="12.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865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spans="1:31" ht="12.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865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spans="1:31" ht="12.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865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spans="1:31" ht="12.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865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spans="1:31" ht="12.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865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spans="1:31" ht="12.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865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spans="1:31" ht="12.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865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spans="1:31" ht="12.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865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spans="1:31" ht="12.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865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spans="1:31" ht="12.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865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spans="1:31" ht="12.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865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spans="1:31" ht="12.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865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spans="1:31" ht="12.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865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spans="1:31" ht="12.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865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spans="1:31" ht="12.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865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spans="1:31" ht="12.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865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spans="1:31" ht="12.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865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spans="1:31" ht="12.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865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spans="1:31" ht="12.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865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spans="1:31" ht="12.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865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spans="1:31" ht="12.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865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spans="1:31" ht="12.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865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spans="1:31" ht="12.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865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spans="1:31" ht="12.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865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spans="1:31" ht="12.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865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spans="1:31" ht="12.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865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spans="1:31" ht="12.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865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spans="1:31" ht="12.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865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spans="1:31" ht="12.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865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spans="1:31" ht="12.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865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spans="1:31" ht="12.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865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spans="1:31" ht="12.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865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spans="1:31" ht="12.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865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spans="1:31" ht="12.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865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spans="1:31" ht="12.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865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spans="1:31" ht="12.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865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spans="1:31" ht="12.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865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spans="1:31" ht="12.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865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spans="1:31" ht="12.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865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spans="1:31" ht="12.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865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spans="1:31" ht="12.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865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spans="1:31" ht="12.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865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spans="1:31" ht="12.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865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spans="1:31" ht="12.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865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spans="1:31" ht="12.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865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spans="1:31" ht="12.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865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spans="1:31" ht="12.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865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spans="1:31" ht="12.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865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spans="1:31" ht="12.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865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spans="1:31" ht="12.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865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spans="1:31" ht="12.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865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spans="1:31" ht="12.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865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spans="1:31" ht="12.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865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spans="1:31" ht="12.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865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spans="1:31" ht="12.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865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spans="1:31" ht="12.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865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spans="1:31" ht="12.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865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spans="1:31" ht="12.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865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spans="1:31" ht="12.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865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spans="1:31" ht="12.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865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spans="1:31" ht="12.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865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spans="1:31" ht="12.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865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spans="1:31" ht="12.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865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spans="1:31" ht="12.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865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spans="1:31" ht="12.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865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spans="1:31" ht="12.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865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spans="1:31" ht="12.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865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spans="1:31" ht="12.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865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spans="1:31" ht="12.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865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spans="1:31" ht="12.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865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spans="1:31" ht="12.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865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spans="1:31" ht="12.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865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spans="1:31" ht="12.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865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spans="1:31" ht="12.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865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spans="1:31" ht="12.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865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spans="1:31" ht="12.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865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spans="1:31" ht="12.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865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spans="1:31" ht="12.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865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spans="1:31" ht="12.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865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spans="1:31" ht="12.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865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spans="1:31" ht="12.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865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spans="1:31" ht="12.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865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spans="1:31" ht="12.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865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spans="1:31" ht="12.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865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spans="1:31" ht="12.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865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spans="1:31" ht="12.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865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spans="1:31" ht="12.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865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spans="1:31" ht="12.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865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spans="1:31" ht="12.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865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spans="1:31" ht="12.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865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spans="1:31" ht="12.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865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spans="1:31" ht="12.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865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spans="1:31" ht="12.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865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spans="1:31" ht="12.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865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spans="1:31" ht="12.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865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spans="1:31" ht="12.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865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spans="1:31" ht="12.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865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spans="1:31" ht="12.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865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spans="1:31" ht="12.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865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spans="1:31" ht="12.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865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spans="1:31" ht="12.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865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spans="1:31" ht="12.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865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spans="1:31" ht="12.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865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spans="1:31" ht="12.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865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spans="1:31" ht="12.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865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  <row r="1001" spans="1:31" ht="12.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865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</row>
    <row r="1002" spans="1:31" ht="12.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865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</row>
    <row r="1003" spans="1:31" ht="12.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865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</row>
    <row r="1004" spans="1:31" ht="12.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865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</row>
    <row r="1005" spans="1:31" ht="12.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865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</row>
    <row r="1006" spans="1:31" ht="12.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865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</row>
    <row r="1007" spans="1:31" ht="12.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865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</row>
    <row r="1008" spans="1:31" ht="12.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865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</row>
    <row r="1009" spans="1:31" ht="12.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865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</row>
    <row r="1010" spans="1:31" ht="12.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865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</row>
    <row r="1011" spans="1:31" ht="12.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865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</row>
    <row r="1012" spans="1:31" ht="12.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865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</row>
    <row r="1013" spans="1:31" ht="12.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865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</row>
    <row r="1014" spans="1:31" ht="12.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865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</row>
    <row r="1015" spans="1:31" ht="12.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865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</row>
    <row r="1016" spans="1:31" ht="12.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865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</row>
    <row r="1017" spans="1:31" ht="12.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865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</row>
    <row r="1018" spans="1:31" ht="12.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865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</row>
    <row r="1019" spans="1:31" ht="12.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865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</row>
    <row r="1020" spans="1:31" ht="12.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865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</row>
    <row r="1021" spans="1:31" ht="12.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865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</row>
    <row r="1022" spans="1:31" ht="12.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865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</row>
    <row r="1023" spans="1:31" ht="12.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865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</row>
    <row r="1024" spans="1:31" ht="12.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865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</row>
    <row r="1025" spans="1:31" ht="12.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865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</row>
    <row r="1026" spans="1:31" ht="12.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865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</row>
    <row r="1027" spans="1:31" ht="12.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865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</row>
    <row r="1028" spans="1:31" ht="12.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865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</row>
    <row r="1029" spans="1:31" ht="12.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865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</row>
    <row r="1030" spans="1:31" ht="12.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865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</row>
    <row r="1031" spans="1:31" ht="12.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865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</row>
    <row r="1032" spans="1:31" ht="12.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865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</row>
    <row r="1033" spans="1:31" ht="12.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865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</row>
    <row r="1034" spans="1:31" ht="12.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865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</row>
    <row r="1035" spans="1:31" ht="12.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865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</row>
    <row r="1036" spans="1:31" ht="12.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865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</row>
    <row r="1037" spans="1:31" ht="12.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865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</row>
    <row r="1038" spans="1:31" ht="12.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865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</row>
    <row r="1039" spans="1:31" ht="12.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865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</row>
    <row r="1040" spans="1:31" ht="12.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865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</row>
    <row r="1041" spans="1:31" ht="12.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865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</row>
    <row r="1042" spans="1:31" ht="12.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865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</row>
    <row r="1043" spans="1:31" ht="12.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865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</row>
    <row r="1044" spans="1:31" ht="12.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865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</row>
    <row r="1045" spans="1:31" ht="12.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865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</row>
    <row r="1046" spans="1:31" ht="12.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865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</row>
    <row r="1047" spans="1:31" ht="12.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865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</row>
    <row r="1048" spans="1:31" ht="12.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865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</row>
    <row r="1049" spans="1:31" ht="12.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865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</row>
    <row r="1050" spans="1:31" ht="12.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865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</row>
    <row r="1051" spans="1:31" ht="12.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865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</row>
    <row r="1052" spans="1:31" ht="12.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865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</row>
    <row r="1053" spans="1:31" ht="12.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865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</row>
    <row r="1054" spans="1:31" ht="12.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865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</row>
    <row r="1055" spans="1:31" ht="12.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865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</row>
    <row r="1056" spans="1:31" ht="12.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865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</row>
    <row r="1057" spans="1:31" ht="12.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865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</row>
    <row r="1058" spans="1:31" ht="12.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865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</row>
    <row r="1059" spans="1:31" ht="12.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865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</row>
    <row r="1060" spans="1:31" ht="12.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865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</row>
    <row r="1061" spans="1:31" ht="12.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865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31" ht="12.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865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</row>
    <row r="1063" spans="1:31" ht="12.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865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</row>
    <row r="1064" spans="1:31" ht="12.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865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</row>
    <row r="1065" spans="1:31" ht="12.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865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</row>
    <row r="1066" spans="1:31" ht="12.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865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</row>
    <row r="1067" spans="1:31" ht="12.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865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</row>
    <row r="1068" spans="1:31" ht="12.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865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</row>
    <row r="1069" spans="1:31" ht="12.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865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</row>
    <row r="1070" spans="1:31" ht="12.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865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</row>
    <row r="1071" spans="1:31" ht="12.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865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</row>
    <row r="1072" spans="1:31" ht="12.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865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</row>
    <row r="1073" spans="1:31" ht="12.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865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</row>
    <row r="1074" spans="1:31" ht="12.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865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</row>
    <row r="1075" spans="1:31" ht="12.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865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</row>
    <row r="1076" spans="1:31" ht="12.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865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</row>
    <row r="1077" spans="1:31" ht="12.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865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</row>
    <row r="1078" spans="1:31" ht="12.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865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</row>
    <row r="1079" spans="1:31" ht="12.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865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</row>
    <row r="1080" spans="1:31" ht="12.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865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</row>
    <row r="1081" spans="1:31" ht="12.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865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</row>
    <row r="1082" spans="1:31" ht="12.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865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</row>
    <row r="1083" spans="1:31" ht="12.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865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</row>
    <row r="1084" spans="1:31" ht="12.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865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</row>
    <row r="1085" spans="1:31" ht="12.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865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</row>
    <row r="1086" spans="1:31" ht="12.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865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</row>
    <row r="1087" spans="1:31" ht="12.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865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</row>
    <row r="1088" spans="1:31" ht="12.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865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</row>
    <row r="1089" spans="1:31" ht="12.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865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</row>
    <row r="1090" spans="1:31" ht="12.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865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</row>
    <row r="1091" spans="1:31" ht="12.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865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</row>
    <row r="1092" spans="1:31" ht="12.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865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</row>
    <row r="1093" spans="1:31" ht="12.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865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</row>
    <row r="1094" spans="1:31" ht="12.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865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</row>
    <row r="1095" spans="1:31" ht="12.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865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</row>
    <row r="1096" spans="1:31" ht="12.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865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</row>
    <row r="1097" spans="1:31" ht="12.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865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</row>
    <row r="1098" spans="1:31" ht="12.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865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</row>
    <row r="1099" spans="1:31" ht="12.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865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</row>
    <row r="1100" spans="1:31" ht="12.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865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</row>
    <row r="1101" spans="1:31" ht="12.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865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</row>
    <row r="1102" spans="1:31" ht="12.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865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</row>
    <row r="1103" spans="1:31" ht="12.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865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</row>
    <row r="1104" spans="1:31" ht="12.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865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</row>
    <row r="1105" spans="1:31" ht="12.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865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</row>
    <row r="1106" spans="1:31" ht="12.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865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</row>
    <row r="1107" spans="1:31" ht="12.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865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</row>
    <row r="1108" spans="1:31" ht="12.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865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</row>
    <row r="1109" spans="1:31" ht="12.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865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</row>
    <row r="1110" spans="1:31" ht="12.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865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</row>
    <row r="1111" spans="1:31" ht="12.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865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</row>
    <row r="1112" spans="1:31" ht="12.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865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</row>
    <row r="1113" spans="1:31" ht="12.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865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</row>
    <row r="1114" spans="1:31" ht="12.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865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</row>
    <row r="1115" spans="1:31" ht="12.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865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</row>
    <row r="1116" spans="1:31" ht="12.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865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</row>
    <row r="1117" spans="1:31" ht="12.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865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</row>
    <row r="1118" spans="1:31" ht="12.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865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</row>
    <row r="1119" spans="1:31" ht="12.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865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</row>
    <row r="1120" spans="1:31" ht="12.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865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</row>
    <row r="1121" spans="1:31" ht="12.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865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</row>
    <row r="1122" spans="1:31" ht="12.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865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</row>
    <row r="1123" spans="1:31" ht="12.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865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</row>
    <row r="1124" spans="1:31" ht="12.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865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</row>
    <row r="1125" spans="1:31" ht="12.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865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</row>
    <row r="1126" spans="1:31" ht="12.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865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</row>
    <row r="1127" spans="1:31" ht="12.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865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</row>
    <row r="1128" spans="1:31" ht="12.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865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</row>
    <row r="1129" spans="1:31" ht="12.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865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</row>
    <row r="1130" spans="1:31" ht="12.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865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</row>
    <row r="1131" spans="1:31" ht="12.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865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</row>
    <row r="1132" spans="1:31" ht="12.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865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</row>
    <row r="1133" spans="1:31" ht="12.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865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</row>
    <row r="1134" spans="1:31" ht="12.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865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</row>
    <row r="1135" spans="1:31" ht="12.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865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</row>
    <row r="1136" spans="1:31" ht="12.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865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</row>
    <row r="1137" spans="1:31" ht="12.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865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</row>
    <row r="1138" spans="1:31" ht="12.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865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</row>
    <row r="1139" spans="1:31" ht="12.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865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</row>
    <row r="1140" spans="1:31" ht="12.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865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</row>
    <row r="1141" spans="1:31" ht="12.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865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</row>
    <row r="1142" spans="1:31" ht="12.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865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</row>
    <row r="1143" spans="1:31" ht="12.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865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</row>
    <row r="1144" spans="1:31" ht="12.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865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</row>
    <row r="1145" spans="1:31" ht="12.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865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</row>
    <row r="1146" spans="1:31" ht="12.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865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</row>
    <row r="1147" spans="1:31" ht="12.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865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</row>
    <row r="1148" spans="1:31" ht="12.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865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</row>
    <row r="1149" spans="1:31" ht="12.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865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</row>
    <row r="1150" spans="1:31" ht="12.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865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</row>
  </sheetData>
  <mergeCells count="347">
    <mergeCell ref="W116:W117"/>
    <mergeCell ref="V123:V124"/>
    <mergeCell ref="U123:U124"/>
    <mergeCell ref="T123:T124"/>
    <mergeCell ref="S123:S124"/>
    <mergeCell ref="Q123:Q124"/>
    <mergeCell ref="Q116:Q117"/>
    <mergeCell ref="R116:R117"/>
    <mergeCell ref="S116:S117"/>
    <mergeCell ref="T116:T117"/>
    <mergeCell ref="U116:U117"/>
    <mergeCell ref="V116:V117"/>
    <mergeCell ref="J215:J216"/>
    <mergeCell ref="I215:I216"/>
    <mergeCell ref="F215:F216"/>
    <mergeCell ref="E215:E216"/>
    <mergeCell ref="D215:D216"/>
    <mergeCell ref="C215:C216"/>
    <mergeCell ref="Y215:Y216"/>
    <mergeCell ref="X215:X216"/>
    <mergeCell ref="W215:W216"/>
    <mergeCell ref="V215:V216"/>
    <mergeCell ref="U215:U216"/>
    <mergeCell ref="T215:T216"/>
    <mergeCell ref="S215:S216"/>
    <mergeCell ref="R215:R216"/>
    <mergeCell ref="Q215:Q216"/>
    <mergeCell ref="P215:P216"/>
    <mergeCell ref="O215:O216"/>
    <mergeCell ref="S109:S110"/>
    <mergeCell ref="T109:T110"/>
    <mergeCell ref="U109:U110"/>
    <mergeCell ref="V109:V110"/>
    <mergeCell ref="W109:W110"/>
    <mergeCell ref="A48:A79"/>
    <mergeCell ref="A143:A174"/>
    <mergeCell ref="A112:A142"/>
    <mergeCell ref="A80:A111"/>
    <mergeCell ref="W94:W95"/>
    <mergeCell ref="Q94:Q95"/>
    <mergeCell ref="R94:R95"/>
    <mergeCell ref="S94:S95"/>
    <mergeCell ref="T94:T95"/>
    <mergeCell ref="U94:U95"/>
    <mergeCell ref="V94:V95"/>
    <mergeCell ref="L101:L103"/>
    <mergeCell ref="M101:M103"/>
    <mergeCell ref="N101:N103"/>
    <mergeCell ref="K86:K88"/>
    <mergeCell ref="V72:V73"/>
    <mergeCell ref="R123:R124"/>
    <mergeCell ref="W123:W124"/>
    <mergeCell ref="A5:A16"/>
    <mergeCell ref="B146:B152"/>
    <mergeCell ref="C146:C150"/>
    <mergeCell ref="G146:G159"/>
    <mergeCell ref="H146:H159"/>
    <mergeCell ref="B153:B159"/>
    <mergeCell ref="C153:C157"/>
    <mergeCell ref="B38:B44"/>
    <mergeCell ref="C38:C42"/>
    <mergeCell ref="B24:B30"/>
    <mergeCell ref="C24:C28"/>
    <mergeCell ref="A17:A47"/>
    <mergeCell ref="B96:B103"/>
    <mergeCell ref="C96:C100"/>
    <mergeCell ref="G96:G110"/>
    <mergeCell ref="H96:H110"/>
    <mergeCell ref="B104:B110"/>
    <mergeCell ref="C104:C108"/>
    <mergeCell ref="B89:B95"/>
    <mergeCell ref="B52:B59"/>
    <mergeCell ref="G81:G95"/>
    <mergeCell ref="H81:H95"/>
    <mergeCell ref="B9:B15"/>
    <mergeCell ref="C9:C13"/>
    <mergeCell ref="A235:A265"/>
    <mergeCell ref="A203:A234"/>
    <mergeCell ref="A175:A202"/>
    <mergeCell ref="K101:K103"/>
    <mergeCell ref="D91:F91"/>
    <mergeCell ref="C89:C90"/>
    <mergeCell ref="C92:C93"/>
    <mergeCell ref="K57:K59"/>
    <mergeCell ref="K165:K166"/>
    <mergeCell ref="K151:K152"/>
    <mergeCell ref="K223:K224"/>
    <mergeCell ref="K180:K181"/>
    <mergeCell ref="I194:I195"/>
    <mergeCell ref="G130:H145"/>
    <mergeCell ref="G111:G129"/>
    <mergeCell ref="D80:F80"/>
    <mergeCell ref="B203:B209"/>
    <mergeCell ref="C175:C179"/>
    <mergeCell ref="C139:C143"/>
    <mergeCell ref="B81:B88"/>
    <mergeCell ref="C81:C85"/>
    <mergeCell ref="C67:C71"/>
    <mergeCell ref="B60:B66"/>
    <mergeCell ref="I116:I117"/>
    <mergeCell ref="D349:K349"/>
    <mergeCell ref="O349:T349"/>
    <mergeCell ref="D350:K350"/>
    <mergeCell ref="D351:K351"/>
    <mergeCell ref="B16:B23"/>
    <mergeCell ref="C16:C21"/>
    <mergeCell ref="C283:C286"/>
    <mergeCell ref="C304:C308"/>
    <mergeCell ref="C289:C293"/>
    <mergeCell ref="C254:C258"/>
    <mergeCell ref="D344:K344"/>
    <mergeCell ref="O344:U344"/>
    <mergeCell ref="D345:K345"/>
    <mergeCell ref="O345:U345"/>
    <mergeCell ref="O347:U347"/>
    <mergeCell ref="A348:C348"/>
    <mergeCell ref="A342:C342"/>
    <mergeCell ref="L342:N342"/>
    <mergeCell ref="D343:K343"/>
    <mergeCell ref="O343:U343"/>
    <mergeCell ref="A335:A340"/>
    <mergeCell ref="A328:A334"/>
    <mergeCell ref="D266:F266"/>
    <mergeCell ref="B311:B317"/>
    <mergeCell ref="C311:C315"/>
    <mergeCell ref="K309:K310"/>
    <mergeCell ref="K294:K295"/>
    <mergeCell ref="K316:K317"/>
    <mergeCell ref="I280:I281"/>
    <mergeCell ref="D288:F288"/>
    <mergeCell ref="A297:A327"/>
    <mergeCell ref="B318:B324"/>
    <mergeCell ref="C318:C322"/>
    <mergeCell ref="B325:B331"/>
    <mergeCell ref="C325:C329"/>
    <mergeCell ref="I301:I303"/>
    <mergeCell ref="B304:B310"/>
    <mergeCell ref="G304:G317"/>
    <mergeCell ref="H304:H317"/>
    <mergeCell ref="A266:A296"/>
    <mergeCell ref="D282:F282"/>
    <mergeCell ref="D271:F271"/>
    <mergeCell ref="C268:C270"/>
    <mergeCell ref="B261:B267"/>
    <mergeCell ref="G261:G274"/>
    <mergeCell ref="H261:H274"/>
    <mergeCell ref="B275:B281"/>
    <mergeCell ref="C275:C279"/>
    <mergeCell ref="B296:B303"/>
    <mergeCell ref="C296:C300"/>
    <mergeCell ref="G225:G239"/>
    <mergeCell ref="H225:H239"/>
    <mergeCell ref="C230:C231"/>
    <mergeCell ref="B289:B295"/>
    <mergeCell ref="C261:C265"/>
    <mergeCell ref="B282:B288"/>
    <mergeCell ref="B268:B274"/>
    <mergeCell ref="D233:F233"/>
    <mergeCell ref="D230:D231"/>
    <mergeCell ref="E230:E231"/>
    <mergeCell ref="F230:F231"/>
    <mergeCell ref="C302:C303"/>
    <mergeCell ref="E302:E303"/>
    <mergeCell ref="D302:D303"/>
    <mergeCell ref="B254:B260"/>
    <mergeCell ref="C247:C251"/>
    <mergeCell ref="B196:B202"/>
    <mergeCell ref="B160:B166"/>
    <mergeCell ref="C160:C164"/>
    <mergeCell ref="G160:G174"/>
    <mergeCell ref="H160:H174"/>
    <mergeCell ref="B167:B174"/>
    <mergeCell ref="C167:C171"/>
    <mergeCell ref="Q252:Q253"/>
    <mergeCell ref="R252:R253"/>
    <mergeCell ref="B247:B253"/>
    <mergeCell ref="B210:B217"/>
    <mergeCell ref="C210:C214"/>
    <mergeCell ref="G210:G224"/>
    <mergeCell ref="H210:H224"/>
    <mergeCell ref="I245:I246"/>
    <mergeCell ref="B218:B224"/>
    <mergeCell ref="C218:C222"/>
    <mergeCell ref="B225:B232"/>
    <mergeCell ref="C225:C229"/>
    <mergeCell ref="J230:J231"/>
    <mergeCell ref="B233:B239"/>
    <mergeCell ref="B240:B246"/>
    <mergeCell ref="C240:C244"/>
    <mergeCell ref="Q245:Q246"/>
    <mergeCell ref="B125:B131"/>
    <mergeCell ref="C125:C129"/>
    <mergeCell ref="B132:B138"/>
    <mergeCell ref="C132:C136"/>
    <mergeCell ref="B139:B145"/>
    <mergeCell ref="D132:F145"/>
    <mergeCell ref="B118:B124"/>
    <mergeCell ref="C118:C122"/>
    <mergeCell ref="X2:X4"/>
    <mergeCell ref="Y2:Y4"/>
    <mergeCell ref="A4:C4"/>
    <mergeCell ref="K2:K4"/>
    <mergeCell ref="L2:N4"/>
    <mergeCell ref="O2:O4"/>
    <mergeCell ref="P2:P4"/>
    <mergeCell ref="Q2:Q4"/>
    <mergeCell ref="R2:R4"/>
    <mergeCell ref="A1:C2"/>
    <mergeCell ref="D1:H1"/>
    <mergeCell ref="I1:N1"/>
    <mergeCell ref="Q1:W1"/>
    <mergeCell ref="X1:Y1"/>
    <mergeCell ref="D2:D4"/>
    <mergeCell ref="E2:E4"/>
    <mergeCell ref="F2:F4"/>
    <mergeCell ref="W2:W4"/>
    <mergeCell ref="B74:B80"/>
    <mergeCell ref="C74:C78"/>
    <mergeCell ref="L75:N75"/>
    <mergeCell ref="L76:N76"/>
    <mergeCell ref="L77:N77"/>
    <mergeCell ref="D67:F78"/>
    <mergeCell ref="L67:N67"/>
    <mergeCell ref="Q72:Q73"/>
    <mergeCell ref="R72:R73"/>
    <mergeCell ref="B67:B73"/>
    <mergeCell ref="S2:T3"/>
    <mergeCell ref="U2:U4"/>
    <mergeCell ref="L17:N17"/>
    <mergeCell ref="C57:C58"/>
    <mergeCell ref="I2:J4"/>
    <mergeCell ref="L42:N42"/>
    <mergeCell ref="L27:N28"/>
    <mergeCell ref="L10:N10"/>
    <mergeCell ref="W72:W73"/>
    <mergeCell ref="S72:S73"/>
    <mergeCell ref="T72:T73"/>
    <mergeCell ref="U72:U73"/>
    <mergeCell ref="B31:B37"/>
    <mergeCell ref="C31:C35"/>
    <mergeCell ref="C60:C64"/>
    <mergeCell ref="I65:I66"/>
    <mergeCell ref="I208:I209"/>
    <mergeCell ref="H111:H129"/>
    <mergeCell ref="B111:B117"/>
    <mergeCell ref="C111:C115"/>
    <mergeCell ref="B182:B188"/>
    <mergeCell ref="C182:C186"/>
    <mergeCell ref="I187:I188"/>
    <mergeCell ref="B189:B195"/>
    <mergeCell ref="C189:C193"/>
    <mergeCell ref="B175:B181"/>
    <mergeCell ref="D189:F193"/>
    <mergeCell ref="C196:C200"/>
    <mergeCell ref="D196:F202"/>
    <mergeCell ref="C203:C207"/>
    <mergeCell ref="I36:I37"/>
    <mergeCell ref="I151:I152"/>
    <mergeCell ref="B45:B51"/>
    <mergeCell ref="C45:C49"/>
    <mergeCell ref="G45:G66"/>
    <mergeCell ref="H45:H66"/>
    <mergeCell ref="I109:I110"/>
    <mergeCell ref="L208:L209"/>
    <mergeCell ref="M208:M209"/>
    <mergeCell ref="N208:N209"/>
    <mergeCell ref="C101:C102"/>
    <mergeCell ref="K287:K288"/>
    <mergeCell ref="G2:H4"/>
    <mergeCell ref="D247:F251"/>
    <mergeCell ref="D254:F260"/>
    <mergeCell ref="D273:D274"/>
    <mergeCell ref="E273:F273"/>
    <mergeCell ref="I266:I267"/>
    <mergeCell ref="C52:C56"/>
    <mergeCell ref="G275:G303"/>
    <mergeCell ref="H275:H303"/>
    <mergeCell ref="J101:J102"/>
    <mergeCell ref="I101:I102"/>
    <mergeCell ref="F101:F102"/>
    <mergeCell ref="L30:N30"/>
    <mergeCell ref="C172:C173"/>
    <mergeCell ref="D172:D173"/>
    <mergeCell ref="G175:G209"/>
    <mergeCell ref="H175:H209"/>
    <mergeCell ref="K215:K216"/>
    <mergeCell ref="E101:E102"/>
    <mergeCell ref="D101:D102"/>
    <mergeCell ref="I230:I231"/>
    <mergeCell ref="K230:K231"/>
    <mergeCell ref="Y302:Y303"/>
    <mergeCell ref="C234:C237"/>
    <mergeCell ref="P302:P303"/>
    <mergeCell ref="O302:O303"/>
    <mergeCell ref="K302:K303"/>
    <mergeCell ref="J302:J303"/>
    <mergeCell ref="F302:F303"/>
    <mergeCell ref="Q302:Q303"/>
    <mergeCell ref="X302:X303"/>
    <mergeCell ref="W302:W303"/>
    <mergeCell ref="V302:V303"/>
    <mergeCell ref="U302:U303"/>
    <mergeCell ref="T302:T303"/>
    <mergeCell ref="S302:S303"/>
    <mergeCell ref="R302:R303"/>
    <mergeCell ref="V245:V246"/>
    <mergeCell ref="W245:W246"/>
    <mergeCell ref="V252:V253"/>
    <mergeCell ref="W252:W253"/>
    <mergeCell ref="T245:T246"/>
    <mergeCell ref="U245:U246"/>
    <mergeCell ref="K245:K246"/>
    <mergeCell ref="T252:T253"/>
    <mergeCell ref="U252:U253"/>
    <mergeCell ref="Y101:Y102"/>
    <mergeCell ref="X101:X102"/>
    <mergeCell ref="W101:W102"/>
    <mergeCell ref="V101:V102"/>
    <mergeCell ref="U101:U102"/>
    <mergeCell ref="T101:T102"/>
    <mergeCell ref="S101:S102"/>
    <mergeCell ref="R101:R102"/>
    <mergeCell ref="Q101:Q102"/>
    <mergeCell ref="P101:P102"/>
    <mergeCell ref="O101:O102"/>
    <mergeCell ref="S252:S253"/>
    <mergeCell ref="S245:S246"/>
    <mergeCell ref="R245:R246"/>
    <mergeCell ref="Q109:Q110"/>
    <mergeCell ref="R109:R110"/>
    <mergeCell ref="C86:C87"/>
    <mergeCell ref="J86:J87"/>
    <mergeCell ref="I86:I87"/>
    <mergeCell ref="F86:F87"/>
    <mergeCell ref="E86:E87"/>
    <mergeCell ref="D86:D87"/>
    <mergeCell ref="Y86:Y87"/>
    <mergeCell ref="X86:X87"/>
    <mergeCell ref="W86:W87"/>
    <mergeCell ref="V86:V87"/>
    <mergeCell ref="U86:U87"/>
    <mergeCell ref="T86:T87"/>
    <mergeCell ref="S86:S87"/>
    <mergeCell ref="Q86:Q87"/>
    <mergeCell ref="R86:R87"/>
    <mergeCell ref="P86:P87"/>
    <mergeCell ref="O86:O87"/>
  </mergeCells>
  <phoneticPr fontId="20" type="noConversion"/>
  <hyperlinks>
    <hyperlink ref="L27" r:id="rId1" display="Assemblée Générale _x000a_Vendredi 12 septembre 2024 à Levier à 19h30" xr:uid="{308AD166-4E5C-43A3-8512-F88510C04567}"/>
    <hyperlink ref="L77:N77" r:id="rId2" display="Stage jeunes Cadets/Juniors (D et R) Jeudi 30 à Valdahon" xr:uid="{3260D2C7-2F55-48F5-9500-CE2E2339BDCD}"/>
    <hyperlink ref="L75:N75" r:id="rId3" display="Stage jeunes open (NC et P) Mardi 28 à Valdahon" xr:uid="{17222AB8-5176-438D-BB2D-3ADCBD5F74DC}"/>
    <hyperlink ref="L76:N76" r:id="rId4" display="Stage collectif intercodep Mercredi 29 à Valdahon" xr:uid="{CA7018BA-C1B1-4CDD-B13F-07C1E4ECA5D7}"/>
    <hyperlink ref="L187" r:id="rId5" display="CDJ 3 Simple :_x000a_Jeunes Confirmés" xr:uid="{064B2FF8-0927-461A-B306-FB66394EB140}"/>
    <hyperlink ref="L259" r:id="rId6" display="CDJ 3 Simple :_x000a_Jeunes Confirmés" xr:uid="{BDCBA749-35C6-4827-8458-60FEC9D9E0E9}"/>
    <hyperlink ref="L231" r:id="rId7" display="RDJ 4_x000a_Jeunes Débutants" xr:uid="{5F15333C-C7C9-47D5-88F0-2D5A2750ED42}"/>
    <hyperlink ref="L230" r:id="rId8" display="Minibad 4" xr:uid="{07579CE3-86F7-4341-B5D6-882FBD3EC3F6}"/>
    <hyperlink ref="L281" r:id="rId9" display="TDD 4" xr:uid="{948AE453-1C2A-4E1A-8FB1-20AAFAF9FF1F}"/>
    <hyperlink ref="L260" r:id="rId10" display="TDD 4" xr:uid="{2529B64D-93FA-420B-9669-B741BB311A88}"/>
    <hyperlink ref="L91" r:id="rId11" xr:uid="{F50EBFA2-1AD3-446B-AE32-A5CD6EDDA4A4}"/>
    <hyperlink ref="L109" r:id="rId12" display="https://badnet.fr/tournoi/public?eventid=33845" xr:uid="{4F40D384-C375-41F5-9EB0-193C4D8EF360}"/>
    <hyperlink ref="L86" r:id="rId13" display="Minibad 4" xr:uid="{27A5064C-DA8C-45FD-A9C5-FFFF0D47259C}"/>
    <hyperlink ref="L87" r:id="rId14" display="Minibad 4" xr:uid="{6F615D49-6DD1-434A-AFAB-CD91039F37DD}"/>
    <hyperlink ref="L173" r:id="rId15" display="RDJ 4_x000a_Jeunes Débutants" xr:uid="{41E70607-2E6E-4B6F-BC6F-90FBAC6463A7}"/>
    <hyperlink ref="L174" r:id="rId16" display="TDD 4" xr:uid="{C90BC9D0-053D-4DEA-A84C-AEA08371AC47}"/>
    <hyperlink ref="L172" r:id="rId17" display="Minibad 4" xr:uid="{0A1CCC1F-C49C-4DDF-9893-163A05B23B50}"/>
    <hyperlink ref="L303" r:id="rId18" display="RDJ 4_x000a_Jeunes Débutants" xr:uid="{481CC63A-D6BD-4FFF-90D5-97575A4E7C35}"/>
    <hyperlink ref="L302" r:id="rId19" display="Minibad 4" xr:uid="{994B91CB-2829-4264-A588-06C7E51D2E54}"/>
    <hyperlink ref="L158" r:id="rId20" xr:uid="{86931834-CECF-426E-A4B1-8343B36CCCAD}"/>
    <hyperlink ref="L57" r:id="rId21" xr:uid="{C4FAC078-5541-4E35-B572-8AB6342CA688}"/>
    <hyperlink ref="L58" r:id="rId22" xr:uid="{72C4B27A-41D8-4E3E-B488-F2720C54E035}"/>
    <hyperlink ref="L50" r:id="rId23" xr:uid="{234676F5-54B6-45B3-9A29-24FB228331B9}"/>
    <hyperlink ref="L44" r:id="rId24" xr:uid="{0C824F25-7188-4298-AAAF-71B5CD751B81}"/>
    <hyperlink ref="L80" r:id="rId25" xr:uid="{1D2A8398-E24E-4D44-9AD3-C951B318BDD7}"/>
    <hyperlink ref="L65" r:id="rId26" xr:uid="{9E56E270-9139-41E6-B9CF-6C15A650FCBB}"/>
    <hyperlink ref="L280" r:id="rId27" display="CDJ 3 Simple :_x000a_Jeunes Confirmés" xr:uid="{FF47B5DF-A964-4A66-AF7A-5636CFAE1E81}"/>
    <hyperlink ref="L216" r:id="rId28" xr:uid="{8F93F626-7A08-4E3A-A0C7-B808D0F46C19}"/>
    <hyperlink ref="L217" r:id="rId29" xr:uid="{5B415FCE-CB62-4749-8497-8626431E14DE}"/>
    <hyperlink ref="L215" r:id="rId30" xr:uid="{DE871C97-4480-4281-940C-D90BFA05A483}"/>
  </hyperlinks>
  <printOptions horizontalCentered="1" gridLines="1"/>
  <pageMargins left="0.23622047244094491" right="0.23622047244094491" top="0.15748031496062992" bottom="0" header="0.31496062992125984" footer="0.31496062992125984"/>
  <pageSetup paperSize="8" scale="50" fitToHeight="0" pageOrder="overThenDown" orientation="portrait" cellComments="atEnd" r:id="rId31"/>
  <ignoredErrors>
    <ignoredError sqref="C271:C274 C282 C266:C267 C233 C330:C331 C208:C209 C301" numberStoredAsText="1"/>
    <ignoredError sqref="C275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N7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15.08984375" defaultRowHeight="15" customHeight="1"/>
  <cols>
    <col min="1" max="1" width="3.26953125" customWidth="1"/>
    <col min="2" max="2" width="5" customWidth="1"/>
    <col min="3" max="3" width="7.08984375" customWidth="1"/>
    <col min="4" max="5" width="7.7265625" customWidth="1"/>
    <col min="6" max="7" width="9" customWidth="1"/>
    <col min="8" max="8" width="11.7265625" customWidth="1"/>
    <col min="9" max="9" width="21.453125" customWidth="1"/>
    <col min="10" max="10" width="16.453125" customWidth="1"/>
    <col min="11" max="11" width="15.453125" customWidth="1"/>
    <col min="12" max="12" width="9.26953125" customWidth="1"/>
    <col min="13" max="13" width="16.90625" customWidth="1"/>
    <col min="14" max="14" width="27.26953125" customWidth="1"/>
  </cols>
  <sheetData>
    <row r="1" spans="1:14" ht="15" customHeight="1">
      <c r="A1" s="5182" t="s">
        <v>1277</v>
      </c>
      <c r="B1" s="4391"/>
      <c r="C1" s="4392"/>
      <c r="D1" s="5183" t="s">
        <v>1</v>
      </c>
      <c r="E1" s="4611"/>
      <c r="F1" s="5183" t="s">
        <v>2</v>
      </c>
      <c r="G1" s="4610"/>
      <c r="H1" s="4610"/>
      <c r="I1" s="4611"/>
      <c r="J1" s="2550"/>
      <c r="K1" s="2962"/>
      <c r="L1" s="2550"/>
      <c r="M1" s="2550"/>
      <c r="N1" s="2963"/>
    </row>
    <row r="2" spans="1:14" ht="15" customHeight="1">
      <c r="A2" s="4393"/>
      <c r="B2" s="4070"/>
      <c r="C2" s="4071"/>
      <c r="D2" s="5130" t="s">
        <v>7</v>
      </c>
      <c r="E2" s="5076" t="s">
        <v>8</v>
      </c>
      <c r="F2" s="5184" t="s">
        <v>963</v>
      </c>
      <c r="G2" s="5185" t="s">
        <v>964</v>
      </c>
      <c r="H2" s="4719" t="s">
        <v>1278</v>
      </c>
      <c r="I2" s="5092" t="s">
        <v>1121</v>
      </c>
      <c r="J2" s="5186" t="s">
        <v>1279</v>
      </c>
      <c r="K2" s="5187" t="s">
        <v>1280</v>
      </c>
      <c r="L2" s="5186" t="s">
        <v>1281</v>
      </c>
      <c r="M2" s="5180" t="s">
        <v>1280</v>
      </c>
      <c r="N2" s="5181" t="s">
        <v>1282</v>
      </c>
    </row>
    <row r="3" spans="1:14" ht="15" customHeight="1">
      <c r="A3" s="5190" t="s">
        <v>23</v>
      </c>
      <c r="B3" s="5191"/>
      <c r="C3" s="4053"/>
      <c r="D3" s="4240"/>
      <c r="E3" s="4443"/>
      <c r="F3" s="4240"/>
      <c r="G3" s="4148"/>
      <c r="H3" s="4443"/>
      <c r="I3" s="4133"/>
      <c r="J3" s="4491"/>
      <c r="K3" s="4071"/>
      <c r="L3" s="4491"/>
      <c r="M3" s="4071"/>
      <c r="N3" s="4210"/>
    </row>
    <row r="4" spans="1:14" ht="15" customHeight="1">
      <c r="A4" s="2965" t="s">
        <v>1283</v>
      </c>
      <c r="B4" s="2966" t="s">
        <v>327</v>
      </c>
      <c r="C4" s="2967"/>
      <c r="D4" s="2968"/>
      <c r="E4" s="2969"/>
      <c r="F4" s="2968"/>
      <c r="G4" s="2970"/>
      <c r="H4" s="2549"/>
      <c r="I4" s="2971"/>
      <c r="J4" s="2972"/>
      <c r="K4" s="2973"/>
      <c r="L4" s="2972"/>
      <c r="M4" s="2973"/>
      <c r="N4" s="2974"/>
    </row>
    <row r="5" spans="1:14" ht="15" customHeight="1">
      <c r="A5" s="5192" t="s">
        <v>41</v>
      </c>
      <c r="B5" s="2975" t="s">
        <v>1201</v>
      </c>
      <c r="C5" s="2976"/>
      <c r="D5" s="2977"/>
      <c r="E5" s="2978"/>
      <c r="F5" s="2977"/>
      <c r="G5" s="2979"/>
      <c r="H5" s="2980"/>
      <c r="I5" s="2981" t="s">
        <v>1284</v>
      </c>
      <c r="J5" s="2977" t="s">
        <v>1285</v>
      </c>
      <c r="K5" s="2982" t="s">
        <v>1286</v>
      </c>
      <c r="L5" s="2977" t="s">
        <v>1100</v>
      </c>
      <c r="M5" s="2982" t="s">
        <v>1287</v>
      </c>
      <c r="N5" s="2983" t="s">
        <v>1288</v>
      </c>
    </row>
    <row r="6" spans="1:14" ht="15" customHeight="1">
      <c r="A6" s="4209"/>
      <c r="B6" s="2984" t="s">
        <v>1206</v>
      </c>
      <c r="C6" s="2985"/>
      <c r="D6" s="2624"/>
      <c r="E6" s="2986"/>
      <c r="F6" s="2987"/>
      <c r="G6" s="2988"/>
      <c r="H6" s="2989"/>
      <c r="I6" s="2990"/>
      <c r="J6" s="2987"/>
      <c r="K6" s="2991"/>
      <c r="L6" s="2987"/>
      <c r="M6" s="2991"/>
      <c r="N6" s="2992"/>
    </row>
    <row r="7" spans="1:14" ht="15" customHeight="1">
      <c r="A7" s="4209"/>
      <c r="B7" s="2993" t="s">
        <v>244</v>
      </c>
      <c r="C7" s="2994"/>
      <c r="D7" s="2624"/>
      <c r="E7" s="2625"/>
      <c r="F7" s="2624"/>
      <c r="G7" s="2988"/>
      <c r="H7" s="2995"/>
      <c r="I7" s="2996"/>
      <c r="J7" s="2987"/>
      <c r="K7" s="2991"/>
      <c r="L7" s="2987"/>
      <c r="M7" s="2991"/>
      <c r="N7" s="2997"/>
    </row>
    <row r="8" spans="1:14" ht="15" customHeight="1">
      <c r="A8" s="4209"/>
      <c r="B8" s="2984" t="s">
        <v>248</v>
      </c>
      <c r="C8" s="2985"/>
      <c r="D8" s="2998" t="s">
        <v>63</v>
      </c>
      <c r="E8" s="2986"/>
      <c r="F8" s="2987"/>
      <c r="G8" s="2999" t="s">
        <v>1289</v>
      </c>
      <c r="H8" s="2989"/>
      <c r="I8" s="2990"/>
      <c r="J8" s="2987"/>
      <c r="K8" s="2991"/>
      <c r="L8" s="2987"/>
      <c r="M8" s="2991"/>
      <c r="N8" s="2992"/>
    </row>
    <row r="9" spans="1:14" ht="15" customHeight="1">
      <c r="A9" s="4209"/>
      <c r="B9" s="5193" t="s">
        <v>1290</v>
      </c>
      <c r="C9" s="2994"/>
      <c r="D9" s="2624"/>
      <c r="E9" s="2625"/>
      <c r="F9" s="5194" t="s">
        <v>1291</v>
      </c>
      <c r="G9" s="4144"/>
      <c r="H9" s="2995"/>
      <c r="I9" s="3000" t="s">
        <v>67</v>
      </c>
      <c r="J9" s="3001" t="s">
        <v>784</v>
      </c>
      <c r="K9" s="3002" t="s">
        <v>1292</v>
      </c>
      <c r="L9" s="2624"/>
      <c r="M9" s="3003"/>
      <c r="N9" s="2997" t="s">
        <v>1293</v>
      </c>
    </row>
    <row r="10" spans="1:14" ht="15" customHeight="1">
      <c r="A10" s="4133"/>
      <c r="B10" s="4240"/>
      <c r="C10" s="3004"/>
      <c r="D10" s="3005"/>
      <c r="E10" s="3006"/>
      <c r="F10" s="4112"/>
      <c r="G10" s="4024"/>
      <c r="H10" s="3007"/>
      <c r="I10" s="3008" t="s">
        <v>1294</v>
      </c>
      <c r="J10" s="3009" t="s">
        <v>84</v>
      </c>
      <c r="K10" s="3010" t="s">
        <v>1295</v>
      </c>
      <c r="L10" s="3005" t="s">
        <v>784</v>
      </c>
      <c r="M10" s="3011" t="s">
        <v>1296</v>
      </c>
      <c r="N10" s="2997" t="s">
        <v>1297</v>
      </c>
    </row>
    <row r="11" spans="1:14" ht="15" customHeight="1">
      <c r="A11" s="5192" t="s">
        <v>65</v>
      </c>
      <c r="B11" s="2975" t="s">
        <v>1298</v>
      </c>
      <c r="C11" s="2976"/>
      <c r="D11" s="2667"/>
      <c r="E11" s="2978"/>
      <c r="F11" s="2977"/>
      <c r="G11" s="2979"/>
      <c r="H11" s="2980" t="s">
        <v>1100</v>
      </c>
      <c r="I11" s="2981"/>
      <c r="J11" s="2977"/>
      <c r="K11" s="2982"/>
      <c r="L11" s="2977"/>
      <c r="M11" s="2982"/>
      <c r="N11" s="2983"/>
    </row>
    <row r="12" spans="1:14" ht="15" customHeight="1">
      <c r="A12" s="4209"/>
      <c r="B12" s="2984" t="s">
        <v>188</v>
      </c>
      <c r="C12" s="2985"/>
      <c r="D12" s="2998" t="s">
        <v>104</v>
      </c>
      <c r="E12" s="3012" t="s">
        <v>312</v>
      </c>
      <c r="F12" s="2987"/>
      <c r="G12" s="3013" t="s">
        <v>1299</v>
      </c>
      <c r="H12" s="2980"/>
      <c r="I12" s="2990"/>
      <c r="J12" s="2987"/>
      <c r="K12" s="2991"/>
      <c r="L12" s="2987"/>
      <c r="M12" s="2991"/>
      <c r="N12" s="2992"/>
    </row>
    <row r="13" spans="1:14" ht="15" customHeight="1">
      <c r="A13" s="4209"/>
      <c r="B13" s="3014" t="s">
        <v>193</v>
      </c>
      <c r="C13" s="3015"/>
      <c r="D13" s="2777"/>
      <c r="E13" s="2778"/>
      <c r="F13" s="2777"/>
      <c r="G13" s="2216"/>
      <c r="H13" s="3016" t="s">
        <v>1300</v>
      </c>
      <c r="I13" s="3017"/>
      <c r="J13" s="2777"/>
      <c r="K13" s="3018"/>
      <c r="L13" s="2777"/>
      <c r="M13" s="3018"/>
      <c r="N13" s="3019"/>
    </row>
    <row r="14" spans="1:14" ht="15" customHeight="1">
      <c r="A14" s="4209"/>
      <c r="B14" s="3020" t="s">
        <v>1301</v>
      </c>
      <c r="C14" s="3021"/>
      <c r="D14" s="3022"/>
      <c r="E14" s="3023"/>
      <c r="F14" s="3022"/>
      <c r="G14" s="2232"/>
      <c r="H14" s="2233"/>
      <c r="I14" s="3024" t="s">
        <v>1302</v>
      </c>
      <c r="J14" s="3025" t="s">
        <v>1303</v>
      </c>
      <c r="K14" s="3026"/>
      <c r="L14" s="3022"/>
      <c r="M14" s="3026"/>
      <c r="N14" s="3027" t="s">
        <v>1304</v>
      </c>
    </row>
    <row r="15" spans="1:14" ht="15" customHeight="1">
      <c r="A15" s="4209"/>
      <c r="B15" s="3028" t="s">
        <v>209</v>
      </c>
      <c r="C15" s="3029"/>
      <c r="D15" s="5195" t="s">
        <v>1305</v>
      </c>
      <c r="E15" s="4643"/>
      <c r="F15" s="3030"/>
      <c r="G15" s="3031"/>
      <c r="H15" s="3032"/>
      <c r="I15" s="3033"/>
      <c r="J15" s="3030"/>
      <c r="K15" s="3034"/>
      <c r="L15" s="3030"/>
      <c r="M15" s="3034"/>
      <c r="N15" s="3035"/>
    </row>
    <row r="16" spans="1:14" ht="15" customHeight="1">
      <c r="A16" s="5192" t="s">
        <v>96</v>
      </c>
      <c r="B16" s="3020" t="s">
        <v>1306</v>
      </c>
      <c r="C16" s="3021"/>
      <c r="D16" s="2231"/>
      <c r="E16" s="3023"/>
      <c r="F16" s="3022"/>
      <c r="G16" s="2232"/>
      <c r="H16" s="2233"/>
      <c r="I16" s="3024" t="s">
        <v>1307</v>
      </c>
      <c r="J16" s="3025" t="s">
        <v>784</v>
      </c>
      <c r="K16" s="3026" t="s">
        <v>1308</v>
      </c>
      <c r="L16" s="3022"/>
      <c r="M16" s="3026"/>
      <c r="N16" s="3027" t="s">
        <v>1304</v>
      </c>
    </row>
    <row r="17" spans="1:14" ht="15" customHeight="1">
      <c r="A17" s="4209"/>
      <c r="B17" s="3014" t="s">
        <v>1309</v>
      </c>
      <c r="C17" s="3015"/>
      <c r="D17" s="3036"/>
      <c r="E17" s="2778"/>
      <c r="F17" s="3022"/>
      <c r="G17" s="2232"/>
      <c r="H17" s="2233"/>
      <c r="I17" s="3024" t="s">
        <v>1310</v>
      </c>
      <c r="J17" s="3025" t="s">
        <v>656</v>
      </c>
      <c r="K17" s="3026" t="s">
        <v>1311</v>
      </c>
      <c r="L17" s="3022" t="s">
        <v>1285</v>
      </c>
      <c r="M17" s="3026"/>
      <c r="N17" s="3027" t="s">
        <v>1312</v>
      </c>
    </row>
    <row r="18" spans="1:14" ht="15" customHeight="1">
      <c r="A18" s="4209"/>
      <c r="B18" s="3014" t="s">
        <v>1313</v>
      </c>
      <c r="C18" s="3015"/>
      <c r="D18" s="3036"/>
      <c r="E18" s="2778"/>
      <c r="F18" s="3022"/>
      <c r="G18" s="2232"/>
      <c r="H18" s="2233"/>
      <c r="I18" s="3024" t="s">
        <v>1314</v>
      </c>
      <c r="J18" s="3025" t="s">
        <v>84</v>
      </c>
      <c r="K18" s="3026" t="s">
        <v>1315</v>
      </c>
      <c r="L18" s="3022"/>
      <c r="M18" s="3026"/>
      <c r="N18" s="3027" t="s">
        <v>1316</v>
      </c>
    </row>
    <row r="19" spans="1:14" ht="15" customHeight="1">
      <c r="A19" s="4209"/>
      <c r="B19" s="3037" t="s">
        <v>548</v>
      </c>
      <c r="C19" s="3038" t="s">
        <v>1317</v>
      </c>
      <c r="D19" s="2777"/>
      <c r="E19" s="2778"/>
      <c r="F19" s="3022"/>
      <c r="G19" s="2232"/>
      <c r="H19" s="2233"/>
      <c r="I19" s="3024" t="s">
        <v>1318</v>
      </c>
      <c r="J19" s="3025" t="s">
        <v>378</v>
      </c>
      <c r="K19" s="3026"/>
      <c r="L19" s="3022"/>
      <c r="M19" s="3026"/>
      <c r="N19" s="3027" t="s">
        <v>1319</v>
      </c>
    </row>
    <row r="20" spans="1:14" ht="15" customHeight="1">
      <c r="A20" s="4209"/>
      <c r="B20" s="3020" t="s">
        <v>1320</v>
      </c>
      <c r="C20" s="3021"/>
      <c r="D20" s="2998" t="s">
        <v>117</v>
      </c>
      <c r="E20" s="2778"/>
      <c r="F20" s="5196" t="s">
        <v>1321</v>
      </c>
      <c r="G20" s="4474"/>
      <c r="H20" s="2233" t="s">
        <v>1322</v>
      </c>
      <c r="I20" s="3024"/>
      <c r="J20" s="3022"/>
      <c r="K20" s="3026"/>
      <c r="L20" s="3022"/>
      <c r="M20" s="3026"/>
      <c r="N20" s="3027"/>
    </row>
    <row r="21" spans="1:14" ht="15" customHeight="1">
      <c r="A21" s="4209"/>
      <c r="B21" s="3037" t="s">
        <v>74</v>
      </c>
      <c r="C21" s="3038" t="s">
        <v>1323</v>
      </c>
      <c r="D21" s="2987"/>
      <c r="E21" s="2986"/>
      <c r="F21" s="3039" t="s">
        <v>1324</v>
      </c>
      <c r="G21" s="2988"/>
      <c r="H21" s="2995" t="s">
        <v>182</v>
      </c>
      <c r="I21" s="2996"/>
      <c r="J21" s="2987"/>
      <c r="K21" s="2991"/>
      <c r="L21" s="2987"/>
      <c r="M21" s="2991"/>
      <c r="N21" s="2992"/>
    </row>
    <row r="22" spans="1:14" ht="15" customHeight="1">
      <c r="A22" s="4209"/>
      <c r="B22" s="2984" t="s">
        <v>79</v>
      </c>
      <c r="C22" s="2985"/>
      <c r="D22" s="2987"/>
      <c r="E22" s="2986"/>
      <c r="F22" s="2987"/>
      <c r="G22" s="3040" t="s">
        <v>1325</v>
      </c>
      <c r="H22" s="2995"/>
      <c r="I22" s="2996"/>
      <c r="J22" s="2987"/>
      <c r="K22" s="2991"/>
      <c r="L22" s="2987"/>
      <c r="M22" s="2991"/>
      <c r="N22" s="2992"/>
    </row>
    <row r="23" spans="1:14" ht="15" customHeight="1">
      <c r="A23" s="4209"/>
      <c r="B23" s="2993" t="s">
        <v>90</v>
      </c>
      <c r="C23" s="2994"/>
      <c r="D23" s="3041" t="s">
        <v>128</v>
      </c>
      <c r="E23" s="3042" t="s">
        <v>122</v>
      </c>
      <c r="F23" s="3043"/>
      <c r="G23" s="3044"/>
      <c r="H23" s="3045"/>
      <c r="I23" s="3046" t="s">
        <v>1326</v>
      </c>
      <c r="J23" s="3009" t="s">
        <v>656</v>
      </c>
      <c r="K23" s="3047" t="s">
        <v>997</v>
      </c>
      <c r="L23" s="3005"/>
      <c r="M23" s="3011"/>
      <c r="N23" s="3048" t="s">
        <v>1327</v>
      </c>
    </row>
    <row r="24" spans="1:14" ht="15" customHeight="1">
      <c r="A24" s="5192" t="s">
        <v>126</v>
      </c>
      <c r="B24" s="3049" t="s">
        <v>1201</v>
      </c>
      <c r="C24" s="3050"/>
      <c r="D24" s="2987"/>
      <c r="E24" s="2978"/>
      <c r="F24" s="3051"/>
      <c r="G24" s="2979"/>
      <c r="H24" s="3052" t="s">
        <v>1285</v>
      </c>
      <c r="I24" s="3053" t="s">
        <v>1328</v>
      </c>
      <c r="J24" s="3054" t="s">
        <v>784</v>
      </c>
      <c r="K24" s="2991" t="s">
        <v>1023</v>
      </c>
      <c r="L24" s="2977"/>
      <c r="M24" s="2982"/>
      <c r="N24" s="2992"/>
    </row>
    <row r="25" spans="1:14" ht="15" customHeight="1">
      <c r="A25" s="4209"/>
      <c r="B25" s="5193" t="s">
        <v>1206</v>
      </c>
      <c r="C25" s="2976"/>
      <c r="D25" s="2977"/>
      <c r="E25" s="2978"/>
      <c r="F25" s="5198" t="s">
        <v>1329</v>
      </c>
      <c r="G25" s="5199"/>
      <c r="H25" s="2980" t="s">
        <v>1330</v>
      </c>
      <c r="I25" s="3000" t="s">
        <v>1331</v>
      </c>
      <c r="J25" s="3025" t="s">
        <v>994</v>
      </c>
      <c r="K25" s="3055" t="s">
        <v>1332</v>
      </c>
      <c r="L25" s="2987"/>
      <c r="M25" s="2991"/>
      <c r="N25" s="2992" t="s">
        <v>1333</v>
      </c>
    </row>
    <row r="26" spans="1:14" ht="15" customHeight="1">
      <c r="A26" s="4209"/>
      <c r="B26" s="4491"/>
      <c r="C26" s="2985"/>
      <c r="D26" s="2977"/>
      <c r="E26" s="2986"/>
      <c r="F26" s="4393"/>
      <c r="G26" s="4474"/>
      <c r="H26" s="2989"/>
      <c r="I26" s="3056" t="s">
        <v>1334</v>
      </c>
      <c r="J26" s="3057" t="s">
        <v>994</v>
      </c>
      <c r="K26" s="3055" t="s">
        <v>1335</v>
      </c>
      <c r="L26" s="2987"/>
      <c r="M26" s="2991"/>
      <c r="N26" s="2992" t="s">
        <v>1333</v>
      </c>
    </row>
    <row r="27" spans="1:14" ht="15" customHeight="1">
      <c r="A27" s="4209"/>
      <c r="B27" s="2993" t="s">
        <v>244</v>
      </c>
      <c r="C27" s="2994"/>
      <c r="D27" s="3058" t="s">
        <v>147</v>
      </c>
      <c r="E27" s="2625"/>
      <c r="F27" s="2624"/>
      <c r="G27" s="3059" t="s">
        <v>1336</v>
      </c>
      <c r="H27" s="2995"/>
      <c r="I27" s="2996"/>
      <c r="J27" s="2987"/>
      <c r="K27" s="2991"/>
      <c r="L27" s="2987"/>
      <c r="M27" s="2991"/>
      <c r="N27" s="2997"/>
    </row>
    <row r="28" spans="1:14" ht="15" customHeight="1">
      <c r="A28" s="4209"/>
      <c r="B28" s="3014" t="s">
        <v>248</v>
      </c>
      <c r="C28" s="3038" t="s">
        <v>1036</v>
      </c>
      <c r="D28" s="2777"/>
      <c r="E28" s="2778"/>
      <c r="F28" s="2777"/>
      <c r="G28" s="3060"/>
      <c r="H28" s="3016"/>
      <c r="I28" s="3017"/>
      <c r="J28" s="2777"/>
      <c r="K28" s="3018"/>
      <c r="L28" s="2777"/>
      <c r="M28" s="3018"/>
      <c r="N28" s="3019"/>
    </row>
    <row r="29" spans="1:14" ht="15" customHeight="1">
      <c r="A29" s="4133"/>
      <c r="B29" s="3028" t="s">
        <v>40</v>
      </c>
      <c r="C29" s="3061" t="s">
        <v>1337</v>
      </c>
      <c r="D29" s="3030"/>
      <c r="E29" s="3062"/>
      <c r="F29" s="3030"/>
      <c r="G29" s="3031"/>
      <c r="H29" s="3032"/>
      <c r="I29" s="3033"/>
      <c r="J29" s="3030"/>
      <c r="K29" s="3034"/>
      <c r="L29" s="3030"/>
      <c r="M29" s="3034"/>
      <c r="N29" s="3035"/>
    </row>
    <row r="30" spans="1:14" ht="15" customHeight="1">
      <c r="A30" s="5192" t="s">
        <v>142</v>
      </c>
      <c r="B30" s="3020" t="s">
        <v>1338</v>
      </c>
      <c r="C30" s="3021"/>
      <c r="D30" s="3022"/>
      <c r="E30" s="3023"/>
      <c r="F30" s="3022"/>
      <c r="G30" s="2232"/>
      <c r="H30" s="3063"/>
      <c r="I30" s="3024" t="s">
        <v>1302</v>
      </c>
      <c r="J30" s="3064" t="s">
        <v>800</v>
      </c>
      <c r="K30" s="3026" t="s">
        <v>1339</v>
      </c>
      <c r="L30" s="3022"/>
      <c r="M30" s="3065"/>
      <c r="N30" s="3027" t="s">
        <v>1340</v>
      </c>
    </row>
    <row r="31" spans="1:14" ht="15" customHeight="1">
      <c r="A31" s="4209"/>
      <c r="B31" s="3014" t="s">
        <v>1341</v>
      </c>
      <c r="C31" s="3015"/>
      <c r="D31" s="2777"/>
      <c r="E31" s="2778"/>
      <c r="F31" s="2777"/>
      <c r="G31" s="3060"/>
      <c r="H31" s="3066"/>
      <c r="I31" s="3024" t="s">
        <v>1307</v>
      </c>
      <c r="J31" s="3067" t="s">
        <v>1005</v>
      </c>
      <c r="K31" s="3018" t="s">
        <v>1342</v>
      </c>
      <c r="L31" s="2777"/>
      <c r="M31" s="3068"/>
      <c r="N31" s="3019" t="s">
        <v>1343</v>
      </c>
    </row>
    <row r="32" spans="1:14" ht="15" customHeight="1">
      <c r="A32" s="4209"/>
      <c r="B32" s="3014" t="s">
        <v>1344</v>
      </c>
      <c r="C32" s="3015"/>
      <c r="D32" s="2777"/>
      <c r="E32" s="2778"/>
      <c r="F32" s="2777"/>
      <c r="G32" s="3060"/>
      <c r="H32" s="3066"/>
      <c r="I32" s="3024" t="s">
        <v>1310</v>
      </c>
      <c r="J32" s="3067" t="s">
        <v>1345</v>
      </c>
      <c r="K32" s="3018" t="s">
        <v>1346</v>
      </c>
      <c r="L32" s="2777"/>
      <c r="M32" s="3018"/>
      <c r="N32" s="3019" t="s">
        <v>1347</v>
      </c>
    </row>
    <row r="33" spans="1:14" ht="15" customHeight="1">
      <c r="A33" s="4209"/>
      <c r="B33" s="3014" t="s">
        <v>1348</v>
      </c>
      <c r="C33" s="3015"/>
      <c r="D33" s="2777"/>
      <c r="E33" s="2778"/>
      <c r="F33" s="2777"/>
      <c r="G33" s="3060"/>
      <c r="H33" s="3066"/>
      <c r="I33" s="3024" t="s">
        <v>1314</v>
      </c>
      <c r="J33" s="3067" t="s">
        <v>621</v>
      </c>
      <c r="K33" s="3018" t="s">
        <v>1349</v>
      </c>
      <c r="L33" s="2777"/>
      <c r="M33" s="3018"/>
      <c r="N33" s="3019" t="s">
        <v>1350</v>
      </c>
    </row>
    <row r="34" spans="1:14" ht="15" customHeight="1">
      <c r="A34" s="4209"/>
      <c r="B34" s="3020" t="s">
        <v>1143</v>
      </c>
      <c r="C34" s="3021"/>
      <c r="D34" s="3069" t="s">
        <v>159</v>
      </c>
      <c r="E34" s="3070" t="s">
        <v>164</v>
      </c>
      <c r="F34" s="5196" t="s">
        <v>1351</v>
      </c>
      <c r="G34" s="4474"/>
      <c r="H34" s="3063"/>
      <c r="I34" s="3024"/>
      <c r="J34" s="2231"/>
      <c r="K34" s="3026"/>
      <c r="L34" s="3022"/>
      <c r="M34" s="3026"/>
      <c r="N34" s="3027"/>
    </row>
    <row r="35" spans="1:14" ht="15" customHeight="1">
      <c r="A35" s="4209"/>
      <c r="B35" s="2984" t="s">
        <v>50</v>
      </c>
      <c r="C35" s="2985"/>
      <c r="D35" s="2987"/>
      <c r="E35" s="2986"/>
      <c r="F35" s="3039" t="s">
        <v>1352</v>
      </c>
      <c r="G35" s="2988"/>
      <c r="H35" s="3071"/>
      <c r="I35" s="2990"/>
      <c r="J35" s="3072"/>
      <c r="K35" s="2991"/>
      <c r="L35" s="2987"/>
      <c r="M35" s="2991"/>
      <c r="N35" s="2992"/>
    </row>
    <row r="36" spans="1:14" ht="15" customHeight="1">
      <c r="A36" s="4209"/>
      <c r="B36" s="2984" t="s">
        <v>54</v>
      </c>
      <c r="C36" s="2985"/>
      <c r="D36" s="2987"/>
      <c r="E36" s="2986"/>
      <c r="F36" s="3073" t="s">
        <v>1353</v>
      </c>
      <c r="G36" s="3074" t="s">
        <v>1354</v>
      </c>
      <c r="H36" s="3071" t="s">
        <v>810</v>
      </c>
      <c r="I36" s="2990"/>
      <c r="J36" s="3072"/>
      <c r="K36" s="2991"/>
      <c r="L36" s="2987"/>
      <c r="M36" s="2991"/>
      <c r="N36" s="2992"/>
    </row>
    <row r="37" spans="1:14" ht="15" customHeight="1">
      <c r="A37" s="4209"/>
      <c r="B37" s="3075" t="s">
        <v>59</v>
      </c>
      <c r="C37" s="3004"/>
      <c r="D37" s="3041" t="s">
        <v>173</v>
      </c>
      <c r="E37" s="3006"/>
      <c r="F37" s="3005"/>
      <c r="G37" s="3044"/>
      <c r="H37" s="3076" t="s">
        <v>1355</v>
      </c>
      <c r="I37" s="3077"/>
      <c r="J37" s="3078"/>
      <c r="K37" s="3011"/>
      <c r="L37" s="3005"/>
      <c r="M37" s="3011"/>
      <c r="N37" s="3048"/>
    </row>
    <row r="38" spans="1:14" ht="15" customHeight="1">
      <c r="A38" s="5201" t="s">
        <v>170</v>
      </c>
      <c r="B38" s="5202" t="s">
        <v>1165</v>
      </c>
      <c r="C38" s="2976"/>
      <c r="D38" s="2977"/>
      <c r="E38" s="2978"/>
      <c r="F38" s="5200" t="s">
        <v>1356</v>
      </c>
      <c r="G38" s="2979"/>
      <c r="H38" s="3079" t="s">
        <v>1357</v>
      </c>
      <c r="I38" s="3080" t="s">
        <v>1358</v>
      </c>
      <c r="J38" s="3025" t="s">
        <v>656</v>
      </c>
      <c r="K38" s="3081" t="s">
        <v>997</v>
      </c>
      <c r="L38" s="2977" t="s">
        <v>994</v>
      </c>
      <c r="M38" s="2982" t="s">
        <v>1332</v>
      </c>
      <c r="N38" s="2983"/>
    </row>
    <row r="39" spans="1:14" ht="15" customHeight="1">
      <c r="A39" s="4209"/>
      <c r="B39" s="4491"/>
      <c r="C39" s="2985"/>
      <c r="D39" s="2987"/>
      <c r="E39" s="2986"/>
      <c r="F39" s="4491"/>
      <c r="G39" s="2988"/>
      <c r="H39" s="3082"/>
      <c r="I39" s="3083" t="s">
        <v>755</v>
      </c>
      <c r="J39" s="3057" t="s">
        <v>656</v>
      </c>
      <c r="K39" s="3055" t="s">
        <v>1295</v>
      </c>
      <c r="L39" s="2987" t="s">
        <v>994</v>
      </c>
      <c r="M39" s="2991" t="s">
        <v>1335</v>
      </c>
      <c r="N39" s="2992"/>
    </row>
    <row r="40" spans="1:14" ht="15" customHeight="1">
      <c r="A40" s="4209"/>
      <c r="B40" s="3014" t="s">
        <v>151</v>
      </c>
      <c r="C40" s="3015"/>
      <c r="D40" s="2777"/>
      <c r="E40" s="2778"/>
      <c r="F40" s="3084" t="s">
        <v>1359</v>
      </c>
      <c r="G40" s="3060"/>
      <c r="H40" s="3066"/>
      <c r="I40" s="3017"/>
      <c r="J40" s="2777"/>
      <c r="K40" s="3085"/>
      <c r="L40" s="2777"/>
      <c r="M40" s="3085"/>
      <c r="N40" s="3086" t="s">
        <v>1360</v>
      </c>
    </row>
    <row r="41" spans="1:14" ht="15" customHeight="1">
      <c r="A41" s="4209"/>
      <c r="B41" s="3014" t="s">
        <v>1361</v>
      </c>
      <c r="C41" s="3015"/>
      <c r="D41" s="2777"/>
      <c r="E41" s="2778"/>
      <c r="F41" s="3087"/>
      <c r="G41" s="3060"/>
      <c r="H41" s="3066"/>
      <c r="I41" s="3017" t="s">
        <v>1302</v>
      </c>
      <c r="J41" s="3057" t="s">
        <v>334</v>
      </c>
      <c r="K41" s="3055" t="s">
        <v>1362</v>
      </c>
      <c r="L41" s="2777"/>
      <c r="M41" s="3018"/>
      <c r="N41" s="3019" t="s">
        <v>1363</v>
      </c>
    </row>
    <row r="42" spans="1:14" ht="15" customHeight="1">
      <c r="A42" s="4209"/>
      <c r="B42" s="3014" t="s">
        <v>1364</v>
      </c>
      <c r="C42" s="3015"/>
      <c r="D42" s="2777"/>
      <c r="E42" s="2778"/>
      <c r="F42" s="3087"/>
      <c r="G42" s="3060"/>
      <c r="H42" s="3066"/>
      <c r="I42" s="3017" t="s">
        <v>1307</v>
      </c>
      <c r="J42" s="3057" t="s">
        <v>344</v>
      </c>
      <c r="K42" s="3055" t="s">
        <v>1365</v>
      </c>
      <c r="L42" s="2777"/>
      <c r="M42" s="3018"/>
      <c r="N42" s="3019" t="s">
        <v>1366</v>
      </c>
    </row>
    <row r="43" spans="1:14" ht="15" customHeight="1">
      <c r="A43" s="4209"/>
      <c r="B43" s="3014" t="s">
        <v>1367</v>
      </c>
      <c r="C43" s="3015"/>
      <c r="D43" s="2777"/>
      <c r="E43" s="2778"/>
      <c r="F43" s="3087"/>
      <c r="G43" s="3060"/>
      <c r="H43" s="3066"/>
      <c r="I43" s="3017" t="s">
        <v>1310</v>
      </c>
      <c r="J43" s="3057" t="s">
        <v>656</v>
      </c>
      <c r="K43" s="3055" t="s">
        <v>371</v>
      </c>
      <c r="L43" s="2777"/>
      <c r="M43" s="3018"/>
      <c r="N43" s="3019" t="s">
        <v>1368</v>
      </c>
    </row>
    <row r="44" spans="1:14" ht="15" customHeight="1">
      <c r="A44" s="4209"/>
      <c r="B44" s="3014" t="s">
        <v>1369</v>
      </c>
      <c r="C44" s="3015"/>
      <c r="D44" s="2777"/>
      <c r="E44" s="2778"/>
      <c r="F44" s="3087"/>
      <c r="G44" s="3060"/>
      <c r="H44" s="3066"/>
      <c r="I44" s="3017" t="s">
        <v>1314</v>
      </c>
      <c r="J44" s="3057" t="s">
        <v>1035</v>
      </c>
      <c r="K44" s="3055" t="s">
        <v>371</v>
      </c>
      <c r="L44" s="2777"/>
      <c r="M44" s="3018"/>
      <c r="N44" s="3019" t="s">
        <v>1368</v>
      </c>
    </row>
    <row r="45" spans="1:14" ht="14">
      <c r="A45" s="4209"/>
      <c r="B45" s="3014" t="s">
        <v>156</v>
      </c>
      <c r="C45" s="3015"/>
      <c r="D45" s="2777"/>
      <c r="E45" s="2778"/>
      <c r="F45" s="3087"/>
      <c r="G45" s="3060"/>
      <c r="H45" s="3066" t="s">
        <v>1100</v>
      </c>
      <c r="I45" s="3017"/>
      <c r="J45" s="2777"/>
      <c r="K45" s="3018"/>
      <c r="L45" s="2777"/>
      <c r="M45" s="3018"/>
      <c r="N45" s="3019"/>
    </row>
    <row r="46" spans="1:14" ht="13">
      <c r="A46" s="4133"/>
      <c r="B46" s="3088" t="s">
        <v>161</v>
      </c>
      <c r="C46" s="3089"/>
      <c r="D46" s="3058" t="s">
        <v>199</v>
      </c>
      <c r="E46" s="3090" t="s">
        <v>192</v>
      </c>
      <c r="F46" s="5178" t="s">
        <v>1370</v>
      </c>
      <c r="G46" s="5179"/>
      <c r="H46" s="3091"/>
      <c r="I46" s="3092"/>
      <c r="J46" s="3030"/>
      <c r="K46" s="3093"/>
      <c r="L46" s="3030"/>
      <c r="M46" s="3093"/>
      <c r="N46" s="3094"/>
    </row>
    <row r="47" spans="1:14" ht="13">
      <c r="A47" s="5192" t="s">
        <v>196</v>
      </c>
      <c r="B47" s="3049" t="s">
        <v>1165</v>
      </c>
      <c r="C47" s="3050"/>
      <c r="D47" s="3051"/>
      <c r="E47" s="3095"/>
      <c r="F47" s="3096" t="s">
        <v>1371</v>
      </c>
      <c r="G47" s="3097"/>
      <c r="H47" s="3052"/>
      <c r="I47" s="3098"/>
      <c r="J47" s="3051"/>
      <c r="K47" s="3099"/>
      <c r="L47" s="3051"/>
      <c r="M47" s="3099"/>
      <c r="N47" s="3100"/>
    </row>
    <row r="48" spans="1:14" ht="13">
      <c r="A48" s="4209"/>
      <c r="B48" s="2984" t="s">
        <v>151</v>
      </c>
      <c r="C48" s="2985"/>
      <c r="D48" s="2987"/>
      <c r="E48" s="2986"/>
      <c r="F48" s="3101"/>
      <c r="G48" s="3013" t="s">
        <v>1372</v>
      </c>
      <c r="H48" s="2989"/>
      <c r="I48" s="2990"/>
      <c r="J48" s="3102"/>
      <c r="K48" s="2991"/>
      <c r="L48" s="2987"/>
      <c r="M48" s="2991"/>
      <c r="N48" s="2992"/>
    </row>
    <row r="49" spans="1:14" ht="13">
      <c r="A49" s="4209"/>
      <c r="B49" s="2984" t="s">
        <v>156</v>
      </c>
      <c r="C49" s="2985"/>
      <c r="D49" s="2998" t="s">
        <v>207</v>
      </c>
      <c r="E49" s="2986"/>
      <c r="F49" s="2987"/>
      <c r="G49" s="2988"/>
      <c r="H49" s="2989" t="s">
        <v>1373</v>
      </c>
      <c r="I49" s="3103" t="s">
        <v>1374</v>
      </c>
      <c r="J49" s="3104" t="s">
        <v>107</v>
      </c>
      <c r="K49" s="2991"/>
      <c r="L49" s="3102"/>
      <c r="M49" s="2991"/>
      <c r="N49" s="2992"/>
    </row>
    <row r="50" spans="1:14" ht="15.5">
      <c r="A50" s="4209"/>
      <c r="B50" s="5193" t="s">
        <v>161</v>
      </c>
      <c r="C50" s="2985"/>
      <c r="D50" s="2987"/>
      <c r="E50" s="2986"/>
      <c r="F50" s="5153" t="s">
        <v>1375</v>
      </c>
      <c r="G50" s="2988"/>
      <c r="H50" s="2989"/>
      <c r="I50" s="3000" t="s">
        <v>181</v>
      </c>
      <c r="J50" s="3057" t="s">
        <v>378</v>
      </c>
      <c r="K50" s="3055" t="s">
        <v>1376</v>
      </c>
      <c r="L50" s="2987"/>
      <c r="M50" s="2991"/>
      <c r="N50" s="3105"/>
    </row>
    <row r="51" spans="1:14" ht="13">
      <c r="A51" s="4209"/>
      <c r="B51" s="4491"/>
      <c r="C51" s="2985"/>
      <c r="D51" s="2987"/>
      <c r="E51" s="2986"/>
      <c r="F51" s="4491"/>
      <c r="G51" s="2988"/>
      <c r="H51" s="2989"/>
      <c r="I51" s="3056" t="s">
        <v>1377</v>
      </c>
      <c r="J51" s="3057" t="s">
        <v>378</v>
      </c>
      <c r="K51" s="3055" t="s">
        <v>1378</v>
      </c>
      <c r="L51" s="2987"/>
      <c r="M51" s="2991" t="s">
        <v>1295</v>
      </c>
      <c r="N51" s="3105"/>
    </row>
    <row r="52" spans="1:14" ht="15.5">
      <c r="A52" s="4133"/>
      <c r="B52" s="3106" t="s">
        <v>1379</v>
      </c>
      <c r="C52" s="3061" t="s">
        <v>1380</v>
      </c>
      <c r="D52" s="3005"/>
      <c r="E52" s="3107"/>
      <c r="F52" s="3005"/>
      <c r="G52" s="3044"/>
      <c r="H52" s="3007" t="s">
        <v>1381</v>
      </c>
      <c r="I52" s="3077"/>
      <c r="J52" s="3005"/>
      <c r="K52" s="3108"/>
      <c r="L52" s="3005"/>
      <c r="M52" s="3108"/>
      <c r="N52" s="3048"/>
    </row>
    <row r="53" spans="1:14" ht="13">
      <c r="A53" s="5192" t="s">
        <v>547</v>
      </c>
      <c r="B53" s="3109" t="s">
        <v>1382</v>
      </c>
      <c r="C53" s="3110" t="s">
        <v>1380</v>
      </c>
      <c r="D53" s="3111"/>
      <c r="E53" s="2787"/>
      <c r="F53" s="3022"/>
      <c r="G53" s="2232"/>
      <c r="H53" s="2233"/>
      <c r="I53" s="3024" t="s">
        <v>1318</v>
      </c>
      <c r="J53" s="3025" t="s">
        <v>996</v>
      </c>
      <c r="K53" s="3112">
        <v>43192</v>
      </c>
      <c r="L53" s="3022"/>
      <c r="M53" s="3113"/>
      <c r="N53" s="3114" t="s">
        <v>1383</v>
      </c>
    </row>
    <row r="54" spans="1:14" ht="13">
      <c r="A54" s="4209"/>
      <c r="B54" s="3020" t="s">
        <v>1298</v>
      </c>
      <c r="C54" s="3021"/>
      <c r="D54" s="3069" t="s">
        <v>228</v>
      </c>
      <c r="E54" s="3070" t="s">
        <v>205</v>
      </c>
      <c r="F54" s="3022"/>
      <c r="G54" s="2232"/>
      <c r="H54" s="2233"/>
      <c r="I54" s="3024"/>
      <c r="J54" s="3022"/>
      <c r="K54" s="3113"/>
      <c r="L54" s="3022"/>
      <c r="M54" s="3113"/>
      <c r="N54" s="3115"/>
    </row>
    <row r="55" spans="1:14" ht="13">
      <c r="A55" s="4209"/>
      <c r="B55" s="3014" t="s">
        <v>188</v>
      </c>
      <c r="C55" s="3015"/>
      <c r="D55" s="2777"/>
      <c r="E55" s="2778"/>
      <c r="F55" s="5188" t="s">
        <v>1384</v>
      </c>
      <c r="G55" s="4205"/>
      <c r="H55" s="3016" t="s">
        <v>1385</v>
      </c>
      <c r="I55" s="3017"/>
      <c r="J55" s="2777"/>
      <c r="K55" s="3018"/>
      <c r="L55" s="2777"/>
      <c r="M55" s="3018"/>
      <c r="N55" s="3116"/>
    </row>
    <row r="56" spans="1:14" ht="13">
      <c r="A56" s="4209"/>
      <c r="B56" s="3020" t="s">
        <v>1386</v>
      </c>
      <c r="C56" s="3021"/>
      <c r="D56" s="3022"/>
      <c r="E56" s="3023"/>
      <c r="F56" s="3022"/>
      <c r="G56" s="2232"/>
      <c r="H56" s="2233"/>
      <c r="I56" s="3017" t="s">
        <v>1387</v>
      </c>
      <c r="J56" s="3025" t="s">
        <v>1388</v>
      </c>
      <c r="K56" s="3026" t="s">
        <v>1389</v>
      </c>
      <c r="L56" s="3022"/>
      <c r="M56" s="3026"/>
      <c r="N56" s="3117" t="s">
        <v>1390</v>
      </c>
    </row>
    <row r="57" spans="1:14" ht="13">
      <c r="A57" s="4209"/>
      <c r="B57" s="3020" t="s">
        <v>1391</v>
      </c>
      <c r="C57" s="3021"/>
      <c r="D57" s="3022"/>
      <c r="E57" s="3023"/>
      <c r="F57" s="3022"/>
      <c r="G57" s="2232"/>
      <c r="H57" s="2233"/>
      <c r="I57" s="3024" t="s">
        <v>1307</v>
      </c>
      <c r="J57" s="3025" t="s">
        <v>1005</v>
      </c>
      <c r="K57" s="3026" t="s">
        <v>735</v>
      </c>
      <c r="L57" s="3022"/>
      <c r="M57" s="3026"/>
      <c r="N57" s="3019" t="s">
        <v>1368</v>
      </c>
    </row>
    <row r="58" spans="1:14" ht="13">
      <c r="A58" s="4209"/>
      <c r="B58" s="3020" t="s">
        <v>1392</v>
      </c>
      <c r="C58" s="3021"/>
      <c r="D58" s="3022"/>
      <c r="E58" s="3023"/>
      <c r="F58" s="3022"/>
      <c r="G58" s="2232"/>
      <c r="H58" s="2233"/>
      <c r="I58" s="3024" t="s">
        <v>1310</v>
      </c>
      <c r="J58" s="3025" t="s">
        <v>182</v>
      </c>
      <c r="K58" s="3026"/>
      <c r="L58" s="3022"/>
      <c r="M58" s="3026"/>
      <c r="N58" s="3117" t="s">
        <v>1393</v>
      </c>
    </row>
    <row r="59" spans="1:14" ht="13">
      <c r="A59" s="4209"/>
      <c r="B59" s="3020" t="s">
        <v>1394</v>
      </c>
      <c r="C59" s="3021"/>
      <c r="D59" s="3022"/>
      <c r="E59" s="3023"/>
      <c r="F59" s="3022"/>
      <c r="G59" s="2232"/>
      <c r="H59" s="2233"/>
      <c r="I59" s="3024" t="s">
        <v>1314</v>
      </c>
      <c r="J59" s="3025" t="s">
        <v>84</v>
      </c>
      <c r="K59" s="3026" t="s">
        <v>735</v>
      </c>
      <c r="L59" s="3022"/>
      <c r="M59" s="3026"/>
      <c r="N59" s="3019" t="s">
        <v>1368</v>
      </c>
    </row>
    <row r="60" spans="1:14" ht="13">
      <c r="A60" s="4209"/>
      <c r="B60" s="3014" t="s">
        <v>193</v>
      </c>
      <c r="C60" s="3015"/>
      <c r="D60" s="2777"/>
      <c r="E60" s="2778"/>
      <c r="F60" s="2777"/>
      <c r="G60" s="3060"/>
      <c r="H60" s="3016" t="s">
        <v>107</v>
      </c>
      <c r="I60" s="3017"/>
      <c r="J60" s="2777"/>
      <c r="K60" s="3018"/>
      <c r="L60" s="2777"/>
      <c r="M60" s="3018"/>
      <c r="N60" s="3019"/>
    </row>
    <row r="61" spans="1:14" ht="13">
      <c r="A61" s="4209"/>
      <c r="B61" s="3037" t="s">
        <v>209</v>
      </c>
      <c r="C61" s="3038" t="s">
        <v>1395</v>
      </c>
      <c r="D61" s="2987"/>
      <c r="E61" s="2986"/>
      <c r="F61" s="2987"/>
      <c r="G61" s="3074" t="s">
        <v>1396</v>
      </c>
      <c r="H61" s="2989" t="s">
        <v>705</v>
      </c>
      <c r="I61" s="2990"/>
      <c r="J61" s="2987"/>
      <c r="K61" s="2991"/>
      <c r="L61" s="2987"/>
      <c r="M61" s="2991"/>
      <c r="N61" s="2992"/>
    </row>
    <row r="62" spans="1:14" ht="14.5">
      <c r="A62" s="3118"/>
      <c r="B62" s="3119" t="s">
        <v>1395</v>
      </c>
      <c r="C62" s="3120"/>
      <c r="D62" s="3121"/>
      <c r="E62" s="3122"/>
      <c r="F62" s="3123"/>
      <c r="G62" s="2964"/>
      <c r="H62" s="2955"/>
      <c r="I62" s="3124" t="s">
        <v>1397</v>
      </c>
      <c r="J62" s="3125" t="s">
        <v>996</v>
      </c>
      <c r="K62" s="3126"/>
      <c r="L62" s="3005"/>
      <c r="M62" s="3011"/>
      <c r="N62" s="3127"/>
    </row>
    <row r="63" spans="1:14" ht="14.5">
      <c r="A63" s="5197" t="s">
        <v>230</v>
      </c>
      <c r="B63" s="3128" t="s">
        <v>1191</v>
      </c>
      <c r="C63" s="3110" t="s">
        <v>1398</v>
      </c>
      <c r="D63" s="3129" t="s">
        <v>415</v>
      </c>
      <c r="E63" s="3130" t="s">
        <v>257</v>
      </c>
      <c r="F63" s="5189" t="s">
        <v>1399</v>
      </c>
      <c r="G63" s="4996"/>
      <c r="H63" s="3095"/>
      <c r="I63" s="3098"/>
      <c r="J63" s="3051"/>
      <c r="K63" s="3099"/>
      <c r="L63" s="3051"/>
      <c r="M63" s="3099"/>
      <c r="N63" s="3100"/>
    </row>
    <row r="64" spans="1:14" ht="14.5">
      <c r="A64" s="4209"/>
      <c r="B64" s="2975" t="s">
        <v>1400</v>
      </c>
      <c r="C64" s="3131"/>
      <c r="D64" s="3132"/>
      <c r="E64" s="2986"/>
      <c r="F64" s="3133"/>
      <c r="G64" s="2979"/>
      <c r="H64" s="3134"/>
      <c r="I64" s="2981" t="s">
        <v>1318</v>
      </c>
      <c r="J64" s="3025" t="s">
        <v>1035</v>
      </c>
      <c r="K64" s="2982" t="s">
        <v>1401</v>
      </c>
      <c r="L64" s="2977"/>
      <c r="M64" s="2982"/>
      <c r="N64" s="3135" t="s">
        <v>1316</v>
      </c>
    </row>
    <row r="65" spans="1:14" ht="14.5">
      <c r="A65" s="4209"/>
      <c r="B65" s="2984" t="s">
        <v>317</v>
      </c>
      <c r="C65" s="3136" t="s">
        <v>1402</v>
      </c>
      <c r="D65" s="3137"/>
      <c r="E65" s="2986"/>
      <c r="F65" s="3138" t="s">
        <v>1403</v>
      </c>
      <c r="G65" s="2988"/>
      <c r="H65" s="3071"/>
      <c r="I65" s="2990"/>
      <c r="J65" s="2987"/>
      <c r="K65" s="2991"/>
      <c r="L65" s="2987"/>
      <c r="M65" s="2991"/>
      <c r="N65" s="3105"/>
    </row>
    <row r="66" spans="1:14" ht="13">
      <c r="A66" s="4209"/>
      <c r="B66" s="2984" t="s">
        <v>324</v>
      </c>
      <c r="C66" s="3139" t="s">
        <v>1404</v>
      </c>
      <c r="D66" s="2987"/>
      <c r="E66" s="2986"/>
      <c r="F66" s="3073" t="s">
        <v>1405</v>
      </c>
      <c r="G66" s="2988"/>
      <c r="H66" s="3071" t="s">
        <v>1406</v>
      </c>
      <c r="I66" s="2990"/>
      <c r="J66" s="2987"/>
      <c r="K66" s="3140"/>
      <c r="L66" s="2987"/>
      <c r="M66" s="3140"/>
      <c r="N66" s="2992"/>
    </row>
    <row r="67" spans="1:14" ht="15.5">
      <c r="A67" s="4209"/>
      <c r="B67" s="5193" t="s">
        <v>327</v>
      </c>
      <c r="C67" s="2994"/>
      <c r="D67" s="2624"/>
      <c r="E67" s="2625"/>
      <c r="F67" s="2987"/>
      <c r="G67" s="2988"/>
      <c r="H67" s="3071"/>
      <c r="I67" s="3000" t="s">
        <v>1407</v>
      </c>
      <c r="J67" s="3001" t="s">
        <v>1406</v>
      </c>
      <c r="K67" s="3141" t="s">
        <v>997</v>
      </c>
      <c r="L67" s="2987"/>
      <c r="M67" s="2991"/>
      <c r="N67" s="2997"/>
    </row>
    <row r="68" spans="1:14" ht="13">
      <c r="A68" s="4133"/>
      <c r="B68" s="4456"/>
      <c r="C68" s="2994"/>
      <c r="D68" s="3005"/>
      <c r="E68" s="3006"/>
      <c r="F68" s="3005"/>
      <c r="G68" s="3044"/>
      <c r="H68" s="3076"/>
      <c r="I68" s="3008" t="s">
        <v>1408</v>
      </c>
      <c r="J68" s="3009" t="s">
        <v>1406</v>
      </c>
      <c r="K68" s="3142" t="s">
        <v>1292</v>
      </c>
      <c r="L68" s="3005"/>
      <c r="M68" s="3011"/>
      <c r="N68" s="3048"/>
    </row>
    <row r="69" spans="1:14" ht="13">
      <c r="A69" s="5192" t="s">
        <v>252</v>
      </c>
      <c r="B69" s="3049" t="s">
        <v>1201</v>
      </c>
      <c r="C69" s="3050"/>
      <c r="D69" s="2977"/>
      <c r="E69" s="2978"/>
      <c r="F69" s="3051"/>
      <c r="G69" s="3143" t="s">
        <v>1409</v>
      </c>
      <c r="H69" s="2980" t="s">
        <v>1410</v>
      </c>
      <c r="I69" s="2981"/>
      <c r="J69" s="2977"/>
      <c r="K69" s="2982"/>
      <c r="L69" s="2977"/>
      <c r="M69" s="2982"/>
      <c r="N69" s="2983"/>
    </row>
    <row r="70" spans="1:14" ht="15.5">
      <c r="A70" s="4209"/>
      <c r="B70" s="2984" t="s">
        <v>1206</v>
      </c>
      <c r="C70" s="2985"/>
      <c r="D70" s="2987"/>
      <c r="E70" s="2986"/>
      <c r="F70" s="2987"/>
      <c r="G70" s="3144" t="s">
        <v>1411</v>
      </c>
      <c r="H70" s="3145"/>
      <c r="I70" s="3000" t="s">
        <v>1412</v>
      </c>
      <c r="J70" s="3057" t="s">
        <v>107</v>
      </c>
      <c r="K70" s="2991"/>
      <c r="L70" s="2987"/>
      <c r="M70" s="2991"/>
      <c r="N70" s="2992"/>
    </row>
    <row r="71" spans="1:14" ht="13">
      <c r="A71" s="4209"/>
      <c r="B71" s="2993" t="s">
        <v>244</v>
      </c>
      <c r="C71" s="2994"/>
      <c r="D71" s="2624"/>
      <c r="E71" s="2625"/>
      <c r="F71" s="2624"/>
      <c r="G71" s="3146"/>
      <c r="H71" s="2995" t="s">
        <v>1413</v>
      </c>
      <c r="I71" s="3056" t="s">
        <v>938</v>
      </c>
      <c r="J71" s="3057" t="s">
        <v>1035</v>
      </c>
      <c r="K71" s="2991"/>
      <c r="L71" s="2987"/>
      <c r="M71" s="3147"/>
      <c r="N71" s="3148"/>
    </row>
    <row r="72" spans="1:14" ht="13">
      <c r="A72" s="4209"/>
      <c r="B72" s="2984" t="s">
        <v>248</v>
      </c>
      <c r="C72" s="2985"/>
      <c r="D72" s="2987"/>
      <c r="E72" s="2986"/>
      <c r="F72" s="3138" t="s">
        <v>1414</v>
      </c>
      <c r="G72" s="3149"/>
      <c r="H72" s="2989"/>
      <c r="I72" s="2990"/>
      <c r="J72" s="2987"/>
      <c r="K72" s="2991"/>
      <c r="L72" s="2987"/>
      <c r="M72" s="2991"/>
      <c r="N72" s="2992"/>
    </row>
    <row r="73" spans="1:14" ht="13">
      <c r="A73" s="4133"/>
      <c r="B73" s="3075" t="s">
        <v>1290</v>
      </c>
      <c r="C73" s="3004"/>
      <c r="D73" s="3005"/>
      <c r="E73" s="3006"/>
      <c r="F73" s="3005"/>
      <c r="G73" s="3150"/>
      <c r="H73" s="3007"/>
      <c r="I73" s="3077"/>
      <c r="J73" s="3005"/>
      <c r="K73" s="3011"/>
      <c r="L73" s="3005"/>
      <c r="M73" s="3011"/>
      <c r="N73" s="3048"/>
    </row>
    <row r="74" spans="1:14" ht="13">
      <c r="A74" s="5192" t="s">
        <v>1415</v>
      </c>
      <c r="B74" s="3151" t="s">
        <v>1298</v>
      </c>
      <c r="C74" s="3152"/>
      <c r="D74" s="3111"/>
      <c r="E74" s="2787"/>
      <c r="F74" s="3111"/>
      <c r="G74" s="3153"/>
      <c r="H74" s="2217"/>
      <c r="I74" s="3154"/>
      <c r="J74" s="3111"/>
      <c r="K74" s="3155"/>
      <c r="L74" s="3111"/>
      <c r="M74" s="3155"/>
      <c r="N74" s="3156"/>
    </row>
    <row r="75" spans="1:14" ht="13">
      <c r="A75" s="4133"/>
      <c r="B75" s="3157" t="s">
        <v>188</v>
      </c>
      <c r="C75" s="3061" t="s">
        <v>1416</v>
      </c>
      <c r="D75" s="3030"/>
      <c r="E75" s="3062"/>
      <c r="F75" s="3030"/>
      <c r="G75" s="3158"/>
      <c r="H75" s="3032"/>
      <c r="I75" s="3033"/>
      <c r="J75" s="3030"/>
      <c r="K75" s="3159"/>
      <c r="L75" s="3030"/>
      <c r="M75" s="3159"/>
      <c r="N75" s="3035"/>
    </row>
  </sheetData>
  <mergeCells count="41">
    <mergeCell ref="A69:A73"/>
    <mergeCell ref="A74:A75"/>
    <mergeCell ref="A16:A23"/>
    <mergeCell ref="A24:A29"/>
    <mergeCell ref="B25:B26"/>
    <mergeCell ref="A30:A37"/>
    <mergeCell ref="A38:A46"/>
    <mergeCell ref="B38:B39"/>
    <mergeCell ref="B50:B51"/>
    <mergeCell ref="F55:G55"/>
    <mergeCell ref="F63:G63"/>
    <mergeCell ref="A3:C3"/>
    <mergeCell ref="A5:A10"/>
    <mergeCell ref="B9:B10"/>
    <mergeCell ref="F9:G10"/>
    <mergeCell ref="A11:A15"/>
    <mergeCell ref="D15:E15"/>
    <mergeCell ref="F20:G20"/>
    <mergeCell ref="A47:A52"/>
    <mergeCell ref="A53:A61"/>
    <mergeCell ref="A63:A68"/>
    <mergeCell ref="B67:B68"/>
    <mergeCell ref="F25:G26"/>
    <mergeCell ref="F34:G34"/>
    <mergeCell ref="F38:F39"/>
    <mergeCell ref="F46:G46"/>
    <mergeCell ref="F50:F51"/>
    <mergeCell ref="M2:M3"/>
    <mergeCell ref="N2:N3"/>
    <mergeCell ref="A1:C2"/>
    <mergeCell ref="D1:E1"/>
    <mergeCell ref="F1:I1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 gridLines="1"/>
  <pageMargins left="0.7" right="0.7" top="0.75" bottom="0.75" header="0" footer="0"/>
  <pageSetup paperSize="9" scale="48" fitToHeight="0" pageOrder="overThenDown" orientation="portrait" cellComments="atEn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N1023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5.08984375" defaultRowHeight="15" customHeight="1"/>
  <cols>
    <col min="1" max="1" width="8.453125" customWidth="1"/>
    <col min="2" max="2" width="5" customWidth="1"/>
    <col min="3" max="3" width="5.453125" customWidth="1"/>
    <col min="4" max="5" width="7.7265625" customWidth="1"/>
    <col min="6" max="6" width="9.453125" customWidth="1"/>
    <col min="7" max="7" width="11.90625" customWidth="1"/>
    <col min="8" max="8" width="13.7265625" customWidth="1"/>
    <col min="9" max="9" width="18.26953125" customWidth="1"/>
    <col min="10" max="13" width="10.7265625" customWidth="1"/>
    <col min="14" max="14" width="23.26953125" customWidth="1"/>
  </cols>
  <sheetData>
    <row r="1" spans="1:14" ht="15" customHeight="1">
      <c r="A1" s="5182" t="s">
        <v>1277</v>
      </c>
      <c r="B1" s="4391"/>
      <c r="C1" s="4392"/>
      <c r="D1" s="5183" t="s">
        <v>1</v>
      </c>
      <c r="E1" s="4611"/>
      <c r="F1" s="5183" t="s">
        <v>2</v>
      </c>
      <c r="G1" s="4610"/>
      <c r="H1" s="4610"/>
      <c r="I1" s="4996"/>
      <c r="J1" s="2550"/>
      <c r="K1" s="2962"/>
      <c r="L1" s="2550"/>
      <c r="M1" s="2550"/>
      <c r="N1" s="2550"/>
    </row>
    <row r="2" spans="1:14" ht="15" customHeight="1">
      <c r="A2" s="4393"/>
      <c r="B2" s="4070"/>
      <c r="C2" s="4071"/>
      <c r="D2" s="5130" t="s">
        <v>7</v>
      </c>
      <c r="E2" s="5076" t="s">
        <v>8</v>
      </c>
      <c r="F2" s="5184" t="s">
        <v>963</v>
      </c>
      <c r="G2" s="5185" t="s">
        <v>964</v>
      </c>
      <c r="H2" s="4719" t="s">
        <v>1417</v>
      </c>
      <c r="I2" s="5216" t="s">
        <v>1277</v>
      </c>
      <c r="J2" s="5217" t="s">
        <v>1279</v>
      </c>
      <c r="K2" s="5218" t="s">
        <v>1280</v>
      </c>
      <c r="L2" s="5217" t="s">
        <v>1281</v>
      </c>
      <c r="M2" s="5214" t="s">
        <v>1280</v>
      </c>
      <c r="N2" s="5215" t="s">
        <v>1282</v>
      </c>
    </row>
    <row r="3" spans="1:14" ht="15" customHeight="1">
      <c r="A3" s="5190" t="s">
        <v>23</v>
      </c>
      <c r="B3" s="5191"/>
      <c r="C3" s="4053"/>
      <c r="D3" s="4240"/>
      <c r="E3" s="4443"/>
      <c r="F3" s="4240"/>
      <c r="G3" s="4148"/>
      <c r="H3" s="4443"/>
      <c r="I3" s="4148"/>
      <c r="J3" s="4207"/>
      <c r="K3" s="4474"/>
      <c r="L3" s="4207"/>
      <c r="M3" s="4474"/>
      <c r="N3" s="4474"/>
    </row>
    <row r="4" spans="1:14" ht="15" customHeight="1">
      <c r="A4" s="2965" t="s">
        <v>1283</v>
      </c>
      <c r="B4" s="2966" t="s">
        <v>59</v>
      </c>
      <c r="C4" s="2967"/>
      <c r="D4" s="2968"/>
      <c r="E4" s="2969"/>
      <c r="F4" s="2968"/>
      <c r="G4" s="3161"/>
      <c r="H4" s="3162"/>
      <c r="I4" s="3163"/>
      <c r="J4" s="3164"/>
      <c r="K4" s="3165"/>
      <c r="L4" s="3164"/>
      <c r="M4" s="3166"/>
      <c r="N4" s="3164"/>
    </row>
    <row r="5" spans="1:14" ht="15" customHeight="1">
      <c r="A5" s="5080" t="s">
        <v>41</v>
      </c>
      <c r="B5" s="2975" t="s">
        <v>1165</v>
      </c>
      <c r="C5" s="2976"/>
      <c r="D5" s="2977"/>
      <c r="E5" s="2978"/>
      <c r="F5" s="2977"/>
      <c r="G5" s="3167"/>
      <c r="H5" s="3168"/>
      <c r="I5" s="3169" t="s">
        <v>1418</v>
      </c>
      <c r="J5" s="3170"/>
      <c r="K5" s="3171"/>
      <c r="L5" s="3170"/>
      <c r="M5" s="3172"/>
      <c r="N5" s="3170"/>
    </row>
    <row r="6" spans="1:14" ht="15" customHeight="1">
      <c r="A6" s="4209"/>
      <c r="B6" s="2984" t="s">
        <v>151</v>
      </c>
      <c r="C6" s="2985"/>
      <c r="D6" s="2998" t="s">
        <v>63</v>
      </c>
      <c r="E6" s="2986"/>
      <c r="F6" s="2987"/>
      <c r="G6" s="3149"/>
      <c r="H6" s="3173"/>
      <c r="I6" s="3174" t="s">
        <v>1419</v>
      </c>
      <c r="J6" s="3175" t="s">
        <v>1420</v>
      </c>
      <c r="K6" s="3176"/>
      <c r="L6" s="3175"/>
      <c r="M6" s="3177"/>
      <c r="N6" s="3175"/>
    </row>
    <row r="7" spans="1:14" ht="15" customHeight="1">
      <c r="A7" s="4209"/>
      <c r="B7" s="2984" t="s">
        <v>156</v>
      </c>
      <c r="C7" s="2985"/>
      <c r="D7" s="2624"/>
      <c r="E7" s="2625"/>
      <c r="F7" s="2987"/>
      <c r="G7" s="3178" t="s">
        <v>1421</v>
      </c>
      <c r="H7" s="3179"/>
      <c r="I7" s="3180"/>
      <c r="J7" s="3181"/>
      <c r="K7" s="3182"/>
      <c r="L7" s="3181"/>
      <c r="M7" s="3183"/>
      <c r="N7" s="3181"/>
    </row>
    <row r="8" spans="1:14" ht="15" customHeight="1">
      <c r="A8" s="4133"/>
      <c r="B8" s="2993" t="s">
        <v>161</v>
      </c>
      <c r="C8" s="2994"/>
      <c r="D8" s="3005"/>
      <c r="E8" s="3006"/>
      <c r="F8" s="3184" t="s">
        <v>1422</v>
      </c>
      <c r="G8" s="3150"/>
      <c r="H8" s="3185"/>
      <c r="I8" s="3186"/>
      <c r="J8" s="3187"/>
      <c r="K8" s="3188"/>
      <c r="L8" s="3187"/>
      <c r="M8" s="3189"/>
      <c r="N8" s="3187"/>
    </row>
    <row r="9" spans="1:14" ht="15" customHeight="1">
      <c r="A9" s="5062" t="s">
        <v>65</v>
      </c>
      <c r="B9" s="3049" t="s">
        <v>1135</v>
      </c>
      <c r="C9" s="3050"/>
      <c r="D9" s="3051"/>
      <c r="E9" s="3190"/>
      <c r="F9" s="2977"/>
      <c r="G9" s="3191" t="s">
        <v>1423</v>
      </c>
      <c r="H9" s="3168"/>
      <c r="I9" s="3169"/>
      <c r="J9" s="3170"/>
      <c r="K9" s="3171"/>
      <c r="L9" s="3170"/>
      <c r="M9" s="3172"/>
      <c r="N9" s="3170"/>
    </row>
    <row r="10" spans="1:14" ht="15" customHeight="1">
      <c r="A10" s="4209"/>
      <c r="B10" s="2984" t="s">
        <v>1136</v>
      </c>
      <c r="C10" s="2985"/>
      <c r="D10" s="2998" t="s">
        <v>104</v>
      </c>
      <c r="E10" s="3012" t="s">
        <v>312</v>
      </c>
      <c r="F10" s="2987"/>
      <c r="G10" s="3149"/>
      <c r="H10" s="3173"/>
      <c r="I10" s="3174"/>
      <c r="J10" s="3175"/>
      <c r="K10" s="3176"/>
      <c r="L10" s="3175"/>
      <c r="M10" s="3177"/>
      <c r="N10" s="3175"/>
    </row>
    <row r="11" spans="1:14" ht="15" customHeight="1">
      <c r="A11" s="4209"/>
      <c r="B11" s="5193" t="s">
        <v>111</v>
      </c>
      <c r="C11" s="2985"/>
      <c r="D11" s="2987"/>
      <c r="E11" s="2978"/>
      <c r="F11" s="2987"/>
      <c r="G11" s="3167"/>
      <c r="H11" s="3192" t="s">
        <v>1424</v>
      </c>
      <c r="I11" s="3193" t="s">
        <v>1425</v>
      </c>
      <c r="J11" s="3194" t="s">
        <v>656</v>
      </c>
      <c r="K11" s="3195" t="s">
        <v>1050</v>
      </c>
      <c r="L11" s="3194"/>
      <c r="M11" s="3196"/>
      <c r="N11" s="3194"/>
    </row>
    <row r="12" spans="1:14" ht="15" customHeight="1">
      <c r="A12" s="4209"/>
      <c r="B12" s="4491"/>
      <c r="C12" s="2985"/>
      <c r="D12" s="2987"/>
      <c r="E12" s="2978"/>
      <c r="F12" s="2987"/>
      <c r="G12" s="3167"/>
      <c r="H12" s="3192"/>
      <c r="I12" s="3197" t="s">
        <v>67</v>
      </c>
      <c r="J12" s="3198" t="s">
        <v>656</v>
      </c>
      <c r="K12" s="3199" t="s">
        <v>1376</v>
      </c>
      <c r="L12" s="3198"/>
      <c r="M12" s="3200"/>
      <c r="N12" s="3198"/>
    </row>
    <row r="13" spans="1:14" ht="15" customHeight="1">
      <c r="A13" s="4209"/>
      <c r="B13" s="2984" t="s">
        <v>223</v>
      </c>
      <c r="C13" s="2985"/>
      <c r="D13" s="2987"/>
      <c r="E13" s="2978"/>
      <c r="F13" s="2987"/>
      <c r="G13" s="3167"/>
      <c r="H13" s="3192"/>
      <c r="I13" s="3176" t="s">
        <v>1426</v>
      </c>
      <c r="J13" s="3170" t="s">
        <v>656</v>
      </c>
      <c r="K13" s="3171"/>
      <c r="L13" s="3170"/>
      <c r="M13" s="3172"/>
      <c r="N13" s="3170"/>
    </row>
    <row r="14" spans="1:14" ht="15" customHeight="1">
      <c r="A14" s="4209"/>
      <c r="B14" s="2984" t="s">
        <v>1427</v>
      </c>
      <c r="C14" s="2985"/>
      <c r="D14" s="2987"/>
      <c r="E14" s="2978"/>
      <c r="F14" s="2987"/>
      <c r="G14" s="3167"/>
      <c r="H14" s="3192"/>
      <c r="I14" s="3176" t="s">
        <v>1428</v>
      </c>
      <c r="J14" s="3170" t="s">
        <v>1429</v>
      </c>
      <c r="K14" s="3171"/>
      <c r="L14" s="3170"/>
      <c r="M14" s="3172"/>
      <c r="N14" s="3170"/>
    </row>
    <row r="15" spans="1:14" ht="15" customHeight="1">
      <c r="A15" s="4209"/>
      <c r="B15" s="3014" t="s">
        <v>120</v>
      </c>
      <c r="C15" s="3015"/>
      <c r="D15" s="2777"/>
      <c r="E15" s="2778"/>
      <c r="F15" s="3039" t="s">
        <v>1324</v>
      </c>
      <c r="G15" s="3201"/>
      <c r="H15" s="3202" t="s">
        <v>1300</v>
      </c>
      <c r="I15" s="3203"/>
      <c r="J15" s="3204"/>
      <c r="K15" s="3205"/>
      <c r="L15" s="3204"/>
      <c r="M15" s="3206"/>
      <c r="N15" s="3204"/>
    </row>
    <row r="16" spans="1:14" ht="15" customHeight="1">
      <c r="A16" s="4133"/>
      <c r="B16" s="3088" t="s">
        <v>1430</v>
      </c>
      <c r="C16" s="3089"/>
      <c r="D16" s="5195" t="s">
        <v>1305</v>
      </c>
      <c r="E16" s="4643"/>
      <c r="F16" s="3030"/>
      <c r="G16" s="3158"/>
      <c r="H16" s="3207" t="s">
        <v>1431</v>
      </c>
      <c r="I16" s="3208"/>
      <c r="J16" s="3209"/>
      <c r="K16" s="3210"/>
      <c r="L16" s="3209"/>
      <c r="M16" s="3211"/>
      <c r="N16" s="3209"/>
    </row>
    <row r="17" spans="1:14" ht="15" customHeight="1">
      <c r="A17" s="5062" t="s">
        <v>96</v>
      </c>
      <c r="B17" s="3049" t="s">
        <v>1382</v>
      </c>
      <c r="C17" s="3050"/>
      <c r="D17" s="3051"/>
      <c r="E17" s="3190"/>
      <c r="F17" s="2977"/>
      <c r="G17" s="3167"/>
      <c r="H17" s="3192"/>
      <c r="I17" s="3169" t="s">
        <v>1432</v>
      </c>
      <c r="J17" s="3170" t="s">
        <v>1429</v>
      </c>
      <c r="K17" s="3171" t="s">
        <v>1433</v>
      </c>
      <c r="L17" s="3170"/>
      <c r="M17" s="3172"/>
      <c r="N17" s="3170"/>
    </row>
    <row r="18" spans="1:14" ht="15" customHeight="1">
      <c r="A18" s="4209"/>
      <c r="B18" s="2975" t="s">
        <v>1191</v>
      </c>
      <c r="C18" s="2976"/>
      <c r="D18" s="3212" t="s">
        <v>117</v>
      </c>
      <c r="E18" s="2978"/>
      <c r="F18" s="2977"/>
      <c r="G18" s="3213" t="s">
        <v>1434</v>
      </c>
      <c r="H18" s="3192"/>
      <c r="I18" s="3169"/>
      <c r="J18" s="3170"/>
      <c r="K18" s="3171"/>
      <c r="L18" s="3170"/>
      <c r="M18" s="3172"/>
      <c r="N18" s="3170"/>
    </row>
    <row r="19" spans="1:14" ht="15" customHeight="1">
      <c r="A19" s="4209"/>
      <c r="B19" s="3037" t="s">
        <v>317</v>
      </c>
      <c r="C19" s="3038" t="s">
        <v>1323</v>
      </c>
      <c r="D19" s="2987"/>
      <c r="E19" s="2986"/>
      <c r="F19" s="2987"/>
      <c r="G19" s="3149"/>
      <c r="H19" s="3214" t="s">
        <v>182</v>
      </c>
      <c r="I19" s="3180"/>
      <c r="J19" s="3181"/>
      <c r="K19" s="3182"/>
      <c r="L19" s="3181"/>
      <c r="M19" s="3183"/>
      <c r="N19" s="3181"/>
    </row>
    <row r="20" spans="1:14" ht="15" customHeight="1">
      <c r="A20" s="4209"/>
      <c r="B20" s="5193" t="s">
        <v>324</v>
      </c>
      <c r="C20" s="5203"/>
      <c r="D20" s="5054"/>
      <c r="E20" s="5066"/>
      <c r="F20" s="5054"/>
      <c r="G20" s="5204"/>
      <c r="H20" s="5206" t="s">
        <v>628</v>
      </c>
      <c r="I20" s="3215" t="s">
        <v>1435</v>
      </c>
      <c r="J20" s="3181" t="s">
        <v>810</v>
      </c>
      <c r="K20" s="3182" t="s">
        <v>1004</v>
      </c>
      <c r="L20" s="3181"/>
      <c r="M20" s="3183"/>
      <c r="N20" s="3181"/>
    </row>
    <row r="21" spans="1:14" ht="15" customHeight="1">
      <c r="A21" s="4209"/>
      <c r="B21" s="4491"/>
      <c r="C21" s="4207"/>
      <c r="D21" s="4491"/>
      <c r="E21" s="4458"/>
      <c r="F21" s="4491"/>
      <c r="G21" s="5205"/>
      <c r="H21" s="5207"/>
      <c r="I21" s="3216" t="s">
        <v>1326</v>
      </c>
      <c r="J21" s="3181"/>
      <c r="K21" s="3182"/>
      <c r="L21" s="3181"/>
      <c r="M21" s="3183"/>
      <c r="N21" s="3181"/>
    </row>
    <row r="22" spans="1:14" ht="15" customHeight="1">
      <c r="A22" s="4133"/>
      <c r="B22" s="2993" t="s">
        <v>327</v>
      </c>
      <c r="C22" s="2994"/>
      <c r="D22" s="3217" t="s">
        <v>128</v>
      </c>
      <c r="E22" s="3218" t="s">
        <v>122</v>
      </c>
      <c r="F22" s="3043"/>
      <c r="G22" s="3219" t="s">
        <v>1336</v>
      </c>
      <c r="H22" s="3220"/>
      <c r="I22" s="3186"/>
      <c r="J22" s="3187"/>
      <c r="K22" s="3188"/>
      <c r="L22" s="3187"/>
      <c r="M22" s="3189"/>
      <c r="N22" s="3187"/>
    </row>
    <row r="23" spans="1:14" ht="15" customHeight="1">
      <c r="A23" s="5062" t="s">
        <v>126</v>
      </c>
      <c r="B23" s="5202" t="s">
        <v>1165</v>
      </c>
      <c r="C23" s="5219"/>
      <c r="D23" s="5054"/>
      <c r="E23" s="5075"/>
      <c r="F23" s="5145"/>
      <c r="G23" s="5208"/>
      <c r="H23" s="3221" t="s">
        <v>355</v>
      </c>
      <c r="I23" s="3222" t="s">
        <v>1436</v>
      </c>
      <c r="J23" s="3223" t="s">
        <v>1437</v>
      </c>
      <c r="K23" s="3224"/>
      <c r="L23" s="3225"/>
      <c r="M23" s="3226"/>
      <c r="N23" s="3225"/>
    </row>
    <row r="24" spans="1:14" ht="15" customHeight="1">
      <c r="A24" s="4209"/>
      <c r="B24" s="4491"/>
      <c r="C24" s="4207"/>
      <c r="D24" s="4491"/>
      <c r="E24" s="4458"/>
      <c r="F24" s="4491"/>
      <c r="G24" s="5205"/>
      <c r="H24" s="3227"/>
      <c r="I24" s="3222" t="s">
        <v>1438</v>
      </c>
      <c r="J24" s="3223" t="s">
        <v>1437</v>
      </c>
      <c r="K24" s="3224"/>
      <c r="L24" s="3225"/>
      <c r="M24" s="3226"/>
      <c r="N24" s="3225"/>
    </row>
    <row r="25" spans="1:14" ht="15" customHeight="1">
      <c r="A25" s="4209"/>
      <c r="B25" s="5193" t="s">
        <v>151</v>
      </c>
      <c r="C25" s="5203"/>
      <c r="D25" s="5071"/>
      <c r="E25" s="5066"/>
      <c r="F25" s="5184" t="s">
        <v>1439</v>
      </c>
      <c r="G25" s="5204"/>
      <c r="H25" s="5206" t="s">
        <v>1285</v>
      </c>
      <c r="I25" s="3193" t="s">
        <v>1440</v>
      </c>
      <c r="J25" s="3228" t="s">
        <v>1285</v>
      </c>
      <c r="K25" s="3229" t="s">
        <v>1050</v>
      </c>
      <c r="L25" s="3228"/>
      <c r="M25" s="3230"/>
      <c r="N25" s="3228"/>
    </row>
    <row r="26" spans="1:14" ht="15" customHeight="1">
      <c r="A26" s="4209"/>
      <c r="B26" s="4491"/>
      <c r="C26" s="4207"/>
      <c r="D26" s="4491"/>
      <c r="E26" s="4458"/>
      <c r="F26" s="4491"/>
      <c r="G26" s="5205"/>
      <c r="H26" s="5207"/>
      <c r="I26" s="3197" t="s">
        <v>1331</v>
      </c>
      <c r="J26" s="3231" t="s">
        <v>1429</v>
      </c>
      <c r="K26" s="3197" t="s">
        <v>1019</v>
      </c>
      <c r="L26" s="3232"/>
      <c r="M26" s="3197"/>
      <c r="N26" s="3232"/>
    </row>
    <row r="27" spans="1:14" ht="15" customHeight="1">
      <c r="A27" s="4209"/>
      <c r="B27" s="3014" t="s">
        <v>156</v>
      </c>
      <c r="C27" s="3015"/>
      <c r="D27" s="2998" t="s">
        <v>147</v>
      </c>
      <c r="E27" s="2778"/>
      <c r="F27" s="2777"/>
      <c r="G27" s="3201"/>
      <c r="H27" s="3202"/>
      <c r="I27" s="3203"/>
      <c r="J27" s="3204"/>
      <c r="K27" s="3205"/>
      <c r="L27" s="3204"/>
      <c r="M27" s="3206"/>
      <c r="N27" s="3204"/>
    </row>
    <row r="28" spans="1:14" ht="15" customHeight="1">
      <c r="A28" s="4209"/>
      <c r="B28" s="3233" t="s">
        <v>1441</v>
      </c>
      <c r="C28" s="3234"/>
      <c r="D28" s="2697"/>
      <c r="E28" s="3023"/>
      <c r="F28" s="3022"/>
      <c r="G28" s="3235"/>
      <c r="H28" s="3236"/>
      <c r="I28" s="3237" t="s">
        <v>1428</v>
      </c>
      <c r="J28" s="3238" t="s">
        <v>107</v>
      </c>
      <c r="K28" s="3239"/>
      <c r="L28" s="3238"/>
      <c r="M28" s="3240"/>
      <c r="N28" s="3238"/>
    </row>
    <row r="29" spans="1:14" ht="15" customHeight="1">
      <c r="A29" s="4209"/>
      <c r="B29" s="3233" t="s">
        <v>1441</v>
      </c>
      <c r="C29" s="3234"/>
      <c r="D29" s="2697"/>
      <c r="E29" s="3023"/>
      <c r="F29" s="3022"/>
      <c r="G29" s="3235"/>
      <c r="H29" s="3236"/>
      <c r="I29" s="3237" t="s">
        <v>1432</v>
      </c>
      <c r="J29" s="3238" t="s">
        <v>656</v>
      </c>
      <c r="K29" s="3239" t="s">
        <v>1433</v>
      </c>
      <c r="L29" s="3238"/>
      <c r="M29" s="3240"/>
      <c r="N29" s="3238"/>
    </row>
    <row r="30" spans="1:14" ht="15" customHeight="1">
      <c r="A30" s="4209"/>
      <c r="B30" s="3233" t="s">
        <v>1301</v>
      </c>
      <c r="C30" s="3234"/>
      <c r="D30" s="2697"/>
      <c r="E30" s="3023"/>
      <c r="F30" s="3022"/>
      <c r="G30" s="3235"/>
      <c r="H30" s="3236"/>
      <c r="I30" s="3237" t="s">
        <v>1426</v>
      </c>
      <c r="J30" s="3238" t="s">
        <v>1429</v>
      </c>
      <c r="K30" s="3239"/>
      <c r="L30" s="3238"/>
      <c r="M30" s="3240"/>
      <c r="N30" s="3238"/>
    </row>
    <row r="31" spans="1:14" ht="15" customHeight="1">
      <c r="A31" s="4133"/>
      <c r="B31" s="3088" t="s">
        <v>161</v>
      </c>
      <c r="C31" s="3136" t="s">
        <v>1036</v>
      </c>
      <c r="D31" s="3030"/>
      <c r="E31" s="2787"/>
      <c r="F31" s="3111"/>
      <c r="G31" s="3153"/>
      <c r="H31" s="3241"/>
      <c r="I31" s="3242"/>
      <c r="J31" s="3243"/>
      <c r="K31" s="3244"/>
      <c r="L31" s="3243"/>
      <c r="M31" s="3245"/>
      <c r="N31" s="3243"/>
    </row>
    <row r="32" spans="1:14" ht="15" customHeight="1">
      <c r="A32" s="5062" t="s">
        <v>142</v>
      </c>
      <c r="B32" s="3109" t="s">
        <v>1379</v>
      </c>
      <c r="C32" s="3110" t="s">
        <v>1337</v>
      </c>
      <c r="D32" s="3246"/>
      <c r="E32" s="3247"/>
      <c r="F32" s="3246"/>
      <c r="G32" s="3248"/>
      <c r="H32" s="3249"/>
      <c r="I32" s="3250"/>
      <c r="J32" s="3251"/>
      <c r="K32" s="3252"/>
      <c r="L32" s="3251"/>
      <c r="M32" s="3253"/>
      <c r="N32" s="3251"/>
    </row>
    <row r="33" spans="1:14" ht="15" customHeight="1">
      <c r="A33" s="4209"/>
      <c r="B33" s="2984" t="s">
        <v>1298</v>
      </c>
      <c r="C33" s="2985"/>
      <c r="D33" s="2998" t="s">
        <v>159</v>
      </c>
      <c r="E33" s="3254" t="s">
        <v>164</v>
      </c>
      <c r="F33" s="2987"/>
      <c r="G33" s="3255" t="s">
        <v>1442</v>
      </c>
      <c r="H33" s="3214"/>
      <c r="I33" s="3174"/>
      <c r="J33" s="3175"/>
      <c r="K33" s="3176"/>
      <c r="L33" s="3175"/>
      <c r="M33" s="3177"/>
      <c r="N33" s="3175"/>
    </row>
    <row r="34" spans="1:14" ht="15" customHeight="1">
      <c r="A34" s="4209"/>
      <c r="B34" s="2984" t="s">
        <v>188</v>
      </c>
      <c r="C34" s="2985"/>
      <c r="D34" s="2987"/>
      <c r="E34" s="2986"/>
      <c r="F34" s="3039" t="s">
        <v>1352</v>
      </c>
      <c r="G34" s="3149"/>
      <c r="H34" s="3214"/>
      <c r="I34" s="3174"/>
      <c r="J34" s="3175"/>
      <c r="K34" s="3176"/>
      <c r="L34" s="3175"/>
      <c r="M34" s="3177"/>
      <c r="N34" s="3175"/>
    </row>
    <row r="35" spans="1:14" ht="15" customHeight="1">
      <c r="A35" s="4209"/>
      <c r="B35" s="2984" t="s">
        <v>193</v>
      </c>
      <c r="C35" s="2985"/>
      <c r="D35" s="2987"/>
      <c r="E35" s="2986"/>
      <c r="F35" s="3073" t="s">
        <v>1353</v>
      </c>
      <c r="G35" s="3149"/>
      <c r="H35" s="3256" t="s">
        <v>1443</v>
      </c>
      <c r="I35" s="3174"/>
      <c r="J35" s="3175"/>
      <c r="K35" s="3176"/>
      <c r="L35" s="3175"/>
      <c r="M35" s="3177"/>
      <c r="N35" s="3175"/>
    </row>
    <row r="36" spans="1:14" ht="15" customHeight="1">
      <c r="A36" s="4133"/>
      <c r="B36" s="2993" t="s">
        <v>209</v>
      </c>
      <c r="C36" s="2994"/>
      <c r="D36" s="3058" t="s">
        <v>173</v>
      </c>
      <c r="E36" s="2625"/>
      <c r="F36" s="2624"/>
      <c r="G36" s="3219" t="s">
        <v>1444</v>
      </c>
      <c r="H36" s="3220"/>
      <c r="I36" s="3186"/>
      <c r="J36" s="3187"/>
      <c r="K36" s="3188"/>
      <c r="L36" s="3187"/>
      <c r="M36" s="3189"/>
      <c r="N36" s="3187"/>
    </row>
    <row r="37" spans="1:14" ht="15" customHeight="1">
      <c r="A37" s="5055" t="s">
        <v>170</v>
      </c>
      <c r="B37" s="3049" t="s">
        <v>1257</v>
      </c>
      <c r="C37" s="3050"/>
      <c r="D37" s="3051"/>
      <c r="E37" s="3190"/>
      <c r="F37" s="3257" t="s">
        <v>1356</v>
      </c>
      <c r="G37" s="3258"/>
      <c r="H37" s="3259" t="s">
        <v>1100</v>
      </c>
      <c r="I37" s="3260"/>
      <c r="J37" s="3170"/>
      <c r="K37" s="3261"/>
      <c r="L37" s="3262"/>
      <c r="M37" s="3263"/>
      <c r="N37" s="3262"/>
    </row>
    <row r="38" spans="1:14" ht="15" customHeight="1">
      <c r="A38" s="4209"/>
      <c r="B38" s="5193" t="s">
        <v>74</v>
      </c>
      <c r="C38" s="5203"/>
      <c r="D38" s="5054"/>
      <c r="E38" s="5066"/>
      <c r="F38" s="5153" t="s">
        <v>1445</v>
      </c>
      <c r="G38" s="5204"/>
      <c r="H38" s="5206"/>
      <c r="I38" s="3193" t="s">
        <v>1446</v>
      </c>
      <c r="J38" s="3228" t="s">
        <v>84</v>
      </c>
      <c r="K38" s="3229" t="s">
        <v>1447</v>
      </c>
      <c r="L38" s="3228"/>
      <c r="M38" s="3230"/>
      <c r="N38" s="3228"/>
    </row>
    <row r="39" spans="1:14" ht="15" customHeight="1">
      <c r="A39" s="4209"/>
      <c r="B39" s="4491"/>
      <c r="C39" s="4207"/>
      <c r="D39" s="4491"/>
      <c r="E39" s="4458"/>
      <c r="F39" s="4491"/>
      <c r="G39" s="5205"/>
      <c r="H39" s="5207"/>
      <c r="I39" s="3197" t="s">
        <v>1358</v>
      </c>
      <c r="J39" s="3264" t="s">
        <v>1285</v>
      </c>
      <c r="K39" s="3265" t="s">
        <v>1448</v>
      </c>
      <c r="L39" s="3264"/>
      <c r="M39" s="3266"/>
      <c r="N39" s="3264"/>
    </row>
    <row r="40" spans="1:14" ht="15" customHeight="1">
      <c r="A40" s="4209"/>
      <c r="B40" s="3014" t="s">
        <v>79</v>
      </c>
      <c r="C40" s="3015"/>
      <c r="D40" s="2777"/>
      <c r="E40" s="2778"/>
      <c r="F40" s="3087"/>
      <c r="G40" s="3201"/>
      <c r="H40" s="3202"/>
      <c r="I40" s="3203"/>
      <c r="J40" s="3204"/>
      <c r="K40" s="3205"/>
      <c r="L40" s="3204"/>
      <c r="M40" s="3206"/>
      <c r="N40" s="3204"/>
    </row>
    <row r="41" spans="1:14" ht="15" customHeight="1">
      <c r="A41" s="4209"/>
      <c r="B41" s="3014" t="s">
        <v>1449</v>
      </c>
      <c r="C41" s="3015"/>
      <c r="D41" s="2697"/>
      <c r="E41" s="3023"/>
      <c r="F41" s="2777"/>
      <c r="G41" s="3201"/>
      <c r="H41" s="3202"/>
      <c r="I41" s="3203" t="s">
        <v>1450</v>
      </c>
      <c r="J41" s="3204" t="s">
        <v>1006</v>
      </c>
      <c r="K41" s="3205"/>
      <c r="L41" s="3204"/>
      <c r="M41" s="3206"/>
      <c r="N41" s="3204"/>
    </row>
    <row r="42" spans="1:14" ht="15" customHeight="1">
      <c r="A42" s="4209"/>
      <c r="B42" s="3014" t="s">
        <v>1301</v>
      </c>
      <c r="C42" s="3015"/>
      <c r="D42" s="2697"/>
      <c r="E42" s="3023"/>
      <c r="F42" s="2777"/>
      <c r="G42" s="3201"/>
      <c r="H42" s="3202"/>
      <c r="I42" s="3203" t="s">
        <v>1428</v>
      </c>
      <c r="J42" s="3204" t="s">
        <v>656</v>
      </c>
      <c r="K42" s="3205"/>
      <c r="L42" s="3204"/>
      <c r="M42" s="3206"/>
      <c r="N42" s="3204"/>
    </row>
    <row r="43" spans="1:14" ht="15" customHeight="1">
      <c r="A43" s="4209"/>
      <c r="B43" s="3014" t="s">
        <v>1449</v>
      </c>
      <c r="C43" s="3015"/>
      <c r="D43" s="2697"/>
      <c r="E43" s="3023"/>
      <c r="F43" s="2777"/>
      <c r="G43" s="3201"/>
      <c r="H43" s="3202"/>
      <c r="I43" s="3203" t="s">
        <v>1426</v>
      </c>
      <c r="J43" s="3204" t="s">
        <v>1451</v>
      </c>
      <c r="K43" s="3205"/>
      <c r="L43" s="3204"/>
      <c r="M43" s="3206"/>
      <c r="N43" s="3204"/>
    </row>
    <row r="44" spans="1:14" ht="15" customHeight="1">
      <c r="A44" s="4209"/>
      <c r="B44" s="3014" t="s">
        <v>90</v>
      </c>
      <c r="C44" s="3015"/>
      <c r="D44" s="2998" t="s">
        <v>199</v>
      </c>
      <c r="E44" s="3254" t="s">
        <v>192</v>
      </c>
      <c r="F44" s="2777"/>
      <c r="G44" s="3201"/>
      <c r="H44" s="3202"/>
      <c r="I44" s="3203"/>
      <c r="J44" s="3204"/>
      <c r="K44" s="3205"/>
      <c r="L44" s="3204"/>
      <c r="M44" s="3206"/>
      <c r="N44" s="3204"/>
    </row>
    <row r="45" spans="1:14" ht="13">
      <c r="A45" s="4133"/>
      <c r="B45" s="3267" t="s">
        <v>1452</v>
      </c>
      <c r="C45" s="3268"/>
      <c r="D45" s="2742"/>
      <c r="E45" s="2743"/>
      <c r="F45" s="2742"/>
      <c r="G45" s="3269"/>
      <c r="H45" s="3270"/>
      <c r="I45" s="3271"/>
      <c r="J45" s="3272"/>
      <c r="K45" s="3273"/>
      <c r="L45" s="3272"/>
      <c r="M45" s="3274"/>
      <c r="N45" s="3272"/>
    </row>
    <row r="46" spans="1:14" ht="13">
      <c r="A46" s="5211" t="s">
        <v>196</v>
      </c>
      <c r="B46" s="3109" t="s">
        <v>1453</v>
      </c>
      <c r="C46" s="3275"/>
      <c r="D46" s="3246"/>
      <c r="E46" s="3247"/>
      <c r="F46" s="3246"/>
      <c r="G46" s="3248"/>
      <c r="H46" s="3276"/>
      <c r="I46" s="3250"/>
      <c r="J46" s="3251"/>
      <c r="K46" s="3252"/>
      <c r="L46" s="3251"/>
      <c r="M46" s="3253"/>
      <c r="N46" s="3251"/>
    </row>
    <row r="47" spans="1:14" ht="13">
      <c r="A47" s="4209"/>
      <c r="B47" s="3020" t="s">
        <v>1257</v>
      </c>
      <c r="C47" s="3021"/>
      <c r="D47" s="3022"/>
      <c r="E47" s="3023"/>
      <c r="F47" s="3277" t="s">
        <v>1375</v>
      </c>
      <c r="G47" s="3278"/>
      <c r="H47" s="3279" t="s">
        <v>1454</v>
      </c>
      <c r="I47" s="3237"/>
      <c r="J47" s="3238"/>
      <c r="K47" s="3239"/>
      <c r="L47" s="3238"/>
      <c r="M47" s="3240"/>
      <c r="N47" s="3238"/>
    </row>
    <row r="48" spans="1:14" ht="13">
      <c r="A48" s="4209"/>
      <c r="B48" s="2984" t="s">
        <v>74</v>
      </c>
      <c r="C48" s="2985"/>
      <c r="D48" s="2987"/>
      <c r="E48" s="2986"/>
      <c r="F48" s="3101"/>
      <c r="G48" s="3280" t="s">
        <v>1455</v>
      </c>
      <c r="H48" s="3281"/>
      <c r="I48" s="3174"/>
      <c r="J48" s="3175"/>
      <c r="K48" s="3176"/>
      <c r="L48" s="3175"/>
      <c r="M48" s="3177"/>
      <c r="N48" s="3175"/>
    </row>
    <row r="49" spans="1:14" ht="13">
      <c r="A49" s="4209"/>
      <c r="B49" s="5193" t="s">
        <v>79</v>
      </c>
      <c r="C49" s="5203"/>
      <c r="D49" s="5130" t="s">
        <v>207</v>
      </c>
      <c r="E49" s="5066"/>
      <c r="F49" s="5054"/>
      <c r="G49" s="5204"/>
      <c r="H49" s="5212"/>
      <c r="I49" s="3222" t="s">
        <v>1456</v>
      </c>
      <c r="J49" s="3282" t="s">
        <v>84</v>
      </c>
      <c r="K49" s="3283"/>
      <c r="L49" s="3284"/>
      <c r="M49" s="3285"/>
      <c r="N49" s="3284"/>
    </row>
    <row r="50" spans="1:14" ht="13">
      <c r="A50" s="4209"/>
      <c r="B50" s="4491"/>
      <c r="C50" s="4207"/>
      <c r="D50" s="4491"/>
      <c r="E50" s="4458"/>
      <c r="F50" s="4491"/>
      <c r="G50" s="5205"/>
      <c r="H50" s="5207"/>
      <c r="I50" s="3222" t="s">
        <v>1457</v>
      </c>
      <c r="J50" s="3286" t="s">
        <v>1458</v>
      </c>
      <c r="K50" s="3287"/>
      <c r="L50" s="3288"/>
      <c r="M50" s="3289"/>
      <c r="N50" s="3288"/>
    </row>
    <row r="51" spans="1:14" ht="13">
      <c r="A51" s="4209"/>
      <c r="B51" s="5193" t="s">
        <v>90</v>
      </c>
      <c r="C51" s="5203"/>
      <c r="D51" s="5054"/>
      <c r="E51" s="5066"/>
      <c r="F51" s="5054"/>
      <c r="G51" s="5209"/>
      <c r="H51" s="5213"/>
      <c r="I51" s="3193" t="s">
        <v>1459</v>
      </c>
      <c r="J51" s="3228" t="s">
        <v>1460</v>
      </c>
      <c r="K51" s="3229"/>
      <c r="L51" s="3228"/>
      <c r="M51" s="3230"/>
      <c r="N51" s="3228"/>
    </row>
    <row r="52" spans="1:14" ht="13">
      <c r="A52" s="4133"/>
      <c r="B52" s="4456"/>
      <c r="C52" s="4189"/>
      <c r="D52" s="4240"/>
      <c r="E52" s="4443"/>
      <c r="F52" s="4240"/>
      <c r="G52" s="4024"/>
      <c r="H52" s="4024"/>
      <c r="I52" s="3290" t="s">
        <v>181</v>
      </c>
      <c r="J52" s="3291" t="s">
        <v>1461</v>
      </c>
      <c r="K52" s="3292"/>
      <c r="L52" s="3293"/>
      <c r="M52" s="3292"/>
      <c r="N52" s="3293"/>
    </row>
    <row r="53" spans="1:14" ht="15.5">
      <c r="A53" s="5062" t="s">
        <v>547</v>
      </c>
      <c r="B53" s="3049" t="s">
        <v>1135</v>
      </c>
      <c r="C53" s="3050"/>
      <c r="D53" s="3051"/>
      <c r="E53" s="3294"/>
      <c r="F53" s="3051"/>
      <c r="G53" s="3295" t="s">
        <v>1462</v>
      </c>
      <c r="H53" s="3259" t="s">
        <v>1381</v>
      </c>
      <c r="I53" s="3296"/>
      <c r="J53" s="3297"/>
      <c r="K53" s="3298"/>
      <c r="L53" s="3297"/>
      <c r="M53" s="3299"/>
      <c r="N53" s="3297"/>
    </row>
    <row r="54" spans="1:14" ht="13">
      <c r="A54" s="4209"/>
      <c r="B54" s="2984" t="s">
        <v>1136</v>
      </c>
      <c r="C54" s="2985"/>
      <c r="D54" s="2998" t="s">
        <v>228</v>
      </c>
      <c r="E54" s="3254" t="s">
        <v>205</v>
      </c>
      <c r="F54" s="2987"/>
      <c r="G54" s="3149"/>
      <c r="H54" s="3214"/>
      <c r="I54" s="3174"/>
      <c r="J54" s="3175"/>
      <c r="K54" s="3176"/>
      <c r="L54" s="3175"/>
      <c r="M54" s="3177"/>
      <c r="N54" s="3175"/>
    </row>
    <row r="55" spans="1:14" ht="13">
      <c r="A55" s="4209"/>
      <c r="B55" s="3037" t="s">
        <v>111</v>
      </c>
      <c r="C55" s="3038" t="s">
        <v>1380</v>
      </c>
      <c r="D55" s="2777"/>
      <c r="E55" s="2778"/>
      <c r="F55" s="2777"/>
      <c r="G55" s="3201"/>
      <c r="H55" s="3202"/>
      <c r="I55" s="3203"/>
      <c r="J55" s="3204"/>
      <c r="K55" s="3205"/>
      <c r="L55" s="3204"/>
      <c r="M55" s="3206"/>
      <c r="N55" s="3204"/>
    </row>
    <row r="56" spans="1:14" ht="13">
      <c r="A56" s="4209"/>
      <c r="B56" s="3014" t="s">
        <v>79</v>
      </c>
      <c r="C56" s="3015"/>
      <c r="D56" s="2777"/>
      <c r="E56" s="2778"/>
      <c r="F56" s="2777"/>
      <c r="G56" s="3201"/>
      <c r="H56" s="3202"/>
      <c r="I56" s="3203" t="s">
        <v>1428</v>
      </c>
      <c r="J56" s="3204" t="s">
        <v>182</v>
      </c>
      <c r="K56" s="3205"/>
      <c r="L56" s="3204"/>
      <c r="M56" s="3206"/>
      <c r="N56" s="3204"/>
    </row>
    <row r="57" spans="1:14" ht="13">
      <c r="A57" s="4209"/>
      <c r="B57" s="3014" t="s">
        <v>54</v>
      </c>
      <c r="C57" s="3015"/>
      <c r="D57" s="2777"/>
      <c r="E57" s="2778"/>
      <c r="F57" s="2777"/>
      <c r="G57" s="3201"/>
      <c r="H57" s="3202"/>
      <c r="I57" s="3203" t="s">
        <v>1426</v>
      </c>
      <c r="J57" s="3204" t="s">
        <v>182</v>
      </c>
      <c r="K57" s="3205"/>
      <c r="L57" s="3204"/>
      <c r="M57" s="3206"/>
      <c r="N57" s="3204"/>
    </row>
    <row r="58" spans="1:14" ht="13">
      <c r="A58" s="4209"/>
      <c r="B58" s="3014" t="s">
        <v>120</v>
      </c>
      <c r="C58" s="3015"/>
      <c r="D58" s="2777"/>
      <c r="E58" s="2778"/>
      <c r="F58" s="2777"/>
      <c r="G58" s="3201"/>
      <c r="H58" s="3202" t="s">
        <v>107</v>
      </c>
      <c r="I58" s="3203"/>
      <c r="J58" s="3204"/>
      <c r="K58" s="3205"/>
      <c r="L58" s="3204"/>
      <c r="M58" s="3206"/>
      <c r="N58" s="3204"/>
    </row>
    <row r="59" spans="1:14" ht="13">
      <c r="A59" s="4133"/>
      <c r="B59" s="3300" t="s">
        <v>125</v>
      </c>
      <c r="C59" s="3136" t="s">
        <v>1395</v>
      </c>
      <c r="D59" s="3030"/>
      <c r="E59" s="3062"/>
      <c r="F59" s="3030"/>
      <c r="G59" s="3158"/>
      <c r="H59" s="3207" t="s">
        <v>705</v>
      </c>
      <c r="I59" s="3208"/>
      <c r="J59" s="3209"/>
      <c r="K59" s="3210"/>
      <c r="L59" s="3209"/>
      <c r="M59" s="3211"/>
      <c r="N59" s="3209"/>
    </row>
    <row r="60" spans="1:14" ht="14.5">
      <c r="A60" s="5080" t="s">
        <v>230</v>
      </c>
      <c r="B60" s="3128" t="s">
        <v>1143</v>
      </c>
      <c r="C60" s="3110" t="s">
        <v>1398</v>
      </c>
      <c r="D60" s="3129" t="s">
        <v>415</v>
      </c>
      <c r="E60" s="3130" t="s">
        <v>257</v>
      </c>
      <c r="F60" s="3051"/>
      <c r="G60" s="3258"/>
      <c r="H60" s="3259"/>
      <c r="I60" s="3296"/>
      <c r="J60" s="3297"/>
      <c r="K60" s="3298"/>
      <c r="L60" s="3297"/>
      <c r="M60" s="3299"/>
      <c r="N60" s="3297"/>
    </row>
    <row r="61" spans="1:14" ht="14.5">
      <c r="A61" s="4209"/>
      <c r="B61" s="2984" t="s">
        <v>50</v>
      </c>
      <c r="C61" s="2985"/>
      <c r="D61" s="3137"/>
      <c r="E61" s="2986"/>
      <c r="F61" s="2987"/>
      <c r="G61" s="3255" t="s">
        <v>1463</v>
      </c>
      <c r="H61" s="3214" t="s">
        <v>656</v>
      </c>
      <c r="I61" s="3174"/>
      <c r="J61" s="3175"/>
      <c r="K61" s="3176"/>
      <c r="L61" s="3175"/>
      <c r="M61" s="3177"/>
      <c r="N61" s="3175"/>
    </row>
    <row r="62" spans="1:14" ht="13">
      <c r="A62" s="4209"/>
      <c r="B62" s="2984" t="s">
        <v>223</v>
      </c>
      <c r="C62" s="2985"/>
      <c r="D62" s="2987"/>
      <c r="E62" s="2986"/>
      <c r="F62" s="2987"/>
      <c r="G62" s="3149"/>
      <c r="H62" s="3214"/>
      <c r="I62" s="3174" t="s">
        <v>1464</v>
      </c>
      <c r="J62" s="3175" t="s">
        <v>1100</v>
      </c>
      <c r="K62" s="3176"/>
      <c r="L62" s="3175"/>
      <c r="M62" s="3177"/>
      <c r="N62" s="3175"/>
    </row>
    <row r="63" spans="1:14" ht="13">
      <c r="A63" s="4209"/>
      <c r="B63" s="5193" t="s">
        <v>54</v>
      </c>
      <c r="C63" s="5203"/>
      <c r="D63" s="5054"/>
      <c r="E63" s="5066"/>
      <c r="F63" s="5054"/>
      <c r="G63" s="5204"/>
      <c r="H63" s="5206" t="s">
        <v>1465</v>
      </c>
      <c r="I63" s="3193" t="s">
        <v>1466</v>
      </c>
      <c r="J63" s="3228" t="s">
        <v>1467</v>
      </c>
      <c r="K63" s="3229"/>
      <c r="L63" s="3228"/>
      <c r="M63" s="3230"/>
      <c r="N63" s="3228"/>
    </row>
    <row r="64" spans="1:14" ht="13">
      <c r="A64" s="4209"/>
      <c r="B64" s="4491"/>
      <c r="C64" s="4207"/>
      <c r="D64" s="4491"/>
      <c r="E64" s="4458"/>
      <c r="F64" s="4491"/>
      <c r="G64" s="5205"/>
      <c r="H64" s="5207"/>
      <c r="I64" s="3197" t="s">
        <v>1407</v>
      </c>
      <c r="J64" s="3301" t="s">
        <v>1468</v>
      </c>
      <c r="K64" s="3302"/>
      <c r="L64" s="3303"/>
      <c r="M64" s="3302"/>
      <c r="N64" s="3303"/>
    </row>
    <row r="65" spans="1:14" ht="13">
      <c r="A65" s="4209"/>
      <c r="B65" s="3106" t="s">
        <v>1469</v>
      </c>
      <c r="C65" s="3304"/>
      <c r="D65" s="2697"/>
      <c r="E65" s="2698"/>
      <c r="F65" s="2777"/>
      <c r="G65" s="3305"/>
      <c r="H65" s="3306"/>
      <c r="I65" s="3307" t="s">
        <v>1318</v>
      </c>
      <c r="J65" s="3308" t="s">
        <v>1035</v>
      </c>
      <c r="K65" s="3309"/>
      <c r="L65" s="3308"/>
      <c r="M65" s="3307"/>
      <c r="N65" s="3308"/>
    </row>
    <row r="66" spans="1:14" ht="13">
      <c r="A66" s="4133"/>
      <c r="B66" s="3300" t="s">
        <v>59</v>
      </c>
      <c r="C66" s="3136" t="s">
        <v>1402</v>
      </c>
      <c r="D66" s="3030"/>
      <c r="E66" s="3062"/>
      <c r="F66" s="3310" t="s">
        <v>1403</v>
      </c>
      <c r="G66" s="3158"/>
      <c r="H66" s="3207"/>
      <c r="I66" s="3208"/>
      <c r="J66" s="3209"/>
      <c r="K66" s="3210"/>
      <c r="L66" s="3209"/>
      <c r="M66" s="3211"/>
      <c r="N66" s="3209"/>
    </row>
    <row r="67" spans="1:14" ht="13">
      <c r="A67" s="5062" t="s">
        <v>252</v>
      </c>
      <c r="B67" s="3128" t="s">
        <v>1165</v>
      </c>
      <c r="C67" s="3110" t="s">
        <v>1404</v>
      </c>
      <c r="D67" s="2977"/>
      <c r="E67" s="2978"/>
      <c r="F67" s="3311" t="s">
        <v>1405</v>
      </c>
      <c r="G67" s="3167"/>
      <c r="H67" s="3192"/>
      <c r="I67" s="3169"/>
      <c r="J67" s="3170"/>
      <c r="K67" s="3171"/>
      <c r="L67" s="3170"/>
      <c r="M67" s="3172"/>
      <c r="N67" s="3170"/>
    </row>
    <row r="68" spans="1:14" ht="13">
      <c r="A68" s="4209"/>
      <c r="B68" s="2984" t="s">
        <v>151</v>
      </c>
      <c r="C68" s="2985"/>
      <c r="D68" s="2987"/>
      <c r="E68" s="2986"/>
      <c r="F68" s="2987"/>
      <c r="G68" s="5210" t="s">
        <v>1470</v>
      </c>
      <c r="H68" s="4205"/>
      <c r="I68" s="3174"/>
      <c r="J68" s="3175"/>
      <c r="K68" s="3176"/>
      <c r="L68" s="3175"/>
      <c r="M68" s="3177"/>
      <c r="N68" s="3175"/>
    </row>
    <row r="69" spans="1:14" ht="13">
      <c r="A69" s="4209"/>
      <c r="B69" s="2984" t="s">
        <v>156</v>
      </c>
      <c r="C69" s="2985"/>
      <c r="D69" s="2987"/>
      <c r="E69" s="2986"/>
      <c r="F69" s="2987"/>
      <c r="G69" s="3149"/>
      <c r="H69" s="3175"/>
      <c r="I69" s="3174"/>
      <c r="J69" s="3175"/>
      <c r="K69" s="3176"/>
      <c r="L69" s="3175"/>
      <c r="M69" s="3177"/>
      <c r="N69" s="3175"/>
    </row>
    <row r="70" spans="1:14" ht="13">
      <c r="A70" s="4209"/>
      <c r="B70" s="2993" t="s">
        <v>161</v>
      </c>
      <c r="C70" s="2994"/>
      <c r="D70" s="2667"/>
      <c r="E70" s="2668"/>
      <c r="F70" s="3312" t="s">
        <v>1414</v>
      </c>
      <c r="G70" s="3313"/>
      <c r="H70" s="3314"/>
      <c r="I70" s="3160"/>
      <c r="J70" s="3314"/>
      <c r="K70" s="3315"/>
      <c r="L70" s="3314"/>
      <c r="M70" s="3316"/>
      <c r="N70" s="3314"/>
    </row>
    <row r="71" spans="1:14" ht="13">
      <c r="A71" s="5062" t="s">
        <v>1471</v>
      </c>
      <c r="B71" s="3049" t="s">
        <v>1135</v>
      </c>
      <c r="C71" s="3050"/>
      <c r="D71" s="3051"/>
      <c r="E71" s="3190"/>
      <c r="F71" s="3051"/>
      <c r="G71" s="3258"/>
      <c r="H71" s="3297"/>
      <c r="I71" s="3296"/>
      <c r="J71" s="3297"/>
      <c r="K71" s="3298"/>
      <c r="L71" s="3297"/>
      <c r="M71" s="3299"/>
      <c r="N71" s="3297"/>
    </row>
    <row r="72" spans="1:14" ht="13">
      <c r="A72" s="4209"/>
      <c r="B72" s="3014" t="s">
        <v>1136</v>
      </c>
      <c r="C72" s="3015"/>
      <c r="D72" s="2777"/>
      <c r="E72" s="2778"/>
      <c r="F72" s="2777"/>
      <c r="G72" s="3201"/>
      <c r="H72" s="3204"/>
      <c r="I72" s="3203"/>
      <c r="J72" s="3204"/>
      <c r="K72" s="3205"/>
      <c r="L72" s="3204"/>
      <c r="M72" s="3206"/>
      <c r="N72" s="3204"/>
    </row>
    <row r="73" spans="1:14" ht="13">
      <c r="A73" s="4133"/>
      <c r="B73" s="3157" t="s">
        <v>111</v>
      </c>
      <c r="C73" s="3061" t="s">
        <v>1416</v>
      </c>
      <c r="D73" s="3030"/>
      <c r="E73" s="3062"/>
      <c r="F73" s="3030"/>
      <c r="G73" s="3158"/>
      <c r="H73" s="3209"/>
      <c r="I73" s="3208"/>
      <c r="J73" s="3209"/>
      <c r="K73" s="3210"/>
      <c r="L73" s="3209"/>
      <c r="M73" s="3211"/>
      <c r="N73" s="3209"/>
    </row>
    <row r="74" spans="1:14" ht="13">
      <c r="A74" s="2550"/>
      <c r="B74" s="3317"/>
      <c r="C74" s="3317"/>
      <c r="D74" s="2953"/>
      <c r="E74" s="2953"/>
      <c r="F74" s="2953"/>
      <c r="G74" s="2953"/>
      <c r="H74" s="3314"/>
      <c r="I74" s="3314"/>
      <c r="J74" s="2550"/>
      <c r="K74" s="2962"/>
      <c r="L74" s="2550"/>
      <c r="M74" s="2550"/>
      <c r="N74" s="2550"/>
    </row>
    <row r="75" spans="1:14" ht="13">
      <c r="A75" s="2550"/>
      <c r="B75" s="3317"/>
      <c r="C75" s="3317"/>
      <c r="D75" s="2953"/>
      <c r="E75" s="2953"/>
      <c r="F75" s="2953"/>
      <c r="G75" s="2953"/>
      <c r="H75" s="3314"/>
      <c r="I75" s="3314"/>
      <c r="J75" s="2550"/>
      <c r="K75" s="2962"/>
      <c r="L75" s="2550"/>
      <c r="M75" s="2550"/>
      <c r="N75" s="2550"/>
    </row>
    <row r="76" spans="1:14" ht="13">
      <c r="A76" s="2550"/>
      <c r="B76" s="3317"/>
      <c r="C76" s="3317"/>
      <c r="D76" s="2953"/>
      <c r="E76" s="2953"/>
      <c r="F76" s="2953"/>
      <c r="G76" s="2953"/>
      <c r="H76" s="3314"/>
      <c r="I76" s="3314"/>
      <c r="J76" s="2550"/>
      <c r="K76" s="2962"/>
      <c r="L76" s="2550"/>
      <c r="M76" s="2550"/>
      <c r="N76" s="2550"/>
    </row>
    <row r="77" spans="1:14" ht="13">
      <c r="A77" s="2550"/>
      <c r="B77" s="3317"/>
      <c r="C77" s="3317"/>
      <c r="D77" s="2953"/>
      <c r="E77" s="2953"/>
      <c r="F77" s="2953"/>
      <c r="G77" s="2953"/>
      <c r="H77" s="3314"/>
      <c r="I77" s="3314"/>
      <c r="J77" s="2550"/>
      <c r="K77" s="2962"/>
      <c r="L77" s="2550"/>
      <c r="M77" s="2550"/>
      <c r="N77" s="2550"/>
    </row>
    <row r="78" spans="1:14" ht="13">
      <c r="A78" s="2550"/>
      <c r="B78" s="3317"/>
      <c r="C78" s="3317"/>
      <c r="D78" s="2953"/>
      <c r="E78" s="2953"/>
      <c r="F78" s="2953"/>
      <c r="G78" s="2953"/>
      <c r="H78" s="3314"/>
      <c r="I78" s="3314"/>
      <c r="J78" s="2550"/>
      <c r="K78" s="2962"/>
      <c r="L78" s="2550"/>
      <c r="M78" s="2550"/>
      <c r="N78" s="2550"/>
    </row>
    <row r="79" spans="1:14" ht="13">
      <c r="A79" s="2550"/>
      <c r="B79" s="3317"/>
      <c r="C79" s="3317"/>
      <c r="D79" s="2953"/>
      <c r="E79" s="2953"/>
      <c r="F79" s="2953"/>
      <c r="G79" s="2953"/>
      <c r="H79" s="3314"/>
      <c r="I79" s="3314"/>
      <c r="J79" s="2550"/>
      <c r="K79" s="2962"/>
      <c r="L79" s="2550"/>
      <c r="M79" s="2550"/>
      <c r="N79" s="2550"/>
    </row>
    <row r="80" spans="1:14" ht="13">
      <c r="A80" s="2550"/>
      <c r="B80" s="3317"/>
      <c r="C80" s="3317"/>
      <c r="D80" s="2953"/>
      <c r="E80" s="2953"/>
      <c r="F80" s="2953"/>
      <c r="G80" s="2953"/>
      <c r="H80" s="3314"/>
      <c r="I80" s="3314"/>
      <c r="J80" s="2550"/>
      <c r="K80" s="2962"/>
      <c r="L80" s="2550"/>
      <c r="M80" s="2550"/>
      <c r="N80" s="2550"/>
    </row>
    <row r="81" spans="1:14" ht="13">
      <c r="A81" s="2550"/>
      <c r="B81" s="3317"/>
      <c r="C81" s="3317"/>
      <c r="D81" s="2953"/>
      <c r="E81" s="2953"/>
      <c r="F81" s="2953"/>
      <c r="G81" s="2953"/>
      <c r="H81" s="3314"/>
      <c r="I81" s="3314"/>
      <c r="J81" s="2550"/>
      <c r="K81" s="2962"/>
      <c r="L81" s="2550"/>
      <c r="M81" s="2550"/>
      <c r="N81" s="2550"/>
    </row>
    <row r="82" spans="1:14" ht="13">
      <c r="A82" s="2550"/>
      <c r="B82" s="3317"/>
      <c r="C82" s="3317"/>
      <c r="D82" s="2953"/>
      <c r="E82" s="2953"/>
      <c r="F82" s="2953"/>
      <c r="G82" s="2953"/>
      <c r="H82" s="3314"/>
      <c r="I82" s="3314"/>
      <c r="J82" s="2550"/>
      <c r="K82" s="2962"/>
      <c r="L82" s="2550"/>
      <c r="M82" s="2550"/>
      <c r="N82" s="2550"/>
    </row>
    <row r="83" spans="1:14" ht="13">
      <c r="A83" s="2550"/>
      <c r="B83" s="3317"/>
      <c r="C83" s="3317"/>
      <c r="D83" s="2953"/>
      <c r="E83" s="2953"/>
      <c r="F83" s="2953"/>
      <c r="G83" s="2953"/>
      <c r="H83" s="3314"/>
      <c r="I83" s="3314"/>
      <c r="J83" s="2550"/>
      <c r="K83" s="2962"/>
      <c r="L83" s="2550"/>
      <c r="M83" s="2550"/>
      <c r="N83" s="2550"/>
    </row>
    <row r="84" spans="1:14" ht="13">
      <c r="A84" s="2550"/>
      <c r="B84" s="3317"/>
      <c r="C84" s="3317"/>
      <c r="D84" s="2953"/>
      <c r="E84" s="2953"/>
      <c r="F84" s="2953"/>
      <c r="G84" s="2953"/>
      <c r="H84" s="3314"/>
      <c r="I84" s="3314"/>
      <c r="J84" s="2550"/>
      <c r="K84" s="2962"/>
      <c r="L84" s="2550"/>
      <c r="M84" s="2550"/>
      <c r="N84" s="2550"/>
    </row>
    <row r="85" spans="1:14" ht="13">
      <c r="A85" s="2550"/>
      <c r="B85" s="3317"/>
      <c r="C85" s="3317"/>
      <c r="D85" s="2953"/>
      <c r="E85" s="2953"/>
      <c r="F85" s="2953"/>
      <c r="G85" s="2953"/>
      <c r="H85" s="3314"/>
      <c r="I85" s="3314"/>
      <c r="J85" s="2550"/>
      <c r="K85" s="2962"/>
      <c r="L85" s="2550"/>
      <c r="M85" s="2550"/>
      <c r="N85" s="2550"/>
    </row>
    <row r="86" spans="1:14" ht="13">
      <c r="A86" s="2550"/>
      <c r="B86" s="3317"/>
      <c r="C86" s="3317"/>
      <c r="D86" s="2953"/>
      <c r="E86" s="2953"/>
      <c r="F86" s="2953"/>
      <c r="G86" s="2953"/>
      <c r="H86" s="3314"/>
      <c r="I86" s="3314"/>
      <c r="J86" s="2550"/>
      <c r="K86" s="2962"/>
      <c r="L86" s="2550"/>
      <c r="M86" s="2550"/>
      <c r="N86" s="2550"/>
    </row>
    <row r="87" spans="1:14" ht="13">
      <c r="A87" s="2550"/>
      <c r="B87" s="3317"/>
      <c r="C87" s="3317"/>
      <c r="D87" s="2953"/>
      <c r="E87" s="2953"/>
      <c r="F87" s="2953"/>
      <c r="G87" s="2953"/>
      <c r="H87" s="3314"/>
      <c r="I87" s="3314"/>
      <c r="J87" s="2550"/>
      <c r="K87" s="2962"/>
      <c r="L87" s="2550"/>
      <c r="M87" s="2550"/>
      <c r="N87" s="2550"/>
    </row>
    <row r="88" spans="1:14" ht="13">
      <c r="A88" s="2550"/>
      <c r="B88" s="3317"/>
      <c r="C88" s="3317"/>
      <c r="D88" s="2953"/>
      <c r="E88" s="2953"/>
      <c r="F88" s="2953"/>
      <c r="G88" s="2953"/>
      <c r="H88" s="3314"/>
      <c r="I88" s="3314"/>
      <c r="J88" s="2550"/>
      <c r="K88" s="2962"/>
      <c r="L88" s="2550"/>
      <c r="M88" s="2550"/>
      <c r="N88" s="2550"/>
    </row>
    <row r="89" spans="1:14" ht="13">
      <c r="A89" s="2550"/>
      <c r="B89" s="3317"/>
      <c r="C89" s="3317"/>
      <c r="D89" s="2953"/>
      <c r="E89" s="2953"/>
      <c r="F89" s="2953"/>
      <c r="G89" s="2953"/>
      <c r="H89" s="3314"/>
      <c r="I89" s="3314"/>
      <c r="J89" s="2550"/>
      <c r="K89" s="2962"/>
      <c r="L89" s="2550"/>
      <c r="M89" s="2550"/>
      <c r="N89" s="2550"/>
    </row>
    <row r="90" spans="1:14" ht="13">
      <c r="A90" s="2550"/>
      <c r="B90" s="3317"/>
      <c r="C90" s="3317"/>
      <c r="D90" s="2953"/>
      <c r="E90" s="2953"/>
      <c r="F90" s="2953"/>
      <c r="G90" s="2953"/>
      <c r="H90" s="3314"/>
      <c r="I90" s="3314"/>
      <c r="J90" s="2550"/>
      <c r="K90" s="2962"/>
      <c r="L90" s="2550"/>
      <c r="M90" s="2550"/>
      <c r="N90" s="2550"/>
    </row>
    <row r="91" spans="1:14" ht="13">
      <c r="A91" s="2550"/>
      <c r="B91" s="3317"/>
      <c r="C91" s="3317"/>
      <c r="D91" s="2953"/>
      <c r="E91" s="2953"/>
      <c r="F91" s="2953"/>
      <c r="G91" s="2953"/>
      <c r="H91" s="3314"/>
      <c r="I91" s="3314"/>
      <c r="J91" s="2550"/>
      <c r="K91" s="2962"/>
      <c r="L91" s="2550"/>
      <c r="M91" s="2550"/>
      <c r="N91" s="2550"/>
    </row>
    <row r="92" spans="1:14" ht="13">
      <c r="A92" s="2550"/>
      <c r="B92" s="3317"/>
      <c r="C92" s="3317"/>
      <c r="D92" s="2953"/>
      <c r="E92" s="2953"/>
      <c r="F92" s="2953"/>
      <c r="G92" s="2953"/>
      <c r="H92" s="3314"/>
      <c r="I92" s="3314"/>
      <c r="J92" s="2550"/>
      <c r="K92" s="2962"/>
      <c r="L92" s="2550"/>
      <c r="M92" s="2550"/>
      <c r="N92" s="2550"/>
    </row>
    <row r="93" spans="1:14" ht="13">
      <c r="A93" s="2550"/>
      <c r="B93" s="3317"/>
      <c r="C93" s="3317"/>
      <c r="D93" s="2953"/>
      <c r="E93" s="2953"/>
      <c r="F93" s="2953"/>
      <c r="G93" s="2953"/>
      <c r="H93" s="3314"/>
      <c r="I93" s="3314"/>
      <c r="J93" s="2550"/>
      <c r="K93" s="2962"/>
      <c r="L93" s="2550"/>
      <c r="M93" s="2550"/>
      <c r="N93" s="2550"/>
    </row>
    <row r="94" spans="1:14" ht="13">
      <c r="A94" s="2550"/>
      <c r="B94" s="3317"/>
      <c r="C94" s="3317"/>
      <c r="D94" s="2953"/>
      <c r="E94" s="2953"/>
      <c r="F94" s="2953"/>
      <c r="G94" s="2953"/>
      <c r="H94" s="3314"/>
      <c r="I94" s="3314"/>
      <c r="J94" s="2550"/>
      <c r="K94" s="2962"/>
      <c r="L94" s="2550"/>
      <c r="M94" s="2550"/>
      <c r="N94" s="2550"/>
    </row>
    <row r="95" spans="1:14" ht="13">
      <c r="A95" s="2550"/>
      <c r="B95" s="3317"/>
      <c r="C95" s="3317"/>
      <c r="D95" s="2953"/>
      <c r="E95" s="2953"/>
      <c r="F95" s="2953"/>
      <c r="G95" s="2953"/>
      <c r="H95" s="3314"/>
      <c r="I95" s="3314"/>
      <c r="J95" s="2550"/>
      <c r="K95" s="2962"/>
      <c r="L95" s="2550"/>
      <c r="M95" s="2550"/>
      <c r="N95" s="2550"/>
    </row>
    <row r="96" spans="1:14" ht="13">
      <c r="A96" s="2550"/>
      <c r="B96" s="3317"/>
      <c r="C96" s="3317"/>
      <c r="D96" s="2953"/>
      <c r="E96" s="2953"/>
      <c r="F96" s="2953"/>
      <c r="G96" s="2953"/>
      <c r="H96" s="3314"/>
      <c r="I96" s="3314"/>
      <c r="J96" s="2550"/>
      <c r="K96" s="2962"/>
      <c r="L96" s="2550"/>
      <c r="M96" s="2550"/>
      <c r="N96" s="2550"/>
    </row>
    <row r="97" spans="1:14" ht="13">
      <c r="A97" s="2550"/>
      <c r="B97" s="3317"/>
      <c r="C97" s="3317"/>
      <c r="D97" s="2953"/>
      <c r="E97" s="2953"/>
      <c r="F97" s="2953"/>
      <c r="G97" s="2953"/>
      <c r="H97" s="3314"/>
      <c r="I97" s="3314"/>
      <c r="J97" s="2550"/>
      <c r="K97" s="2962"/>
      <c r="L97" s="2550"/>
      <c r="M97" s="2550"/>
      <c r="N97" s="2550"/>
    </row>
    <row r="98" spans="1:14" ht="13">
      <c r="A98" s="2550"/>
      <c r="B98" s="3317"/>
      <c r="C98" s="3317"/>
      <c r="D98" s="2953"/>
      <c r="E98" s="2953"/>
      <c r="F98" s="2953"/>
      <c r="G98" s="2953"/>
      <c r="H98" s="3314"/>
      <c r="I98" s="3314"/>
      <c r="J98" s="2550"/>
      <c r="K98" s="2962"/>
      <c r="L98" s="2550"/>
      <c r="M98" s="2550"/>
      <c r="N98" s="2550"/>
    </row>
    <row r="99" spans="1:14" ht="13">
      <c r="A99" s="2550"/>
      <c r="B99" s="3317"/>
      <c r="C99" s="3317"/>
      <c r="D99" s="2953"/>
      <c r="E99" s="2953"/>
      <c r="F99" s="2953"/>
      <c r="G99" s="2953"/>
      <c r="H99" s="3314"/>
      <c r="I99" s="3314"/>
      <c r="J99" s="2550"/>
      <c r="K99" s="2962"/>
      <c r="L99" s="2550"/>
      <c r="M99" s="2550"/>
      <c r="N99" s="2550"/>
    </row>
    <row r="100" spans="1:14" ht="13">
      <c r="A100" s="2550"/>
      <c r="B100" s="3317"/>
      <c r="C100" s="3317"/>
      <c r="D100" s="2953"/>
      <c r="E100" s="2953"/>
      <c r="F100" s="2953"/>
      <c r="G100" s="2953"/>
      <c r="H100" s="3314"/>
      <c r="I100" s="3314"/>
      <c r="J100" s="2550"/>
      <c r="K100" s="2962"/>
      <c r="L100" s="2550"/>
      <c r="M100" s="2550"/>
      <c r="N100" s="2550"/>
    </row>
    <row r="101" spans="1:14" ht="13">
      <c r="A101" s="2550"/>
      <c r="B101" s="3317"/>
      <c r="C101" s="3317"/>
      <c r="D101" s="2953"/>
      <c r="E101" s="2953"/>
      <c r="F101" s="2953"/>
      <c r="G101" s="2953"/>
      <c r="H101" s="3314"/>
      <c r="I101" s="3314"/>
      <c r="J101" s="2550"/>
      <c r="K101" s="2962"/>
      <c r="L101" s="2550"/>
      <c r="M101" s="2550"/>
      <c r="N101" s="2550"/>
    </row>
    <row r="102" spans="1:14" ht="13">
      <c r="A102" s="2550"/>
      <c r="B102" s="3317"/>
      <c r="C102" s="3317"/>
      <c r="D102" s="2953"/>
      <c r="E102" s="2953"/>
      <c r="F102" s="2953"/>
      <c r="G102" s="2953"/>
      <c r="H102" s="3314"/>
      <c r="I102" s="3314"/>
      <c r="J102" s="2550"/>
      <c r="K102" s="2962"/>
      <c r="L102" s="2550"/>
      <c r="M102" s="2550"/>
      <c r="N102" s="2550"/>
    </row>
    <row r="103" spans="1:14" ht="13">
      <c r="A103" s="2550"/>
      <c r="B103" s="3317"/>
      <c r="C103" s="3317"/>
      <c r="D103" s="2953"/>
      <c r="E103" s="2953"/>
      <c r="F103" s="2953"/>
      <c r="G103" s="2953"/>
      <c r="H103" s="3314"/>
      <c r="I103" s="3314"/>
      <c r="J103" s="2550"/>
      <c r="K103" s="2962"/>
      <c r="L103" s="2550"/>
      <c r="M103" s="2550"/>
      <c r="N103" s="2550"/>
    </row>
    <row r="104" spans="1:14" ht="13">
      <c r="A104" s="2550"/>
      <c r="B104" s="3317"/>
      <c r="C104" s="3317"/>
      <c r="D104" s="2953"/>
      <c r="E104" s="2953"/>
      <c r="F104" s="2953"/>
      <c r="G104" s="2953"/>
      <c r="H104" s="3314"/>
      <c r="I104" s="3314"/>
      <c r="J104" s="2550"/>
      <c r="K104" s="2962"/>
      <c r="L104" s="2550"/>
      <c r="M104" s="2550"/>
      <c r="N104" s="2550"/>
    </row>
    <row r="105" spans="1:14" ht="13">
      <c r="A105" s="2550"/>
      <c r="B105" s="3317"/>
      <c r="C105" s="3317"/>
      <c r="D105" s="2953"/>
      <c r="E105" s="2953"/>
      <c r="F105" s="2953"/>
      <c r="G105" s="2953"/>
      <c r="H105" s="3314"/>
      <c r="I105" s="3314"/>
      <c r="J105" s="2550"/>
      <c r="K105" s="2962"/>
      <c r="L105" s="2550"/>
      <c r="M105" s="2550"/>
      <c r="N105" s="2550"/>
    </row>
    <row r="106" spans="1:14" ht="13">
      <c r="A106" s="2550"/>
      <c r="B106" s="3317"/>
      <c r="C106" s="3317"/>
      <c r="D106" s="2953"/>
      <c r="E106" s="2953"/>
      <c r="F106" s="2953"/>
      <c r="G106" s="2953"/>
      <c r="H106" s="3314"/>
      <c r="I106" s="3314"/>
      <c r="J106" s="2550"/>
      <c r="K106" s="2962"/>
      <c r="L106" s="2550"/>
      <c r="M106" s="2550"/>
      <c r="N106" s="2550"/>
    </row>
    <row r="107" spans="1:14" ht="13">
      <c r="A107" s="2550"/>
      <c r="B107" s="3317"/>
      <c r="C107" s="3317"/>
      <c r="D107" s="2953"/>
      <c r="E107" s="2953"/>
      <c r="F107" s="2953"/>
      <c r="G107" s="2953"/>
      <c r="H107" s="3314"/>
      <c r="I107" s="3314"/>
      <c r="J107" s="2550"/>
      <c r="K107" s="2962"/>
      <c r="L107" s="2550"/>
      <c r="M107" s="2550"/>
      <c r="N107" s="2550"/>
    </row>
    <row r="108" spans="1:14" ht="13">
      <c r="A108" s="2550"/>
      <c r="B108" s="3317"/>
      <c r="C108" s="3317"/>
      <c r="D108" s="2953"/>
      <c r="E108" s="2953"/>
      <c r="F108" s="2953"/>
      <c r="G108" s="2953"/>
      <c r="H108" s="3314"/>
      <c r="I108" s="3314"/>
      <c r="J108" s="2550"/>
      <c r="K108" s="2962"/>
      <c r="L108" s="2550"/>
      <c r="M108" s="2550"/>
      <c r="N108" s="2550"/>
    </row>
    <row r="109" spans="1:14" ht="13">
      <c r="A109" s="2550"/>
      <c r="B109" s="3317"/>
      <c r="C109" s="3317"/>
      <c r="D109" s="2953"/>
      <c r="E109" s="2953"/>
      <c r="F109" s="2953"/>
      <c r="G109" s="2953"/>
      <c r="H109" s="3314"/>
      <c r="I109" s="3314"/>
      <c r="J109" s="2550"/>
      <c r="K109" s="2962"/>
      <c r="L109" s="2550"/>
      <c r="M109" s="2550"/>
      <c r="N109" s="2550"/>
    </row>
    <row r="110" spans="1:14" ht="13">
      <c r="A110" s="2550"/>
      <c r="B110" s="3317"/>
      <c r="C110" s="3317"/>
      <c r="D110" s="2953"/>
      <c r="E110" s="2953"/>
      <c r="F110" s="2953"/>
      <c r="G110" s="2953"/>
      <c r="H110" s="3314"/>
      <c r="I110" s="3314"/>
      <c r="J110" s="2550"/>
      <c r="K110" s="2962"/>
      <c r="L110" s="2550"/>
      <c r="M110" s="2550"/>
      <c r="N110" s="2550"/>
    </row>
    <row r="111" spans="1:14" ht="13">
      <c r="A111" s="2550"/>
      <c r="B111" s="3317"/>
      <c r="C111" s="3317"/>
      <c r="D111" s="2953"/>
      <c r="E111" s="2953"/>
      <c r="F111" s="2953"/>
      <c r="G111" s="2953"/>
      <c r="H111" s="3314"/>
      <c r="I111" s="3314"/>
      <c r="J111" s="2550"/>
      <c r="K111" s="2962"/>
      <c r="L111" s="2550"/>
      <c r="M111" s="2550"/>
      <c r="N111" s="2550"/>
    </row>
    <row r="112" spans="1:14" ht="13">
      <c r="A112" s="2550"/>
      <c r="B112" s="3317"/>
      <c r="C112" s="3317"/>
      <c r="D112" s="2953"/>
      <c r="E112" s="2953"/>
      <c r="F112" s="2953"/>
      <c r="G112" s="2953"/>
      <c r="H112" s="3314"/>
      <c r="I112" s="3314"/>
      <c r="J112" s="2550"/>
      <c r="K112" s="2962"/>
      <c r="L112" s="2550"/>
      <c r="M112" s="2550"/>
      <c r="N112" s="2550"/>
    </row>
    <row r="113" spans="1:14" ht="13">
      <c r="A113" s="2550"/>
      <c r="B113" s="3317"/>
      <c r="C113" s="3317"/>
      <c r="D113" s="2953"/>
      <c r="E113" s="2953"/>
      <c r="F113" s="2953"/>
      <c r="G113" s="2953"/>
      <c r="H113" s="3314"/>
      <c r="I113" s="3314"/>
      <c r="J113" s="2550"/>
      <c r="K113" s="2962"/>
      <c r="L113" s="2550"/>
      <c r="M113" s="2550"/>
      <c r="N113" s="2550"/>
    </row>
    <row r="114" spans="1:14" ht="13">
      <c r="A114" s="2550"/>
      <c r="B114" s="3317"/>
      <c r="C114" s="3317"/>
      <c r="D114" s="2953"/>
      <c r="E114" s="2953"/>
      <c r="F114" s="2953"/>
      <c r="G114" s="2953"/>
      <c r="H114" s="3314"/>
      <c r="I114" s="3314"/>
      <c r="J114" s="2550"/>
      <c r="K114" s="2962"/>
      <c r="L114" s="2550"/>
      <c r="M114" s="2550"/>
      <c r="N114" s="2550"/>
    </row>
    <row r="115" spans="1:14" ht="13">
      <c r="A115" s="2550"/>
      <c r="B115" s="3317"/>
      <c r="C115" s="3317"/>
      <c r="D115" s="2953"/>
      <c r="E115" s="2953"/>
      <c r="F115" s="2953"/>
      <c r="G115" s="2953"/>
      <c r="H115" s="3314"/>
      <c r="I115" s="3314"/>
      <c r="J115" s="2550"/>
      <c r="K115" s="2962"/>
      <c r="L115" s="2550"/>
      <c r="M115" s="2550"/>
      <c r="N115" s="2550"/>
    </row>
    <row r="116" spans="1:14" ht="13">
      <c r="A116" s="2550"/>
      <c r="B116" s="3317"/>
      <c r="C116" s="3317"/>
      <c r="D116" s="2953"/>
      <c r="E116" s="2953"/>
      <c r="F116" s="2953"/>
      <c r="G116" s="2953"/>
      <c r="H116" s="3314"/>
      <c r="I116" s="3314"/>
      <c r="J116" s="2550"/>
      <c r="K116" s="2962"/>
      <c r="L116" s="2550"/>
      <c r="M116" s="2550"/>
      <c r="N116" s="2550"/>
    </row>
    <row r="117" spans="1:14" ht="13">
      <c r="A117" s="2550"/>
      <c r="B117" s="3317"/>
      <c r="C117" s="3317"/>
      <c r="D117" s="2953"/>
      <c r="E117" s="2953"/>
      <c r="F117" s="2953"/>
      <c r="G117" s="2953"/>
      <c r="H117" s="3314"/>
      <c r="I117" s="3314"/>
      <c r="J117" s="2550"/>
      <c r="K117" s="2962"/>
      <c r="L117" s="2550"/>
      <c r="M117" s="2550"/>
      <c r="N117" s="2550"/>
    </row>
    <row r="118" spans="1:14" ht="13">
      <c r="A118" s="2550"/>
      <c r="B118" s="3317"/>
      <c r="C118" s="3317"/>
      <c r="D118" s="2953"/>
      <c r="E118" s="2953"/>
      <c r="F118" s="2953"/>
      <c r="G118" s="2953"/>
      <c r="H118" s="3314"/>
      <c r="I118" s="3314"/>
      <c r="J118" s="2550"/>
      <c r="K118" s="2962"/>
      <c r="L118" s="2550"/>
      <c r="M118" s="2550"/>
      <c r="N118" s="2550"/>
    </row>
    <row r="119" spans="1:14" ht="13">
      <c r="A119" s="2550"/>
      <c r="B119" s="3317"/>
      <c r="C119" s="3317"/>
      <c r="D119" s="2953"/>
      <c r="E119" s="2953"/>
      <c r="F119" s="2953"/>
      <c r="G119" s="2953"/>
      <c r="H119" s="3314"/>
      <c r="I119" s="3314"/>
      <c r="J119" s="2550"/>
      <c r="K119" s="2962"/>
      <c r="L119" s="2550"/>
      <c r="M119" s="2550"/>
      <c r="N119" s="2550"/>
    </row>
    <row r="120" spans="1:14" ht="13">
      <c r="A120" s="2550"/>
      <c r="B120" s="3317"/>
      <c r="C120" s="3317"/>
      <c r="D120" s="2953"/>
      <c r="E120" s="2953"/>
      <c r="F120" s="2953"/>
      <c r="G120" s="2953"/>
      <c r="H120" s="3314"/>
      <c r="I120" s="3314"/>
      <c r="J120" s="2550"/>
      <c r="K120" s="2962"/>
      <c r="L120" s="2550"/>
      <c r="M120" s="2550"/>
      <c r="N120" s="2550"/>
    </row>
    <row r="121" spans="1:14" ht="13">
      <c r="A121" s="2550"/>
      <c r="B121" s="3317"/>
      <c r="C121" s="3317"/>
      <c r="D121" s="2953"/>
      <c r="E121" s="2953"/>
      <c r="F121" s="2953"/>
      <c r="G121" s="2953"/>
      <c r="H121" s="3314"/>
      <c r="I121" s="3314"/>
      <c r="J121" s="2550"/>
      <c r="K121" s="2962"/>
      <c r="L121" s="2550"/>
      <c r="M121" s="2550"/>
      <c r="N121" s="2550"/>
    </row>
    <row r="122" spans="1:14" ht="13">
      <c r="A122" s="2550"/>
      <c r="B122" s="3317"/>
      <c r="C122" s="3317"/>
      <c r="D122" s="2953"/>
      <c r="E122" s="2953"/>
      <c r="F122" s="2953"/>
      <c r="G122" s="2953"/>
      <c r="H122" s="3314"/>
      <c r="I122" s="3314"/>
      <c r="J122" s="2550"/>
      <c r="K122" s="2962"/>
      <c r="L122" s="2550"/>
      <c r="M122" s="2550"/>
      <c r="N122" s="2550"/>
    </row>
    <row r="123" spans="1:14" ht="13">
      <c r="A123" s="2550"/>
      <c r="B123" s="3317"/>
      <c r="C123" s="3317"/>
      <c r="D123" s="2953"/>
      <c r="E123" s="2953"/>
      <c r="F123" s="2953"/>
      <c r="G123" s="2953"/>
      <c r="H123" s="3314"/>
      <c r="I123" s="3314"/>
      <c r="J123" s="2550"/>
      <c r="K123" s="2962"/>
      <c r="L123" s="2550"/>
      <c r="M123" s="2550"/>
      <c r="N123" s="2550"/>
    </row>
    <row r="124" spans="1:14" ht="13">
      <c r="A124" s="2550"/>
      <c r="B124" s="3317"/>
      <c r="C124" s="3317"/>
      <c r="D124" s="2953"/>
      <c r="E124" s="2953"/>
      <c r="F124" s="2953"/>
      <c r="G124" s="2953"/>
      <c r="H124" s="3314"/>
      <c r="I124" s="3314"/>
      <c r="J124" s="2550"/>
      <c r="K124" s="2962"/>
      <c r="L124" s="2550"/>
      <c r="M124" s="2550"/>
      <c r="N124" s="2550"/>
    </row>
    <row r="125" spans="1:14" ht="13">
      <c r="A125" s="2550"/>
      <c r="B125" s="3317"/>
      <c r="C125" s="3317"/>
      <c r="D125" s="2953"/>
      <c r="E125" s="2953"/>
      <c r="F125" s="2953"/>
      <c r="G125" s="2953"/>
      <c r="H125" s="3314"/>
      <c r="I125" s="3314"/>
      <c r="J125" s="2550"/>
      <c r="K125" s="2962"/>
      <c r="L125" s="2550"/>
      <c r="M125" s="2550"/>
      <c r="N125" s="2550"/>
    </row>
    <row r="126" spans="1:14" ht="13">
      <c r="A126" s="2550"/>
      <c r="B126" s="3317"/>
      <c r="C126" s="3317"/>
      <c r="D126" s="2953"/>
      <c r="E126" s="2953"/>
      <c r="F126" s="2953"/>
      <c r="G126" s="2953"/>
      <c r="H126" s="3314"/>
      <c r="I126" s="3314"/>
      <c r="J126" s="2550"/>
      <c r="K126" s="2962"/>
      <c r="L126" s="2550"/>
      <c r="M126" s="2550"/>
      <c r="N126" s="2550"/>
    </row>
    <row r="127" spans="1:14" ht="13">
      <c r="A127" s="2550"/>
      <c r="B127" s="3317"/>
      <c r="C127" s="3317"/>
      <c r="D127" s="2953"/>
      <c r="E127" s="2953"/>
      <c r="F127" s="2953"/>
      <c r="G127" s="2953"/>
      <c r="H127" s="3314"/>
      <c r="I127" s="3314"/>
      <c r="J127" s="2550"/>
      <c r="K127" s="2962"/>
      <c r="L127" s="2550"/>
      <c r="M127" s="2550"/>
      <c r="N127" s="2550"/>
    </row>
    <row r="128" spans="1:14" ht="13">
      <c r="A128" s="2550"/>
      <c r="B128" s="3317"/>
      <c r="C128" s="3317"/>
      <c r="D128" s="2953"/>
      <c r="E128" s="2953"/>
      <c r="F128" s="2953"/>
      <c r="G128" s="2953"/>
      <c r="H128" s="3314"/>
      <c r="I128" s="3314"/>
      <c r="J128" s="2550"/>
      <c r="K128" s="2962"/>
      <c r="L128" s="2550"/>
      <c r="M128" s="2550"/>
      <c r="N128" s="2550"/>
    </row>
    <row r="129" spans="1:14" ht="13">
      <c r="A129" s="2550"/>
      <c r="B129" s="3317"/>
      <c r="C129" s="3317"/>
      <c r="D129" s="2953"/>
      <c r="E129" s="2953"/>
      <c r="F129" s="2953"/>
      <c r="G129" s="2953"/>
      <c r="H129" s="3314"/>
      <c r="I129" s="3314"/>
      <c r="J129" s="2550"/>
      <c r="K129" s="2962"/>
      <c r="L129" s="2550"/>
      <c r="M129" s="2550"/>
      <c r="N129" s="2550"/>
    </row>
    <row r="130" spans="1:14" ht="13">
      <c r="A130" s="2550"/>
      <c r="B130" s="3317"/>
      <c r="C130" s="3317"/>
      <c r="D130" s="2953"/>
      <c r="E130" s="2953"/>
      <c r="F130" s="2953"/>
      <c r="G130" s="2953"/>
      <c r="H130" s="3314"/>
      <c r="I130" s="3314"/>
      <c r="J130" s="2550"/>
      <c r="K130" s="2962"/>
      <c r="L130" s="2550"/>
      <c r="M130" s="2550"/>
      <c r="N130" s="2550"/>
    </row>
    <row r="131" spans="1:14" ht="13">
      <c r="A131" s="2550"/>
      <c r="B131" s="3317"/>
      <c r="C131" s="3317"/>
      <c r="D131" s="2953"/>
      <c r="E131" s="2953"/>
      <c r="F131" s="2953"/>
      <c r="G131" s="2953"/>
      <c r="H131" s="3314"/>
      <c r="I131" s="3314"/>
      <c r="J131" s="2550"/>
      <c r="K131" s="2962"/>
      <c r="L131" s="2550"/>
      <c r="M131" s="2550"/>
      <c r="N131" s="2550"/>
    </row>
    <row r="132" spans="1:14" ht="13">
      <c r="A132" s="2550"/>
      <c r="B132" s="3317"/>
      <c r="C132" s="3317"/>
      <c r="D132" s="2953"/>
      <c r="E132" s="2953"/>
      <c r="F132" s="2953"/>
      <c r="G132" s="2953"/>
      <c r="H132" s="3314"/>
      <c r="I132" s="3314"/>
      <c r="J132" s="2550"/>
      <c r="K132" s="2962"/>
      <c r="L132" s="2550"/>
      <c r="M132" s="2550"/>
      <c r="N132" s="2550"/>
    </row>
    <row r="133" spans="1:14" ht="13">
      <c r="A133" s="2550"/>
      <c r="B133" s="3317"/>
      <c r="C133" s="3317"/>
      <c r="D133" s="2953"/>
      <c r="E133" s="2953"/>
      <c r="F133" s="2953"/>
      <c r="G133" s="2953"/>
      <c r="H133" s="3314"/>
      <c r="I133" s="3314"/>
      <c r="J133" s="2550"/>
      <c r="K133" s="2962"/>
      <c r="L133" s="2550"/>
      <c r="M133" s="2550"/>
      <c r="N133" s="2550"/>
    </row>
    <row r="134" spans="1:14" ht="13">
      <c r="A134" s="2550"/>
      <c r="B134" s="3317"/>
      <c r="C134" s="3317"/>
      <c r="D134" s="2953"/>
      <c r="E134" s="2953"/>
      <c r="F134" s="2953"/>
      <c r="G134" s="2953"/>
      <c r="H134" s="3314"/>
      <c r="I134" s="3314"/>
      <c r="J134" s="2550"/>
      <c r="K134" s="2962"/>
      <c r="L134" s="2550"/>
      <c r="M134" s="2550"/>
      <c r="N134" s="2550"/>
    </row>
    <row r="135" spans="1:14" ht="13">
      <c r="A135" s="2550"/>
      <c r="B135" s="3317"/>
      <c r="C135" s="3317"/>
      <c r="D135" s="2953"/>
      <c r="E135" s="2953"/>
      <c r="F135" s="2953"/>
      <c r="G135" s="2953"/>
      <c r="H135" s="3314"/>
      <c r="I135" s="3314"/>
      <c r="J135" s="2550"/>
      <c r="K135" s="2962"/>
      <c r="L135" s="2550"/>
      <c r="M135" s="2550"/>
      <c r="N135" s="2550"/>
    </row>
    <row r="136" spans="1:14" ht="13">
      <c r="A136" s="2550"/>
      <c r="B136" s="3317"/>
      <c r="C136" s="3317"/>
      <c r="D136" s="2953"/>
      <c r="E136" s="2953"/>
      <c r="F136" s="2953"/>
      <c r="G136" s="2953"/>
      <c r="H136" s="3314"/>
      <c r="I136" s="3314"/>
      <c r="J136" s="2550"/>
      <c r="K136" s="2962"/>
      <c r="L136" s="2550"/>
      <c r="M136" s="2550"/>
      <c r="N136" s="2550"/>
    </row>
    <row r="137" spans="1:14" ht="13">
      <c r="A137" s="2550"/>
      <c r="B137" s="3317"/>
      <c r="C137" s="3317"/>
      <c r="D137" s="2953"/>
      <c r="E137" s="2953"/>
      <c r="F137" s="2953"/>
      <c r="G137" s="2953"/>
      <c r="H137" s="3314"/>
      <c r="I137" s="3314"/>
      <c r="J137" s="2550"/>
      <c r="K137" s="2962"/>
      <c r="L137" s="2550"/>
      <c r="M137" s="2550"/>
      <c r="N137" s="2550"/>
    </row>
    <row r="138" spans="1:14" ht="13">
      <c r="A138" s="2550"/>
      <c r="B138" s="3317"/>
      <c r="C138" s="3317"/>
      <c r="D138" s="2953"/>
      <c r="E138" s="2953"/>
      <c r="F138" s="2953"/>
      <c r="G138" s="2953"/>
      <c r="H138" s="3314"/>
      <c r="I138" s="3314"/>
      <c r="J138" s="2550"/>
      <c r="K138" s="2962"/>
      <c r="L138" s="2550"/>
      <c r="M138" s="2550"/>
      <c r="N138" s="2550"/>
    </row>
    <row r="139" spans="1:14" ht="13">
      <c r="A139" s="2550"/>
      <c r="B139" s="3317"/>
      <c r="C139" s="3317"/>
      <c r="D139" s="2953"/>
      <c r="E139" s="2953"/>
      <c r="F139" s="2953"/>
      <c r="G139" s="2953"/>
      <c r="H139" s="3314"/>
      <c r="I139" s="3314"/>
      <c r="J139" s="2550"/>
      <c r="K139" s="2962"/>
      <c r="L139" s="2550"/>
      <c r="M139" s="2550"/>
      <c r="N139" s="2550"/>
    </row>
    <row r="140" spans="1:14" ht="13">
      <c r="A140" s="2550"/>
      <c r="B140" s="3317"/>
      <c r="C140" s="3317"/>
      <c r="D140" s="2953"/>
      <c r="E140" s="2953"/>
      <c r="F140" s="2953"/>
      <c r="G140" s="2953"/>
      <c r="H140" s="3314"/>
      <c r="I140" s="3314"/>
      <c r="J140" s="2550"/>
      <c r="K140" s="2962"/>
      <c r="L140" s="2550"/>
      <c r="M140" s="2550"/>
      <c r="N140" s="2550"/>
    </row>
    <row r="141" spans="1:14" ht="13">
      <c r="A141" s="2550"/>
      <c r="B141" s="3317"/>
      <c r="C141" s="3317"/>
      <c r="D141" s="2953"/>
      <c r="E141" s="2953"/>
      <c r="F141" s="2953"/>
      <c r="G141" s="2953"/>
      <c r="H141" s="3314"/>
      <c r="I141" s="3314"/>
      <c r="J141" s="2550"/>
      <c r="K141" s="2962"/>
      <c r="L141" s="2550"/>
      <c r="M141" s="2550"/>
      <c r="N141" s="2550"/>
    </row>
    <row r="142" spans="1:14" ht="13">
      <c r="A142" s="2550"/>
      <c r="B142" s="3317"/>
      <c r="C142" s="3317"/>
      <c r="D142" s="2953"/>
      <c r="E142" s="2953"/>
      <c r="F142" s="2953"/>
      <c r="G142" s="2953"/>
      <c r="H142" s="3314"/>
      <c r="I142" s="3314"/>
      <c r="J142" s="2550"/>
      <c r="K142" s="2962"/>
      <c r="L142" s="2550"/>
      <c r="M142" s="2550"/>
      <c r="N142" s="2550"/>
    </row>
    <row r="143" spans="1:14" ht="13">
      <c r="A143" s="2550"/>
      <c r="B143" s="3317"/>
      <c r="C143" s="3317"/>
      <c r="D143" s="2953"/>
      <c r="E143" s="2953"/>
      <c r="F143" s="2953"/>
      <c r="G143" s="2953"/>
      <c r="H143" s="3314"/>
      <c r="I143" s="3314"/>
      <c r="J143" s="2550"/>
      <c r="K143" s="2962"/>
      <c r="L143" s="2550"/>
      <c r="M143" s="2550"/>
      <c r="N143" s="2550"/>
    </row>
    <row r="144" spans="1:14" ht="13">
      <c r="A144" s="2550"/>
      <c r="B144" s="3317"/>
      <c r="C144" s="3317"/>
      <c r="D144" s="2953"/>
      <c r="E144" s="2953"/>
      <c r="F144" s="2953"/>
      <c r="G144" s="2953"/>
      <c r="H144" s="3314"/>
      <c r="I144" s="3314"/>
      <c r="J144" s="2550"/>
      <c r="K144" s="2962"/>
      <c r="L144" s="2550"/>
      <c r="M144" s="2550"/>
      <c r="N144" s="2550"/>
    </row>
    <row r="145" spans="1:14" ht="13">
      <c r="A145" s="2550"/>
      <c r="B145" s="3317"/>
      <c r="C145" s="3317"/>
      <c r="D145" s="2953"/>
      <c r="E145" s="2953"/>
      <c r="F145" s="2953"/>
      <c r="G145" s="2953"/>
      <c r="H145" s="3314"/>
      <c r="I145" s="3314"/>
      <c r="J145" s="2550"/>
      <c r="K145" s="2962"/>
      <c r="L145" s="2550"/>
      <c r="M145" s="2550"/>
      <c r="N145" s="2550"/>
    </row>
    <row r="146" spans="1:14" ht="13">
      <c r="A146" s="2550"/>
      <c r="B146" s="3317"/>
      <c r="C146" s="3317"/>
      <c r="D146" s="2953"/>
      <c r="E146" s="2953"/>
      <c r="F146" s="2953"/>
      <c r="G146" s="2953"/>
      <c r="H146" s="3314"/>
      <c r="I146" s="3314"/>
      <c r="J146" s="2550"/>
      <c r="K146" s="2962"/>
      <c r="L146" s="2550"/>
      <c r="M146" s="2550"/>
      <c r="N146" s="2550"/>
    </row>
    <row r="147" spans="1:14" ht="13">
      <c r="A147" s="2550"/>
      <c r="B147" s="3317"/>
      <c r="C147" s="3317"/>
      <c r="D147" s="2953"/>
      <c r="E147" s="2953"/>
      <c r="F147" s="2953"/>
      <c r="G147" s="2953"/>
      <c r="H147" s="3314"/>
      <c r="I147" s="3314"/>
      <c r="J147" s="2550"/>
      <c r="K147" s="2962"/>
      <c r="L147" s="2550"/>
      <c r="M147" s="2550"/>
      <c r="N147" s="2550"/>
    </row>
    <row r="148" spans="1:14" ht="13">
      <c r="A148" s="2550"/>
      <c r="B148" s="3317"/>
      <c r="C148" s="3317"/>
      <c r="D148" s="2953"/>
      <c r="E148" s="2953"/>
      <c r="F148" s="2953"/>
      <c r="G148" s="2953"/>
      <c r="H148" s="3314"/>
      <c r="I148" s="3314"/>
      <c r="J148" s="2550"/>
      <c r="K148" s="2962"/>
      <c r="L148" s="2550"/>
      <c r="M148" s="2550"/>
      <c r="N148" s="2550"/>
    </row>
    <row r="149" spans="1:14" ht="13">
      <c r="A149" s="2550"/>
      <c r="B149" s="3317"/>
      <c r="C149" s="3317"/>
      <c r="D149" s="2953"/>
      <c r="E149" s="2953"/>
      <c r="F149" s="2953"/>
      <c r="G149" s="2953"/>
      <c r="H149" s="3314"/>
      <c r="I149" s="3314"/>
      <c r="J149" s="2550"/>
      <c r="K149" s="2962"/>
      <c r="L149" s="2550"/>
      <c r="M149" s="2550"/>
      <c r="N149" s="2550"/>
    </row>
    <row r="150" spans="1:14" ht="13">
      <c r="A150" s="2550"/>
      <c r="B150" s="3317"/>
      <c r="C150" s="3317"/>
      <c r="D150" s="2953"/>
      <c r="E150" s="2953"/>
      <c r="F150" s="2953"/>
      <c r="G150" s="2953"/>
      <c r="H150" s="3314"/>
      <c r="I150" s="3314"/>
      <c r="J150" s="2550"/>
      <c r="K150" s="2962"/>
      <c r="L150" s="2550"/>
      <c r="M150" s="2550"/>
      <c r="N150" s="2550"/>
    </row>
    <row r="151" spans="1:14" ht="13">
      <c r="A151" s="2550"/>
      <c r="B151" s="3317"/>
      <c r="C151" s="3317"/>
      <c r="D151" s="2953"/>
      <c r="E151" s="2953"/>
      <c r="F151" s="2953"/>
      <c r="G151" s="2953"/>
      <c r="H151" s="3314"/>
      <c r="I151" s="3314"/>
      <c r="J151" s="2550"/>
      <c r="K151" s="2962"/>
      <c r="L151" s="2550"/>
      <c r="M151" s="2550"/>
      <c r="N151" s="2550"/>
    </row>
    <row r="152" spans="1:14" ht="13">
      <c r="A152" s="2550"/>
      <c r="B152" s="3317"/>
      <c r="C152" s="3317"/>
      <c r="D152" s="2953"/>
      <c r="E152" s="2953"/>
      <c r="F152" s="2953"/>
      <c r="G152" s="2953"/>
      <c r="H152" s="3314"/>
      <c r="I152" s="3314"/>
      <c r="J152" s="2550"/>
      <c r="K152" s="2962"/>
      <c r="L152" s="2550"/>
      <c r="M152" s="2550"/>
      <c r="N152" s="2550"/>
    </row>
    <row r="153" spans="1:14" ht="13">
      <c r="A153" s="2550"/>
      <c r="B153" s="3317"/>
      <c r="C153" s="3317"/>
      <c r="D153" s="2953"/>
      <c r="E153" s="2953"/>
      <c r="F153" s="2953"/>
      <c r="G153" s="2953"/>
      <c r="H153" s="3314"/>
      <c r="I153" s="3314"/>
      <c r="J153" s="2550"/>
      <c r="K153" s="2962"/>
      <c r="L153" s="2550"/>
      <c r="M153" s="2550"/>
      <c r="N153" s="2550"/>
    </row>
    <row r="154" spans="1:14" ht="13">
      <c r="A154" s="2550"/>
      <c r="B154" s="3317"/>
      <c r="C154" s="3317"/>
      <c r="D154" s="2953"/>
      <c r="E154" s="2953"/>
      <c r="F154" s="2953"/>
      <c r="G154" s="2953"/>
      <c r="H154" s="3314"/>
      <c r="I154" s="3314"/>
      <c r="J154" s="2550"/>
      <c r="K154" s="2962"/>
      <c r="L154" s="2550"/>
      <c r="M154" s="2550"/>
      <c r="N154" s="2550"/>
    </row>
    <row r="155" spans="1:14" ht="13">
      <c r="A155" s="2550"/>
      <c r="B155" s="3317"/>
      <c r="C155" s="3317"/>
      <c r="D155" s="2953"/>
      <c r="E155" s="2953"/>
      <c r="F155" s="2953"/>
      <c r="G155" s="2953"/>
      <c r="H155" s="3314"/>
      <c r="I155" s="3314"/>
      <c r="J155" s="2550"/>
      <c r="K155" s="2962"/>
      <c r="L155" s="2550"/>
      <c r="M155" s="2550"/>
      <c r="N155" s="2550"/>
    </row>
    <row r="156" spans="1:14" ht="13">
      <c r="A156" s="2550"/>
      <c r="B156" s="3317"/>
      <c r="C156" s="3317"/>
      <c r="D156" s="2953"/>
      <c r="E156" s="2953"/>
      <c r="F156" s="2953"/>
      <c r="G156" s="2953"/>
      <c r="H156" s="3314"/>
      <c r="I156" s="3314"/>
      <c r="J156" s="2550"/>
      <c r="K156" s="2962"/>
      <c r="L156" s="2550"/>
      <c r="M156" s="2550"/>
      <c r="N156" s="2550"/>
    </row>
    <row r="157" spans="1:14" ht="13">
      <c r="A157" s="2550"/>
      <c r="B157" s="3317"/>
      <c r="C157" s="3317"/>
      <c r="D157" s="2953"/>
      <c r="E157" s="2953"/>
      <c r="F157" s="2953"/>
      <c r="G157" s="2953"/>
      <c r="H157" s="3314"/>
      <c r="I157" s="3314"/>
      <c r="J157" s="2550"/>
      <c r="K157" s="2962"/>
      <c r="L157" s="2550"/>
      <c r="M157" s="2550"/>
      <c r="N157" s="2550"/>
    </row>
    <row r="158" spans="1:14" ht="13">
      <c r="A158" s="2550"/>
      <c r="B158" s="3317"/>
      <c r="C158" s="3317"/>
      <c r="D158" s="2953"/>
      <c r="E158" s="2953"/>
      <c r="F158" s="2953"/>
      <c r="G158" s="2953"/>
      <c r="H158" s="3314"/>
      <c r="I158" s="3314"/>
      <c r="J158" s="2550"/>
      <c r="K158" s="2962"/>
      <c r="L158" s="2550"/>
      <c r="M158" s="2550"/>
      <c r="N158" s="2550"/>
    </row>
    <row r="159" spans="1:14" ht="13">
      <c r="A159" s="2550"/>
      <c r="B159" s="3317"/>
      <c r="C159" s="3317"/>
      <c r="D159" s="2953"/>
      <c r="E159" s="2953"/>
      <c r="F159" s="2953"/>
      <c r="G159" s="2953"/>
      <c r="H159" s="3314"/>
      <c r="I159" s="3314"/>
      <c r="J159" s="2550"/>
      <c r="K159" s="2962"/>
      <c r="L159" s="2550"/>
      <c r="M159" s="2550"/>
      <c r="N159" s="2550"/>
    </row>
    <row r="160" spans="1:14" ht="13">
      <c r="A160" s="2550"/>
      <c r="B160" s="3317"/>
      <c r="C160" s="3317"/>
      <c r="D160" s="2953"/>
      <c r="E160" s="2953"/>
      <c r="F160" s="2953"/>
      <c r="G160" s="2953"/>
      <c r="H160" s="3314"/>
      <c r="I160" s="3314"/>
      <c r="J160" s="2550"/>
      <c r="K160" s="2962"/>
      <c r="L160" s="2550"/>
      <c r="M160" s="2550"/>
      <c r="N160" s="2550"/>
    </row>
    <row r="161" spans="1:14" ht="13">
      <c r="A161" s="2550"/>
      <c r="B161" s="3317"/>
      <c r="C161" s="3317"/>
      <c r="D161" s="2953"/>
      <c r="E161" s="2953"/>
      <c r="F161" s="2953"/>
      <c r="G161" s="2953"/>
      <c r="H161" s="3314"/>
      <c r="I161" s="3314"/>
      <c r="J161" s="2550"/>
      <c r="K161" s="2962"/>
      <c r="L161" s="2550"/>
      <c r="M161" s="2550"/>
      <c r="N161" s="2550"/>
    </row>
    <row r="162" spans="1:14" ht="13">
      <c r="A162" s="2550"/>
      <c r="B162" s="3317"/>
      <c r="C162" s="3317"/>
      <c r="D162" s="2953"/>
      <c r="E162" s="2953"/>
      <c r="F162" s="2953"/>
      <c r="G162" s="2953"/>
      <c r="H162" s="3314"/>
      <c r="I162" s="3314"/>
      <c r="J162" s="2550"/>
      <c r="K162" s="2962"/>
      <c r="L162" s="2550"/>
      <c r="M162" s="2550"/>
      <c r="N162" s="2550"/>
    </row>
    <row r="163" spans="1:14" ht="13">
      <c r="A163" s="2550"/>
      <c r="B163" s="3317"/>
      <c r="C163" s="3317"/>
      <c r="D163" s="2953"/>
      <c r="E163" s="2953"/>
      <c r="F163" s="2953"/>
      <c r="G163" s="2953"/>
      <c r="H163" s="3314"/>
      <c r="I163" s="3314"/>
      <c r="J163" s="2550"/>
      <c r="K163" s="2962"/>
      <c r="L163" s="2550"/>
      <c r="M163" s="2550"/>
      <c r="N163" s="2550"/>
    </row>
    <row r="164" spans="1:14" ht="13">
      <c r="A164" s="2550"/>
      <c r="B164" s="3317"/>
      <c r="C164" s="3317"/>
      <c r="D164" s="2953"/>
      <c r="E164" s="2953"/>
      <c r="F164" s="2953"/>
      <c r="G164" s="2953"/>
      <c r="H164" s="3314"/>
      <c r="I164" s="3314"/>
      <c r="J164" s="2550"/>
      <c r="K164" s="2962"/>
      <c r="L164" s="2550"/>
      <c r="M164" s="2550"/>
      <c r="N164" s="2550"/>
    </row>
    <row r="165" spans="1:14" ht="13">
      <c r="A165" s="2550"/>
      <c r="B165" s="3317"/>
      <c r="C165" s="3317"/>
      <c r="D165" s="2953"/>
      <c r="E165" s="2953"/>
      <c r="F165" s="2953"/>
      <c r="G165" s="2953"/>
      <c r="H165" s="3314"/>
      <c r="I165" s="3314"/>
      <c r="J165" s="2550"/>
      <c r="K165" s="2962"/>
      <c r="L165" s="2550"/>
      <c r="M165" s="2550"/>
      <c r="N165" s="2550"/>
    </row>
    <row r="166" spans="1:14" ht="13">
      <c r="A166" s="2550"/>
      <c r="B166" s="3317"/>
      <c r="C166" s="3317"/>
      <c r="D166" s="2953"/>
      <c r="E166" s="2953"/>
      <c r="F166" s="2953"/>
      <c r="G166" s="2953"/>
      <c r="H166" s="3314"/>
      <c r="I166" s="3314"/>
      <c r="J166" s="2550"/>
      <c r="K166" s="2962"/>
      <c r="L166" s="2550"/>
      <c r="M166" s="2550"/>
      <c r="N166" s="2550"/>
    </row>
    <row r="167" spans="1:14" ht="13">
      <c r="A167" s="2550"/>
      <c r="B167" s="3317"/>
      <c r="C167" s="3317"/>
      <c r="D167" s="2953"/>
      <c r="E167" s="2953"/>
      <c r="F167" s="2953"/>
      <c r="G167" s="2953"/>
      <c r="H167" s="3314"/>
      <c r="I167" s="3314"/>
      <c r="J167" s="2550"/>
      <c r="K167" s="2962"/>
      <c r="L167" s="2550"/>
      <c r="M167" s="2550"/>
      <c r="N167" s="2550"/>
    </row>
    <row r="168" spans="1:14" ht="13">
      <c r="A168" s="2550"/>
      <c r="B168" s="3317"/>
      <c r="C168" s="3317"/>
      <c r="D168" s="2953"/>
      <c r="E168" s="2953"/>
      <c r="F168" s="2953"/>
      <c r="G168" s="2953"/>
      <c r="H168" s="3314"/>
      <c r="I168" s="3314"/>
      <c r="J168" s="2550"/>
      <c r="K168" s="2962"/>
      <c r="L168" s="2550"/>
      <c r="M168" s="2550"/>
      <c r="N168" s="2550"/>
    </row>
    <row r="169" spans="1:14" ht="13">
      <c r="A169" s="2550"/>
      <c r="B169" s="3317"/>
      <c r="C169" s="3317"/>
      <c r="D169" s="2953"/>
      <c r="E169" s="2953"/>
      <c r="F169" s="2953"/>
      <c r="G169" s="2953"/>
      <c r="H169" s="3314"/>
      <c r="I169" s="3314"/>
      <c r="J169" s="2550"/>
      <c r="K169" s="2962"/>
      <c r="L169" s="2550"/>
      <c r="M169" s="2550"/>
      <c r="N169" s="2550"/>
    </row>
    <row r="170" spans="1:14" ht="13">
      <c r="A170" s="2550"/>
      <c r="B170" s="3317"/>
      <c r="C170" s="3317"/>
      <c r="D170" s="2953"/>
      <c r="E170" s="2953"/>
      <c r="F170" s="2953"/>
      <c r="G170" s="2953"/>
      <c r="H170" s="3314"/>
      <c r="I170" s="3314"/>
      <c r="J170" s="2550"/>
      <c r="K170" s="2962"/>
      <c r="L170" s="2550"/>
      <c r="M170" s="2550"/>
      <c r="N170" s="2550"/>
    </row>
    <row r="171" spans="1:14" ht="13">
      <c r="A171" s="2550"/>
      <c r="B171" s="3317"/>
      <c r="C171" s="3317"/>
      <c r="D171" s="2953"/>
      <c r="E171" s="2953"/>
      <c r="F171" s="2953"/>
      <c r="G171" s="2953"/>
      <c r="H171" s="3314"/>
      <c r="I171" s="3314"/>
      <c r="J171" s="2550"/>
      <c r="K171" s="2962"/>
      <c r="L171" s="2550"/>
      <c r="M171" s="2550"/>
      <c r="N171" s="2550"/>
    </row>
    <row r="172" spans="1:14" ht="13">
      <c r="A172" s="2550"/>
      <c r="B172" s="3317"/>
      <c r="C172" s="3317"/>
      <c r="D172" s="2953"/>
      <c r="E172" s="2953"/>
      <c r="F172" s="2953"/>
      <c r="G172" s="2953"/>
      <c r="H172" s="3314"/>
      <c r="I172" s="3314"/>
      <c r="J172" s="2550"/>
      <c r="K172" s="2962"/>
      <c r="L172" s="2550"/>
      <c r="M172" s="2550"/>
      <c r="N172" s="2550"/>
    </row>
    <row r="173" spans="1:14" ht="13">
      <c r="A173" s="2550"/>
      <c r="B173" s="3317"/>
      <c r="C173" s="3317"/>
      <c r="D173" s="2953"/>
      <c r="E173" s="2953"/>
      <c r="F173" s="2953"/>
      <c r="G173" s="2953"/>
      <c r="H173" s="3314"/>
      <c r="I173" s="3314"/>
      <c r="J173" s="2550"/>
      <c r="K173" s="2962"/>
      <c r="L173" s="2550"/>
      <c r="M173" s="2550"/>
      <c r="N173" s="2550"/>
    </row>
    <row r="174" spans="1:14" ht="13">
      <c r="A174" s="2550"/>
      <c r="B174" s="3317"/>
      <c r="C174" s="3317"/>
      <c r="D174" s="2953"/>
      <c r="E174" s="2953"/>
      <c r="F174" s="2953"/>
      <c r="G174" s="2953"/>
      <c r="H174" s="3314"/>
      <c r="I174" s="3314"/>
      <c r="J174" s="2550"/>
      <c r="K174" s="2962"/>
      <c r="L174" s="2550"/>
      <c r="M174" s="2550"/>
      <c r="N174" s="2550"/>
    </row>
    <row r="175" spans="1:14" ht="13">
      <c r="A175" s="2550"/>
      <c r="B175" s="3317"/>
      <c r="C175" s="3317"/>
      <c r="D175" s="2953"/>
      <c r="E175" s="2953"/>
      <c r="F175" s="2953"/>
      <c r="G175" s="2953"/>
      <c r="H175" s="3314"/>
      <c r="I175" s="3314"/>
      <c r="J175" s="2550"/>
      <c r="K175" s="2962"/>
      <c r="L175" s="2550"/>
      <c r="M175" s="2550"/>
      <c r="N175" s="2550"/>
    </row>
    <row r="176" spans="1:14" ht="13">
      <c r="A176" s="2550"/>
      <c r="B176" s="3317"/>
      <c r="C176" s="3317"/>
      <c r="D176" s="2953"/>
      <c r="E176" s="2953"/>
      <c r="F176" s="2953"/>
      <c r="G176" s="2953"/>
      <c r="H176" s="3314"/>
      <c r="I176" s="3314"/>
      <c r="J176" s="2550"/>
      <c r="K176" s="2962"/>
      <c r="L176" s="2550"/>
      <c r="M176" s="2550"/>
      <c r="N176" s="2550"/>
    </row>
    <row r="177" spans="1:14" ht="13">
      <c r="A177" s="2550"/>
      <c r="B177" s="3317"/>
      <c r="C177" s="3317"/>
      <c r="D177" s="2953"/>
      <c r="E177" s="2953"/>
      <c r="F177" s="2953"/>
      <c r="G177" s="2953"/>
      <c r="H177" s="3314"/>
      <c r="I177" s="3314"/>
      <c r="J177" s="2550"/>
      <c r="K177" s="2962"/>
      <c r="L177" s="2550"/>
      <c r="M177" s="2550"/>
      <c r="N177" s="2550"/>
    </row>
    <row r="178" spans="1:14" ht="13">
      <c r="A178" s="2550"/>
      <c r="B178" s="3317"/>
      <c r="C178" s="3317"/>
      <c r="D178" s="2953"/>
      <c r="E178" s="2953"/>
      <c r="F178" s="2953"/>
      <c r="G178" s="2953"/>
      <c r="H178" s="3314"/>
      <c r="I178" s="3314"/>
      <c r="J178" s="2550"/>
      <c r="K178" s="2962"/>
      <c r="L178" s="2550"/>
      <c r="M178" s="2550"/>
      <c r="N178" s="2550"/>
    </row>
    <row r="179" spans="1:14" ht="13">
      <c r="A179" s="2550"/>
      <c r="B179" s="3317"/>
      <c r="C179" s="3317"/>
      <c r="D179" s="2953"/>
      <c r="E179" s="2953"/>
      <c r="F179" s="2953"/>
      <c r="G179" s="2953"/>
      <c r="H179" s="3314"/>
      <c r="I179" s="3314"/>
      <c r="J179" s="2550"/>
      <c r="K179" s="2962"/>
      <c r="L179" s="2550"/>
      <c r="M179" s="2550"/>
      <c r="N179" s="2550"/>
    </row>
    <row r="180" spans="1:14" ht="13">
      <c r="A180" s="2550"/>
      <c r="B180" s="3317"/>
      <c r="C180" s="3317"/>
      <c r="D180" s="2953"/>
      <c r="E180" s="2953"/>
      <c r="F180" s="2953"/>
      <c r="G180" s="2953"/>
      <c r="H180" s="3314"/>
      <c r="I180" s="3314"/>
      <c r="J180" s="2550"/>
      <c r="K180" s="2962"/>
      <c r="L180" s="2550"/>
      <c r="M180" s="2550"/>
      <c r="N180" s="2550"/>
    </row>
    <row r="181" spans="1:14" ht="13">
      <c r="A181" s="2550"/>
      <c r="B181" s="3317"/>
      <c r="C181" s="3317"/>
      <c r="D181" s="2953"/>
      <c r="E181" s="2953"/>
      <c r="F181" s="2953"/>
      <c r="G181" s="2953"/>
      <c r="H181" s="3314"/>
      <c r="I181" s="3314"/>
      <c r="J181" s="2550"/>
      <c r="K181" s="2962"/>
      <c r="L181" s="2550"/>
      <c r="M181" s="2550"/>
      <c r="N181" s="2550"/>
    </row>
    <row r="182" spans="1:14" ht="13">
      <c r="A182" s="2550"/>
      <c r="B182" s="3317"/>
      <c r="C182" s="3317"/>
      <c r="D182" s="2953"/>
      <c r="E182" s="2953"/>
      <c r="F182" s="2953"/>
      <c r="G182" s="2953"/>
      <c r="H182" s="3314"/>
      <c r="I182" s="3314"/>
      <c r="J182" s="2550"/>
      <c r="K182" s="2962"/>
      <c r="L182" s="2550"/>
      <c r="M182" s="2550"/>
      <c r="N182" s="2550"/>
    </row>
    <row r="183" spans="1:14" ht="13">
      <c r="A183" s="2550"/>
      <c r="B183" s="3317"/>
      <c r="C183" s="3317"/>
      <c r="D183" s="2953"/>
      <c r="E183" s="2953"/>
      <c r="F183" s="2953"/>
      <c r="G183" s="2953"/>
      <c r="H183" s="3314"/>
      <c r="I183" s="3314"/>
      <c r="J183" s="2550"/>
      <c r="K183" s="2962"/>
      <c r="L183" s="2550"/>
      <c r="M183" s="2550"/>
      <c r="N183" s="2550"/>
    </row>
    <row r="184" spans="1:14" ht="13">
      <c r="A184" s="2550"/>
      <c r="B184" s="3317"/>
      <c r="C184" s="3317"/>
      <c r="D184" s="2953"/>
      <c r="E184" s="2953"/>
      <c r="F184" s="2953"/>
      <c r="G184" s="2953"/>
      <c r="H184" s="3314"/>
      <c r="I184" s="3314"/>
      <c r="J184" s="2550"/>
      <c r="K184" s="2962"/>
      <c r="L184" s="2550"/>
      <c r="M184" s="2550"/>
      <c r="N184" s="2550"/>
    </row>
    <row r="185" spans="1:14" ht="13">
      <c r="A185" s="2550"/>
      <c r="B185" s="3317"/>
      <c r="C185" s="3317"/>
      <c r="D185" s="2953"/>
      <c r="E185" s="2953"/>
      <c r="F185" s="2953"/>
      <c r="G185" s="2953"/>
      <c r="H185" s="3314"/>
      <c r="I185" s="3314"/>
      <c r="J185" s="2550"/>
      <c r="K185" s="2962"/>
      <c r="L185" s="2550"/>
      <c r="M185" s="2550"/>
      <c r="N185" s="2550"/>
    </row>
    <row r="186" spans="1:14" ht="13">
      <c r="A186" s="2550"/>
      <c r="B186" s="3317"/>
      <c r="C186" s="3317"/>
      <c r="D186" s="2953"/>
      <c r="E186" s="2953"/>
      <c r="F186" s="2953"/>
      <c r="G186" s="2953"/>
      <c r="H186" s="3314"/>
      <c r="I186" s="3314"/>
      <c r="J186" s="2550"/>
      <c r="K186" s="2962"/>
      <c r="L186" s="2550"/>
      <c r="M186" s="2550"/>
      <c r="N186" s="2550"/>
    </row>
    <row r="187" spans="1:14" ht="13">
      <c r="A187" s="2550"/>
      <c r="B187" s="3317"/>
      <c r="C187" s="3317"/>
      <c r="D187" s="2953"/>
      <c r="E187" s="2953"/>
      <c r="F187" s="2953"/>
      <c r="G187" s="2953"/>
      <c r="H187" s="3314"/>
      <c r="I187" s="3314"/>
      <c r="J187" s="2550"/>
      <c r="K187" s="2962"/>
      <c r="L187" s="2550"/>
      <c r="M187" s="2550"/>
      <c r="N187" s="2550"/>
    </row>
    <row r="188" spans="1:14" ht="13">
      <c r="A188" s="2550"/>
      <c r="B188" s="3317"/>
      <c r="C188" s="3317"/>
      <c r="D188" s="2953"/>
      <c r="E188" s="2953"/>
      <c r="F188" s="2953"/>
      <c r="G188" s="2953"/>
      <c r="H188" s="3314"/>
      <c r="I188" s="3314"/>
      <c r="J188" s="2550"/>
      <c r="K188" s="2962"/>
      <c r="L188" s="2550"/>
      <c r="M188" s="2550"/>
      <c r="N188" s="2550"/>
    </row>
    <row r="189" spans="1:14" ht="13">
      <c r="A189" s="2550"/>
      <c r="B189" s="3317"/>
      <c r="C189" s="3317"/>
      <c r="D189" s="2953"/>
      <c r="E189" s="2953"/>
      <c r="F189" s="2953"/>
      <c r="G189" s="2953"/>
      <c r="H189" s="3314"/>
      <c r="I189" s="3314"/>
      <c r="J189" s="2550"/>
      <c r="K189" s="2962"/>
      <c r="L189" s="2550"/>
      <c r="M189" s="2550"/>
      <c r="N189" s="2550"/>
    </row>
    <row r="190" spans="1:14" ht="13">
      <c r="A190" s="2550"/>
      <c r="B190" s="3317"/>
      <c r="C190" s="3317"/>
      <c r="D190" s="2953"/>
      <c r="E190" s="2953"/>
      <c r="F190" s="2953"/>
      <c r="G190" s="2953"/>
      <c r="H190" s="3314"/>
      <c r="I190" s="3314"/>
      <c r="J190" s="2550"/>
      <c r="K190" s="2962"/>
      <c r="L190" s="2550"/>
      <c r="M190" s="2550"/>
      <c r="N190" s="2550"/>
    </row>
    <row r="191" spans="1:14" ht="13">
      <c r="A191" s="2550"/>
      <c r="B191" s="3317"/>
      <c r="C191" s="3317"/>
      <c r="D191" s="2953"/>
      <c r="E191" s="2953"/>
      <c r="F191" s="2953"/>
      <c r="G191" s="2953"/>
      <c r="H191" s="3314"/>
      <c r="I191" s="3314"/>
      <c r="J191" s="2550"/>
      <c r="K191" s="2962"/>
      <c r="L191" s="2550"/>
      <c r="M191" s="2550"/>
      <c r="N191" s="2550"/>
    </row>
    <row r="192" spans="1:14" ht="13">
      <c r="A192" s="2550"/>
      <c r="B192" s="3317"/>
      <c r="C192" s="3317"/>
      <c r="D192" s="2953"/>
      <c r="E192" s="2953"/>
      <c r="F192" s="2953"/>
      <c r="G192" s="2953"/>
      <c r="H192" s="3314"/>
      <c r="I192" s="3314"/>
      <c r="J192" s="2550"/>
      <c r="K192" s="2962"/>
      <c r="L192" s="2550"/>
      <c r="M192" s="2550"/>
      <c r="N192" s="2550"/>
    </row>
    <row r="193" spans="1:14" ht="13">
      <c r="A193" s="2550"/>
      <c r="B193" s="3317"/>
      <c r="C193" s="3317"/>
      <c r="D193" s="2953"/>
      <c r="E193" s="2953"/>
      <c r="F193" s="2953"/>
      <c r="G193" s="2953"/>
      <c r="H193" s="3314"/>
      <c r="I193" s="3314"/>
      <c r="J193" s="2550"/>
      <c r="K193" s="2962"/>
      <c r="L193" s="2550"/>
      <c r="M193" s="2550"/>
      <c r="N193" s="2550"/>
    </row>
    <row r="194" spans="1:14" ht="13">
      <c r="A194" s="2550"/>
      <c r="B194" s="3317"/>
      <c r="C194" s="3317"/>
      <c r="D194" s="2953"/>
      <c r="E194" s="2953"/>
      <c r="F194" s="2953"/>
      <c r="G194" s="2953"/>
      <c r="H194" s="3314"/>
      <c r="I194" s="3314"/>
      <c r="J194" s="2550"/>
      <c r="K194" s="2962"/>
      <c r="L194" s="2550"/>
      <c r="M194" s="2550"/>
      <c r="N194" s="2550"/>
    </row>
    <row r="195" spans="1:14" ht="13">
      <c r="A195" s="2550"/>
      <c r="B195" s="3317"/>
      <c r="C195" s="3317"/>
      <c r="D195" s="2953"/>
      <c r="E195" s="2953"/>
      <c r="F195" s="2953"/>
      <c r="G195" s="2953"/>
      <c r="H195" s="3314"/>
      <c r="I195" s="3314"/>
      <c r="J195" s="2550"/>
      <c r="K195" s="2962"/>
      <c r="L195" s="2550"/>
      <c r="M195" s="2550"/>
      <c r="N195" s="2550"/>
    </row>
    <row r="196" spans="1:14" ht="13">
      <c r="A196" s="2550"/>
      <c r="B196" s="3317"/>
      <c r="C196" s="3317"/>
      <c r="D196" s="2953"/>
      <c r="E196" s="2953"/>
      <c r="F196" s="2953"/>
      <c r="G196" s="2953"/>
      <c r="H196" s="3314"/>
      <c r="I196" s="3314"/>
      <c r="J196" s="2550"/>
      <c r="K196" s="2962"/>
      <c r="L196" s="2550"/>
      <c r="M196" s="2550"/>
      <c r="N196" s="2550"/>
    </row>
    <row r="197" spans="1:14" ht="13">
      <c r="A197" s="2550"/>
      <c r="B197" s="3317"/>
      <c r="C197" s="3317"/>
      <c r="D197" s="2953"/>
      <c r="E197" s="2953"/>
      <c r="F197" s="2953"/>
      <c r="G197" s="2953"/>
      <c r="H197" s="3314"/>
      <c r="I197" s="3314"/>
      <c r="J197" s="2550"/>
      <c r="K197" s="2962"/>
      <c r="L197" s="2550"/>
      <c r="M197" s="2550"/>
      <c r="N197" s="2550"/>
    </row>
    <row r="198" spans="1:14" ht="13">
      <c r="A198" s="2550"/>
      <c r="B198" s="3317"/>
      <c r="C198" s="3317"/>
      <c r="D198" s="2953"/>
      <c r="E198" s="2953"/>
      <c r="F198" s="2953"/>
      <c r="G198" s="2953"/>
      <c r="H198" s="3314"/>
      <c r="I198" s="3314"/>
      <c r="J198" s="2550"/>
      <c r="K198" s="2962"/>
      <c r="L198" s="2550"/>
      <c r="M198" s="2550"/>
      <c r="N198" s="2550"/>
    </row>
    <row r="199" spans="1:14" ht="13">
      <c r="A199" s="2550"/>
      <c r="B199" s="3317"/>
      <c r="C199" s="3317"/>
      <c r="D199" s="2953"/>
      <c r="E199" s="2953"/>
      <c r="F199" s="2953"/>
      <c r="G199" s="2953"/>
      <c r="H199" s="3314"/>
      <c r="I199" s="3314"/>
      <c r="J199" s="2550"/>
      <c r="K199" s="2962"/>
      <c r="L199" s="2550"/>
      <c r="M199" s="2550"/>
      <c r="N199" s="2550"/>
    </row>
    <row r="200" spans="1:14" ht="13">
      <c r="A200" s="2550"/>
      <c r="B200" s="3317"/>
      <c r="C200" s="3317"/>
      <c r="D200" s="2953"/>
      <c r="E200" s="2953"/>
      <c r="F200" s="2953"/>
      <c r="G200" s="2953"/>
      <c r="H200" s="3314"/>
      <c r="I200" s="3314"/>
      <c r="J200" s="2550"/>
      <c r="K200" s="2962"/>
      <c r="L200" s="2550"/>
      <c r="M200" s="2550"/>
      <c r="N200" s="2550"/>
    </row>
    <row r="201" spans="1:14" ht="13">
      <c r="A201" s="2550"/>
      <c r="B201" s="3317"/>
      <c r="C201" s="3317"/>
      <c r="D201" s="2953"/>
      <c r="E201" s="2953"/>
      <c r="F201" s="2953"/>
      <c r="G201" s="2953"/>
      <c r="H201" s="3314"/>
      <c r="I201" s="3314"/>
      <c r="J201" s="2550"/>
      <c r="K201" s="2962"/>
      <c r="L201" s="2550"/>
      <c r="M201" s="2550"/>
      <c r="N201" s="2550"/>
    </row>
    <row r="202" spans="1:14" ht="13">
      <c r="A202" s="2550"/>
      <c r="B202" s="3317"/>
      <c r="C202" s="3317"/>
      <c r="D202" s="2953"/>
      <c r="E202" s="2953"/>
      <c r="F202" s="2953"/>
      <c r="G202" s="2953"/>
      <c r="H202" s="3314"/>
      <c r="I202" s="3314"/>
      <c r="J202" s="2550"/>
      <c r="K202" s="2962"/>
      <c r="L202" s="2550"/>
      <c r="M202" s="2550"/>
      <c r="N202" s="2550"/>
    </row>
    <row r="203" spans="1:14" ht="13">
      <c r="A203" s="2550"/>
      <c r="B203" s="3317"/>
      <c r="C203" s="3317"/>
      <c r="D203" s="2953"/>
      <c r="E203" s="2953"/>
      <c r="F203" s="2953"/>
      <c r="G203" s="2953"/>
      <c r="H203" s="3314"/>
      <c r="I203" s="3314"/>
      <c r="J203" s="2550"/>
      <c r="K203" s="2962"/>
      <c r="L203" s="2550"/>
      <c r="M203" s="2550"/>
      <c r="N203" s="2550"/>
    </row>
    <row r="204" spans="1:14" ht="13">
      <c r="A204" s="2550"/>
      <c r="B204" s="3317"/>
      <c r="C204" s="3317"/>
      <c r="D204" s="2953"/>
      <c r="E204" s="2953"/>
      <c r="F204" s="2953"/>
      <c r="G204" s="2953"/>
      <c r="H204" s="3314"/>
      <c r="I204" s="3314"/>
      <c r="J204" s="2550"/>
      <c r="K204" s="2962"/>
      <c r="L204" s="2550"/>
      <c r="M204" s="2550"/>
      <c r="N204" s="2550"/>
    </row>
    <row r="205" spans="1:14" ht="13">
      <c r="A205" s="2550"/>
      <c r="B205" s="3317"/>
      <c r="C205" s="3317"/>
      <c r="D205" s="2953"/>
      <c r="E205" s="2953"/>
      <c r="F205" s="2953"/>
      <c r="G205" s="2953"/>
      <c r="H205" s="3314"/>
      <c r="I205" s="3314"/>
      <c r="J205" s="2550"/>
      <c r="K205" s="2962"/>
      <c r="L205" s="2550"/>
      <c r="M205" s="2550"/>
      <c r="N205" s="2550"/>
    </row>
    <row r="206" spans="1:14" ht="13">
      <c r="A206" s="2550"/>
      <c r="B206" s="3317"/>
      <c r="C206" s="3317"/>
      <c r="D206" s="2953"/>
      <c r="E206" s="2953"/>
      <c r="F206" s="2953"/>
      <c r="G206" s="2953"/>
      <c r="H206" s="3314"/>
      <c r="I206" s="3314"/>
      <c r="J206" s="2550"/>
      <c r="K206" s="2962"/>
      <c r="L206" s="2550"/>
      <c r="M206" s="2550"/>
      <c r="N206" s="2550"/>
    </row>
    <row r="207" spans="1:14" ht="13">
      <c r="A207" s="2550"/>
      <c r="B207" s="3317"/>
      <c r="C207" s="3317"/>
      <c r="D207" s="2953"/>
      <c r="E207" s="2953"/>
      <c r="F207" s="2953"/>
      <c r="G207" s="2953"/>
      <c r="H207" s="3314"/>
      <c r="I207" s="3314"/>
      <c r="J207" s="2550"/>
      <c r="K207" s="2962"/>
      <c r="L207" s="2550"/>
      <c r="M207" s="2550"/>
      <c r="N207" s="2550"/>
    </row>
    <row r="208" spans="1:14" ht="13">
      <c r="A208" s="2550"/>
      <c r="B208" s="3317"/>
      <c r="C208" s="3317"/>
      <c r="D208" s="2953"/>
      <c r="E208" s="2953"/>
      <c r="F208" s="2953"/>
      <c r="G208" s="2953"/>
      <c r="H208" s="3314"/>
      <c r="I208" s="3314"/>
      <c r="J208" s="2550"/>
      <c r="K208" s="2962"/>
      <c r="L208" s="2550"/>
      <c r="M208" s="2550"/>
      <c r="N208" s="2550"/>
    </row>
    <row r="209" spans="1:14" ht="13">
      <c r="A209" s="2550"/>
      <c r="B209" s="3317"/>
      <c r="C209" s="3317"/>
      <c r="D209" s="2953"/>
      <c r="E209" s="2953"/>
      <c r="F209" s="2953"/>
      <c r="G209" s="2953"/>
      <c r="H209" s="3314"/>
      <c r="I209" s="3314"/>
      <c r="J209" s="2550"/>
      <c r="K209" s="2962"/>
      <c r="L209" s="2550"/>
      <c r="M209" s="2550"/>
      <c r="N209" s="2550"/>
    </row>
    <row r="210" spans="1:14" ht="13">
      <c r="A210" s="2550"/>
      <c r="B210" s="3317"/>
      <c r="C210" s="3317"/>
      <c r="D210" s="2953"/>
      <c r="E210" s="2953"/>
      <c r="F210" s="2953"/>
      <c r="G210" s="2953"/>
      <c r="H210" s="3314"/>
      <c r="I210" s="3314"/>
      <c r="J210" s="2550"/>
      <c r="K210" s="2962"/>
      <c r="L210" s="2550"/>
      <c r="M210" s="2550"/>
      <c r="N210" s="2550"/>
    </row>
    <row r="211" spans="1:14" ht="13">
      <c r="A211" s="2550"/>
      <c r="B211" s="3317"/>
      <c r="C211" s="3317"/>
      <c r="D211" s="2953"/>
      <c r="E211" s="2953"/>
      <c r="F211" s="2953"/>
      <c r="G211" s="2953"/>
      <c r="H211" s="3314"/>
      <c r="I211" s="3314"/>
      <c r="J211" s="2550"/>
      <c r="K211" s="2962"/>
      <c r="L211" s="2550"/>
      <c r="M211" s="2550"/>
      <c r="N211" s="2550"/>
    </row>
    <row r="212" spans="1:14" ht="13">
      <c r="A212" s="2550"/>
      <c r="B212" s="3317"/>
      <c r="C212" s="3317"/>
      <c r="D212" s="2953"/>
      <c r="E212" s="2953"/>
      <c r="F212" s="2953"/>
      <c r="G212" s="2953"/>
      <c r="H212" s="3314"/>
      <c r="I212" s="3314"/>
      <c r="J212" s="2550"/>
      <c r="K212" s="2962"/>
      <c r="L212" s="2550"/>
      <c r="M212" s="2550"/>
      <c r="N212" s="2550"/>
    </row>
    <row r="213" spans="1:14" ht="13">
      <c r="A213" s="2550"/>
      <c r="B213" s="3317"/>
      <c r="C213" s="3317"/>
      <c r="D213" s="2953"/>
      <c r="E213" s="2953"/>
      <c r="F213" s="2953"/>
      <c r="G213" s="2953"/>
      <c r="H213" s="3314"/>
      <c r="I213" s="3314"/>
      <c r="J213" s="2550"/>
      <c r="K213" s="2962"/>
      <c r="L213" s="2550"/>
      <c r="M213" s="2550"/>
      <c r="N213" s="2550"/>
    </row>
    <row r="214" spans="1:14" ht="13">
      <c r="A214" s="2550"/>
      <c r="B214" s="3317"/>
      <c r="C214" s="3317"/>
      <c r="D214" s="2953"/>
      <c r="E214" s="2953"/>
      <c r="F214" s="2953"/>
      <c r="G214" s="2953"/>
      <c r="H214" s="3314"/>
      <c r="I214" s="3314"/>
      <c r="J214" s="2550"/>
      <c r="K214" s="2962"/>
      <c r="L214" s="2550"/>
      <c r="M214" s="2550"/>
      <c r="N214" s="2550"/>
    </row>
    <row r="215" spans="1:14" ht="13">
      <c r="A215" s="2550"/>
      <c r="B215" s="3317"/>
      <c r="C215" s="3317"/>
      <c r="D215" s="2953"/>
      <c r="E215" s="2953"/>
      <c r="F215" s="2953"/>
      <c r="G215" s="2953"/>
      <c r="H215" s="3314"/>
      <c r="I215" s="3314"/>
      <c r="J215" s="2550"/>
      <c r="K215" s="2962"/>
      <c r="L215" s="2550"/>
      <c r="M215" s="2550"/>
      <c r="N215" s="2550"/>
    </row>
    <row r="216" spans="1:14" ht="13">
      <c r="A216" s="2550"/>
      <c r="B216" s="3317"/>
      <c r="C216" s="3317"/>
      <c r="D216" s="2953"/>
      <c r="E216" s="2953"/>
      <c r="F216" s="2953"/>
      <c r="G216" s="2953"/>
      <c r="H216" s="3314"/>
      <c r="I216" s="3314"/>
      <c r="J216" s="2550"/>
      <c r="K216" s="2962"/>
      <c r="L216" s="2550"/>
      <c r="M216" s="2550"/>
      <c r="N216" s="2550"/>
    </row>
    <row r="217" spans="1:14" ht="13">
      <c r="A217" s="2550"/>
      <c r="B217" s="3317"/>
      <c r="C217" s="3317"/>
      <c r="D217" s="2953"/>
      <c r="E217" s="2953"/>
      <c r="F217" s="2953"/>
      <c r="G217" s="2953"/>
      <c r="H217" s="3314"/>
      <c r="I217" s="3314"/>
      <c r="J217" s="2550"/>
      <c r="K217" s="2962"/>
      <c r="L217" s="2550"/>
      <c r="M217" s="2550"/>
      <c r="N217" s="2550"/>
    </row>
    <row r="218" spans="1:14" ht="13">
      <c r="A218" s="2550"/>
      <c r="B218" s="3317"/>
      <c r="C218" s="3317"/>
      <c r="D218" s="2953"/>
      <c r="E218" s="2953"/>
      <c r="F218" s="2953"/>
      <c r="G218" s="2953"/>
      <c r="H218" s="3314"/>
      <c r="I218" s="3314"/>
      <c r="J218" s="2550"/>
      <c r="K218" s="2962"/>
      <c r="L218" s="2550"/>
      <c r="M218" s="2550"/>
      <c r="N218" s="2550"/>
    </row>
    <row r="219" spans="1:14" ht="13">
      <c r="A219" s="2550"/>
      <c r="B219" s="3317"/>
      <c r="C219" s="3317"/>
      <c r="D219" s="2953"/>
      <c r="E219" s="2953"/>
      <c r="F219" s="2953"/>
      <c r="G219" s="2953"/>
      <c r="H219" s="3314"/>
      <c r="I219" s="3314"/>
      <c r="J219" s="2550"/>
      <c r="K219" s="2962"/>
      <c r="L219" s="2550"/>
      <c r="M219" s="2550"/>
      <c r="N219" s="2550"/>
    </row>
    <row r="220" spans="1:14" ht="13">
      <c r="A220" s="2550"/>
      <c r="B220" s="3317"/>
      <c r="C220" s="3317"/>
      <c r="D220" s="2953"/>
      <c r="E220" s="2953"/>
      <c r="F220" s="2953"/>
      <c r="G220" s="2953"/>
      <c r="H220" s="3314"/>
      <c r="I220" s="3314"/>
      <c r="J220" s="2550"/>
      <c r="K220" s="2962"/>
      <c r="L220" s="2550"/>
      <c r="M220" s="2550"/>
      <c r="N220" s="2550"/>
    </row>
    <row r="221" spans="1:14" ht="13">
      <c r="A221" s="2550"/>
      <c r="B221" s="3317"/>
      <c r="C221" s="3317"/>
      <c r="D221" s="2953"/>
      <c r="E221" s="2953"/>
      <c r="F221" s="2953"/>
      <c r="G221" s="2953"/>
      <c r="H221" s="3314"/>
      <c r="I221" s="3314"/>
      <c r="J221" s="2550"/>
      <c r="K221" s="2962"/>
      <c r="L221" s="2550"/>
      <c r="M221" s="2550"/>
      <c r="N221" s="2550"/>
    </row>
    <row r="222" spans="1:14" ht="13">
      <c r="A222" s="2550"/>
      <c r="B222" s="3317"/>
      <c r="C222" s="3317"/>
      <c r="D222" s="2953"/>
      <c r="E222" s="2953"/>
      <c r="F222" s="2953"/>
      <c r="G222" s="2953"/>
      <c r="H222" s="3314"/>
      <c r="I222" s="3314"/>
      <c r="J222" s="2550"/>
      <c r="K222" s="2962"/>
      <c r="L222" s="2550"/>
      <c r="M222" s="2550"/>
      <c r="N222" s="2550"/>
    </row>
    <row r="223" spans="1:14" ht="13">
      <c r="A223" s="2550"/>
      <c r="B223" s="3317"/>
      <c r="C223" s="3317"/>
      <c r="D223" s="2953"/>
      <c r="E223" s="2953"/>
      <c r="F223" s="2953"/>
      <c r="G223" s="2953"/>
      <c r="H223" s="3314"/>
      <c r="I223" s="3314"/>
      <c r="J223" s="2550"/>
      <c r="K223" s="2962"/>
      <c r="L223" s="2550"/>
      <c r="M223" s="2550"/>
      <c r="N223" s="2550"/>
    </row>
    <row r="224" spans="1:14" ht="13">
      <c r="A224" s="2550"/>
      <c r="B224" s="3317"/>
      <c r="C224" s="3317"/>
      <c r="D224" s="2953"/>
      <c r="E224" s="2953"/>
      <c r="F224" s="2953"/>
      <c r="G224" s="2953"/>
      <c r="H224" s="3314"/>
      <c r="I224" s="3314"/>
      <c r="J224" s="2550"/>
      <c r="K224" s="2962"/>
      <c r="L224" s="2550"/>
      <c r="M224" s="2550"/>
      <c r="N224" s="2550"/>
    </row>
    <row r="225" spans="1:14" ht="13">
      <c r="A225" s="2550"/>
      <c r="B225" s="3317"/>
      <c r="C225" s="3317"/>
      <c r="D225" s="2953"/>
      <c r="E225" s="2953"/>
      <c r="F225" s="2953"/>
      <c r="G225" s="2953"/>
      <c r="H225" s="3314"/>
      <c r="I225" s="3314"/>
      <c r="J225" s="2550"/>
      <c r="K225" s="2962"/>
      <c r="L225" s="2550"/>
      <c r="M225" s="2550"/>
      <c r="N225" s="2550"/>
    </row>
    <row r="226" spans="1:14" ht="13">
      <c r="A226" s="2550"/>
      <c r="B226" s="3317"/>
      <c r="C226" s="3317"/>
      <c r="D226" s="2953"/>
      <c r="E226" s="2953"/>
      <c r="F226" s="2953"/>
      <c r="G226" s="2953"/>
      <c r="H226" s="3314"/>
      <c r="I226" s="3314"/>
      <c r="J226" s="2550"/>
      <c r="K226" s="2962"/>
      <c r="L226" s="2550"/>
      <c r="M226" s="2550"/>
      <c r="N226" s="2550"/>
    </row>
    <row r="227" spans="1:14" ht="13">
      <c r="A227" s="2550"/>
      <c r="B227" s="3317"/>
      <c r="C227" s="3317"/>
      <c r="D227" s="2953"/>
      <c r="E227" s="2953"/>
      <c r="F227" s="2953"/>
      <c r="G227" s="2953"/>
      <c r="H227" s="3314"/>
      <c r="I227" s="3314"/>
      <c r="J227" s="2550"/>
      <c r="K227" s="2962"/>
      <c r="L227" s="2550"/>
      <c r="M227" s="2550"/>
      <c r="N227" s="2550"/>
    </row>
    <row r="228" spans="1:14" ht="13">
      <c r="A228" s="2550"/>
      <c r="B228" s="3317"/>
      <c r="C228" s="3317"/>
      <c r="D228" s="2953"/>
      <c r="E228" s="2953"/>
      <c r="F228" s="2953"/>
      <c r="G228" s="2953"/>
      <c r="H228" s="3314"/>
      <c r="I228" s="3314"/>
      <c r="J228" s="2550"/>
      <c r="K228" s="2962"/>
      <c r="L228" s="2550"/>
      <c r="M228" s="2550"/>
      <c r="N228" s="2550"/>
    </row>
    <row r="229" spans="1:14" ht="13">
      <c r="A229" s="2550"/>
      <c r="B229" s="3317"/>
      <c r="C229" s="3317"/>
      <c r="D229" s="2953"/>
      <c r="E229" s="2953"/>
      <c r="F229" s="2953"/>
      <c r="G229" s="2953"/>
      <c r="H229" s="3314"/>
      <c r="I229" s="3314"/>
      <c r="J229" s="2550"/>
      <c r="K229" s="2962"/>
      <c r="L229" s="2550"/>
      <c r="M229" s="2550"/>
      <c r="N229" s="2550"/>
    </row>
    <row r="230" spans="1:14" ht="13">
      <c r="A230" s="2550"/>
      <c r="B230" s="3317"/>
      <c r="C230" s="3317"/>
      <c r="D230" s="2953"/>
      <c r="E230" s="2953"/>
      <c r="F230" s="2953"/>
      <c r="G230" s="2953"/>
      <c r="H230" s="3314"/>
      <c r="I230" s="3314"/>
      <c r="J230" s="2550"/>
      <c r="K230" s="2962"/>
      <c r="L230" s="2550"/>
      <c r="M230" s="2550"/>
      <c r="N230" s="2550"/>
    </row>
    <row r="231" spans="1:14" ht="13">
      <c r="A231" s="2550"/>
      <c r="B231" s="3317"/>
      <c r="C231" s="3317"/>
      <c r="D231" s="2953"/>
      <c r="E231" s="2953"/>
      <c r="F231" s="2953"/>
      <c r="G231" s="2953"/>
      <c r="H231" s="3314"/>
      <c r="I231" s="3314"/>
      <c r="J231" s="2550"/>
      <c r="K231" s="2962"/>
      <c r="L231" s="2550"/>
      <c r="M231" s="2550"/>
      <c r="N231" s="2550"/>
    </row>
    <row r="232" spans="1:14" ht="13">
      <c r="A232" s="2550"/>
      <c r="B232" s="3317"/>
      <c r="C232" s="3317"/>
      <c r="D232" s="2953"/>
      <c r="E232" s="2953"/>
      <c r="F232" s="2953"/>
      <c r="G232" s="2953"/>
      <c r="H232" s="3314"/>
      <c r="I232" s="3314"/>
      <c r="J232" s="2550"/>
      <c r="K232" s="2962"/>
      <c r="L232" s="2550"/>
      <c r="M232" s="2550"/>
      <c r="N232" s="2550"/>
    </row>
    <row r="233" spans="1:14" ht="13">
      <c r="A233" s="2550"/>
      <c r="B233" s="3317"/>
      <c r="C233" s="3317"/>
      <c r="D233" s="2953"/>
      <c r="E233" s="2953"/>
      <c r="F233" s="2953"/>
      <c r="G233" s="2953"/>
      <c r="H233" s="3314"/>
      <c r="I233" s="3314"/>
      <c r="J233" s="2550"/>
      <c r="K233" s="2962"/>
      <c r="L233" s="2550"/>
      <c r="M233" s="2550"/>
      <c r="N233" s="2550"/>
    </row>
    <row r="234" spans="1:14" ht="13">
      <c r="A234" s="2550"/>
      <c r="B234" s="3317"/>
      <c r="C234" s="3317"/>
      <c r="D234" s="2953"/>
      <c r="E234" s="2953"/>
      <c r="F234" s="2953"/>
      <c r="G234" s="2953"/>
      <c r="H234" s="3314"/>
      <c r="I234" s="3314"/>
      <c r="J234" s="2550"/>
      <c r="K234" s="2962"/>
      <c r="L234" s="2550"/>
      <c r="M234" s="2550"/>
      <c r="N234" s="2550"/>
    </row>
    <row r="235" spans="1:14" ht="13">
      <c r="A235" s="2550"/>
      <c r="B235" s="3317"/>
      <c r="C235" s="3317"/>
      <c r="D235" s="2953"/>
      <c r="E235" s="2953"/>
      <c r="F235" s="2953"/>
      <c r="G235" s="2953"/>
      <c r="H235" s="3314"/>
      <c r="I235" s="3314"/>
      <c r="J235" s="2550"/>
      <c r="K235" s="2962"/>
      <c r="L235" s="2550"/>
      <c r="M235" s="2550"/>
      <c r="N235" s="2550"/>
    </row>
    <row r="236" spans="1:14" ht="13">
      <c r="A236" s="2550"/>
      <c r="B236" s="3317"/>
      <c r="C236" s="3317"/>
      <c r="D236" s="2953"/>
      <c r="E236" s="2953"/>
      <c r="F236" s="2953"/>
      <c r="G236" s="2953"/>
      <c r="H236" s="3314"/>
      <c r="I236" s="3314"/>
      <c r="J236" s="2550"/>
      <c r="K236" s="2962"/>
      <c r="L236" s="2550"/>
      <c r="M236" s="2550"/>
      <c r="N236" s="2550"/>
    </row>
    <row r="237" spans="1:14" ht="13">
      <c r="A237" s="2550"/>
      <c r="B237" s="3317"/>
      <c r="C237" s="3317"/>
      <c r="D237" s="2953"/>
      <c r="E237" s="2953"/>
      <c r="F237" s="2953"/>
      <c r="G237" s="2953"/>
      <c r="H237" s="3314"/>
      <c r="I237" s="3314"/>
      <c r="J237" s="2550"/>
      <c r="K237" s="2962"/>
      <c r="L237" s="2550"/>
      <c r="M237" s="2550"/>
      <c r="N237" s="2550"/>
    </row>
    <row r="238" spans="1:14" ht="13">
      <c r="A238" s="2550"/>
      <c r="B238" s="3317"/>
      <c r="C238" s="3317"/>
      <c r="D238" s="2953"/>
      <c r="E238" s="2953"/>
      <c r="F238" s="2953"/>
      <c r="G238" s="2953"/>
      <c r="H238" s="3314"/>
      <c r="I238" s="3314"/>
      <c r="J238" s="2550"/>
      <c r="K238" s="2962"/>
      <c r="L238" s="2550"/>
      <c r="M238" s="2550"/>
      <c r="N238" s="2550"/>
    </row>
    <row r="239" spans="1:14" ht="13">
      <c r="A239" s="2550"/>
      <c r="B239" s="3317"/>
      <c r="C239" s="3317"/>
      <c r="D239" s="2953"/>
      <c r="E239" s="2953"/>
      <c r="F239" s="2953"/>
      <c r="G239" s="2953"/>
      <c r="H239" s="3314"/>
      <c r="I239" s="3314"/>
      <c r="J239" s="2550"/>
      <c r="K239" s="2962"/>
      <c r="L239" s="2550"/>
      <c r="M239" s="2550"/>
      <c r="N239" s="2550"/>
    </row>
    <row r="240" spans="1:14" ht="13">
      <c r="A240" s="2550"/>
      <c r="B240" s="3317"/>
      <c r="C240" s="3317"/>
      <c r="D240" s="2953"/>
      <c r="E240" s="2953"/>
      <c r="F240" s="2953"/>
      <c r="G240" s="2953"/>
      <c r="H240" s="3314"/>
      <c r="I240" s="3314"/>
      <c r="J240" s="2550"/>
      <c r="K240" s="2962"/>
      <c r="L240" s="2550"/>
      <c r="M240" s="2550"/>
      <c r="N240" s="2550"/>
    </row>
    <row r="241" spans="1:14" ht="13">
      <c r="A241" s="2550"/>
      <c r="B241" s="3317"/>
      <c r="C241" s="3317"/>
      <c r="D241" s="2953"/>
      <c r="E241" s="2953"/>
      <c r="F241" s="2953"/>
      <c r="G241" s="2953"/>
      <c r="H241" s="3314"/>
      <c r="I241" s="3314"/>
      <c r="J241" s="2550"/>
      <c r="K241" s="2962"/>
      <c r="L241" s="2550"/>
      <c r="M241" s="2550"/>
      <c r="N241" s="2550"/>
    </row>
    <row r="242" spans="1:14" ht="13">
      <c r="A242" s="2550"/>
      <c r="B242" s="3317"/>
      <c r="C242" s="3317"/>
      <c r="D242" s="2953"/>
      <c r="E242" s="2953"/>
      <c r="F242" s="2953"/>
      <c r="G242" s="2953"/>
      <c r="H242" s="3314"/>
      <c r="I242" s="3314"/>
      <c r="J242" s="2550"/>
      <c r="K242" s="2962"/>
      <c r="L242" s="2550"/>
      <c r="M242" s="2550"/>
      <c r="N242" s="2550"/>
    </row>
    <row r="243" spans="1:14" ht="13">
      <c r="A243" s="2550"/>
      <c r="B243" s="3317"/>
      <c r="C243" s="3317"/>
      <c r="D243" s="2953"/>
      <c r="E243" s="2953"/>
      <c r="F243" s="2953"/>
      <c r="G243" s="2953"/>
      <c r="H243" s="3314"/>
      <c r="I243" s="3314"/>
      <c r="J243" s="2550"/>
      <c r="K243" s="2962"/>
      <c r="L243" s="2550"/>
      <c r="M243" s="2550"/>
      <c r="N243" s="2550"/>
    </row>
    <row r="244" spans="1:14" ht="13">
      <c r="A244" s="2550"/>
      <c r="B244" s="3317"/>
      <c r="C244" s="3317"/>
      <c r="D244" s="2953"/>
      <c r="E244" s="2953"/>
      <c r="F244" s="2953"/>
      <c r="G244" s="2953"/>
      <c r="H244" s="3314"/>
      <c r="I244" s="3314"/>
      <c r="J244" s="2550"/>
      <c r="K244" s="2962"/>
      <c r="L244" s="2550"/>
      <c r="M244" s="2550"/>
      <c r="N244" s="2550"/>
    </row>
    <row r="245" spans="1:14" ht="13">
      <c r="A245" s="2550"/>
      <c r="B245" s="3317"/>
      <c r="C245" s="3317"/>
      <c r="D245" s="2953"/>
      <c r="E245" s="2953"/>
      <c r="F245" s="2953"/>
      <c r="G245" s="2953"/>
      <c r="H245" s="3314"/>
      <c r="I245" s="3314"/>
      <c r="J245" s="2550"/>
      <c r="K245" s="2962"/>
      <c r="L245" s="2550"/>
      <c r="M245" s="2550"/>
      <c r="N245" s="2550"/>
    </row>
    <row r="246" spans="1:14" ht="13">
      <c r="A246" s="2550"/>
      <c r="B246" s="3317"/>
      <c r="C246" s="3317"/>
      <c r="D246" s="2953"/>
      <c r="E246" s="2953"/>
      <c r="F246" s="2953"/>
      <c r="G246" s="2953"/>
      <c r="H246" s="3314"/>
      <c r="I246" s="3314"/>
      <c r="J246" s="2550"/>
      <c r="K246" s="2962"/>
      <c r="L246" s="2550"/>
      <c r="M246" s="2550"/>
      <c r="N246" s="2550"/>
    </row>
    <row r="247" spans="1:14" ht="13">
      <c r="A247" s="2550"/>
      <c r="B247" s="3317"/>
      <c r="C247" s="3317"/>
      <c r="D247" s="2953"/>
      <c r="E247" s="2953"/>
      <c r="F247" s="2953"/>
      <c r="G247" s="2953"/>
      <c r="H247" s="3314"/>
      <c r="I247" s="3314"/>
      <c r="J247" s="2550"/>
      <c r="K247" s="2962"/>
      <c r="L247" s="2550"/>
      <c r="M247" s="2550"/>
      <c r="N247" s="2550"/>
    </row>
    <row r="248" spans="1:14" ht="13">
      <c r="A248" s="2550"/>
      <c r="B248" s="3317"/>
      <c r="C248" s="3317"/>
      <c r="D248" s="2953"/>
      <c r="E248" s="2953"/>
      <c r="F248" s="2953"/>
      <c r="G248" s="2953"/>
      <c r="H248" s="3314"/>
      <c r="I248" s="3314"/>
      <c r="J248" s="2550"/>
      <c r="K248" s="2962"/>
      <c r="L248" s="2550"/>
      <c r="M248" s="2550"/>
      <c r="N248" s="2550"/>
    </row>
    <row r="249" spans="1:14" ht="13">
      <c r="A249" s="2550"/>
      <c r="B249" s="3317"/>
      <c r="C249" s="3317"/>
      <c r="D249" s="2953"/>
      <c r="E249" s="2953"/>
      <c r="F249" s="2953"/>
      <c r="G249" s="2953"/>
      <c r="H249" s="3314"/>
      <c r="I249" s="3314"/>
      <c r="J249" s="2550"/>
      <c r="K249" s="2962"/>
      <c r="L249" s="2550"/>
      <c r="M249" s="2550"/>
      <c r="N249" s="2550"/>
    </row>
    <row r="250" spans="1:14" ht="13">
      <c r="A250" s="2550"/>
      <c r="B250" s="3317"/>
      <c r="C250" s="3317"/>
      <c r="D250" s="2953"/>
      <c r="E250" s="2953"/>
      <c r="F250" s="2953"/>
      <c r="G250" s="2953"/>
      <c r="H250" s="3314"/>
      <c r="I250" s="3314"/>
      <c r="J250" s="2550"/>
      <c r="K250" s="2962"/>
      <c r="L250" s="2550"/>
      <c r="M250" s="2550"/>
      <c r="N250" s="2550"/>
    </row>
    <row r="251" spans="1:14" ht="13">
      <c r="A251" s="2550"/>
      <c r="B251" s="3317"/>
      <c r="C251" s="3317"/>
      <c r="D251" s="2953"/>
      <c r="E251" s="2953"/>
      <c r="F251" s="2953"/>
      <c r="G251" s="2953"/>
      <c r="H251" s="3314"/>
      <c r="I251" s="3314"/>
      <c r="J251" s="2550"/>
      <c r="K251" s="2962"/>
      <c r="L251" s="2550"/>
      <c r="M251" s="2550"/>
      <c r="N251" s="2550"/>
    </row>
    <row r="252" spans="1:14" ht="13">
      <c r="A252" s="2550"/>
      <c r="B252" s="3317"/>
      <c r="C252" s="3317"/>
      <c r="D252" s="2953"/>
      <c r="E252" s="2953"/>
      <c r="F252" s="2953"/>
      <c r="G252" s="2953"/>
      <c r="H252" s="3314"/>
      <c r="I252" s="3314"/>
      <c r="J252" s="2550"/>
      <c r="K252" s="2962"/>
      <c r="L252" s="2550"/>
      <c r="M252" s="2550"/>
      <c r="N252" s="2550"/>
    </row>
    <row r="253" spans="1:14" ht="13">
      <c r="A253" s="2550"/>
      <c r="B253" s="3317"/>
      <c r="C253" s="3317"/>
      <c r="D253" s="2953"/>
      <c r="E253" s="2953"/>
      <c r="F253" s="2953"/>
      <c r="G253" s="2953"/>
      <c r="H253" s="3314"/>
      <c r="I253" s="3314"/>
      <c r="J253" s="2550"/>
      <c r="K253" s="2962"/>
      <c r="L253" s="2550"/>
      <c r="M253" s="2550"/>
      <c r="N253" s="2550"/>
    </row>
    <row r="254" spans="1:14" ht="13">
      <c r="A254" s="2550"/>
      <c r="B254" s="3317"/>
      <c r="C254" s="3317"/>
      <c r="D254" s="2953"/>
      <c r="E254" s="2953"/>
      <c r="F254" s="2953"/>
      <c r="G254" s="2953"/>
      <c r="H254" s="3314"/>
      <c r="I254" s="3314"/>
      <c r="J254" s="2550"/>
      <c r="K254" s="2962"/>
      <c r="L254" s="2550"/>
      <c r="M254" s="2550"/>
      <c r="N254" s="2550"/>
    </row>
    <row r="255" spans="1:14" ht="13">
      <c r="A255" s="2550"/>
      <c r="B255" s="3317"/>
      <c r="C255" s="3317"/>
      <c r="D255" s="2953"/>
      <c r="E255" s="2953"/>
      <c r="F255" s="2953"/>
      <c r="G255" s="2953"/>
      <c r="H255" s="3314"/>
      <c r="I255" s="3314"/>
      <c r="J255" s="2550"/>
      <c r="K255" s="2962"/>
      <c r="L255" s="2550"/>
      <c r="M255" s="2550"/>
      <c r="N255" s="2550"/>
    </row>
    <row r="256" spans="1:14" ht="13">
      <c r="A256" s="2550"/>
      <c r="B256" s="3317"/>
      <c r="C256" s="3317"/>
      <c r="D256" s="2953"/>
      <c r="E256" s="2953"/>
      <c r="F256" s="2953"/>
      <c r="G256" s="2953"/>
      <c r="H256" s="3314"/>
      <c r="I256" s="3314"/>
      <c r="J256" s="2550"/>
      <c r="K256" s="2962"/>
      <c r="L256" s="2550"/>
      <c r="M256" s="2550"/>
      <c r="N256" s="2550"/>
    </row>
    <row r="257" spans="1:14" ht="13">
      <c r="A257" s="2550"/>
      <c r="B257" s="3317"/>
      <c r="C257" s="3317"/>
      <c r="D257" s="2953"/>
      <c r="E257" s="2953"/>
      <c r="F257" s="2953"/>
      <c r="G257" s="2953"/>
      <c r="H257" s="3314"/>
      <c r="I257" s="3314"/>
      <c r="J257" s="2550"/>
      <c r="K257" s="2962"/>
      <c r="L257" s="2550"/>
      <c r="M257" s="2550"/>
      <c r="N257" s="2550"/>
    </row>
    <row r="258" spans="1:14" ht="13">
      <c r="A258" s="2550"/>
      <c r="B258" s="3317"/>
      <c r="C258" s="3317"/>
      <c r="D258" s="2953"/>
      <c r="E258" s="2953"/>
      <c r="F258" s="2953"/>
      <c r="G258" s="2953"/>
      <c r="H258" s="3314"/>
      <c r="I258" s="3314"/>
      <c r="J258" s="2550"/>
      <c r="K258" s="2962"/>
      <c r="L258" s="2550"/>
      <c r="M258" s="2550"/>
      <c r="N258" s="2550"/>
    </row>
    <row r="259" spans="1:14" ht="13">
      <c r="A259" s="2550"/>
      <c r="B259" s="3317"/>
      <c r="C259" s="3317"/>
      <c r="D259" s="2953"/>
      <c r="E259" s="2953"/>
      <c r="F259" s="2953"/>
      <c r="G259" s="2953"/>
      <c r="H259" s="3314"/>
      <c r="I259" s="3314"/>
      <c r="J259" s="2550"/>
      <c r="K259" s="2962"/>
      <c r="L259" s="2550"/>
      <c r="M259" s="2550"/>
      <c r="N259" s="2550"/>
    </row>
    <row r="260" spans="1:14" ht="13">
      <c r="A260" s="2550"/>
      <c r="B260" s="3317"/>
      <c r="C260" s="3317"/>
      <c r="D260" s="2953"/>
      <c r="E260" s="2953"/>
      <c r="F260" s="2953"/>
      <c r="G260" s="2953"/>
      <c r="H260" s="3314"/>
      <c r="I260" s="3314"/>
      <c r="J260" s="2550"/>
      <c r="K260" s="2962"/>
      <c r="L260" s="2550"/>
      <c r="M260" s="2550"/>
      <c r="N260" s="2550"/>
    </row>
    <row r="261" spans="1:14" ht="13">
      <c r="A261" s="2550"/>
      <c r="B261" s="3317"/>
      <c r="C261" s="3317"/>
      <c r="D261" s="2953"/>
      <c r="E261" s="2953"/>
      <c r="F261" s="2953"/>
      <c r="G261" s="2953"/>
      <c r="H261" s="3314"/>
      <c r="I261" s="3314"/>
      <c r="J261" s="2550"/>
      <c r="K261" s="2962"/>
      <c r="L261" s="2550"/>
      <c r="M261" s="2550"/>
      <c r="N261" s="2550"/>
    </row>
    <row r="262" spans="1:14" ht="13">
      <c r="A262" s="2550"/>
      <c r="B262" s="3317"/>
      <c r="C262" s="3317"/>
      <c r="D262" s="2953"/>
      <c r="E262" s="2953"/>
      <c r="F262" s="2953"/>
      <c r="G262" s="2953"/>
      <c r="H262" s="3314"/>
      <c r="I262" s="3314"/>
      <c r="J262" s="2550"/>
      <c r="K262" s="2962"/>
      <c r="L262" s="2550"/>
      <c r="M262" s="2550"/>
      <c r="N262" s="2550"/>
    </row>
    <row r="263" spans="1:14" ht="13">
      <c r="A263" s="2550"/>
      <c r="B263" s="3317"/>
      <c r="C263" s="3317"/>
      <c r="D263" s="2953"/>
      <c r="E263" s="2953"/>
      <c r="F263" s="2953"/>
      <c r="G263" s="2953"/>
      <c r="H263" s="3314"/>
      <c r="I263" s="3314"/>
      <c r="J263" s="2550"/>
      <c r="K263" s="2962"/>
      <c r="L263" s="2550"/>
      <c r="M263" s="2550"/>
      <c r="N263" s="2550"/>
    </row>
    <row r="264" spans="1:14" ht="13">
      <c r="A264" s="2550"/>
      <c r="B264" s="3317"/>
      <c r="C264" s="3317"/>
      <c r="D264" s="2953"/>
      <c r="E264" s="2953"/>
      <c r="F264" s="2953"/>
      <c r="G264" s="2953"/>
      <c r="H264" s="3314"/>
      <c r="I264" s="3314"/>
      <c r="J264" s="2550"/>
      <c r="K264" s="2962"/>
      <c r="L264" s="2550"/>
      <c r="M264" s="2550"/>
      <c r="N264" s="2550"/>
    </row>
    <row r="265" spans="1:14" ht="13">
      <c r="A265" s="2550"/>
      <c r="B265" s="3317"/>
      <c r="C265" s="3317"/>
      <c r="D265" s="2953"/>
      <c r="E265" s="2953"/>
      <c r="F265" s="2953"/>
      <c r="G265" s="2953"/>
      <c r="H265" s="3314"/>
      <c r="I265" s="3314"/>
      <c r="J265" s="2550"/>
      <c r="K265" s="2962"/>
      <c r="L265" s="2550"/>
      <c r="M265" s="2550"/>
      <c r="N265" s="2550"/>
    </row>
    <row r="266" spans="1:14" ht="13">
      <c r="A266" s="2550"/>
      <c r="B266" s="3317"/>
      <c r="C266" s="3317"/>
      <c r="D266" s="2953"/>
      <c r="E266" s="2953"/>
      <c r="F266" s="2953"/>
      <c r="G266" s="2953"/>
      <c r="H266" s="3314"/>
      <c r="I266" s="3314"/>
      <c r="J266" s="2550"/>
      <c r="K266" s="2962"/>
      <c r="L266" s="2550"/>
      <c r="M266" s="2550"/>
      <c r="N266" s="2550"/>
    </row>
    <row r="267" spans="1:14" ht="13">
      <c r="A267" s="2550"/>
      <c r="B267" s="3317"/>
      <c r="C267" s="3317"/>
      <c r="D267" s="2953"/>
      <c r="E267" s="2953"/>
      <c r="F267" s="2953"/>
      <c r="G267" s="2953"/>
      <c r="H267" s="3314"/>
      <c r="I267" s="3314"/>
      <c r="J267" s="2550"/>
      <c r="K267" s="2962"/>
      <c r="L267" s="2550"/>
      <c r="M267" s="2550"/>
      <c r="N267" s="2550"/>
    </row>
    <row r="268" spans="1:14" ht="13">
      <c r="A268" s="2550"/>
      <c r="B268" s="3317"/>
      <c r="C268" s="3317"/>
      <c r="D268" s="2953"/>
      <c r="E268" s="2953"/>
      <c r="F268" s="2953"/>
      <c r="G268" s="2953"/>
      <c r="H268" s="3314"/>
      <c r="I268" s="3314"/>
      <c r="J268" s="2550"/>
      <c r="K268" s="2962"/>
      <c r="L268" s="2550"/>
      <c r="M268" s="2550"/>
      <c r="N268" s="2550"/>
    </row>
    <row r="269" spans="1:14" ht="13">
      <c r="A269" s="2550"/>
      <c r="B269" s="3317"/>
      <c r="C269" s="3317"/>
      <c r="D269" s="2953"/>
      <c r="E269" s="2953"/>
      <c r="F269" s="2953"/>
      <c r="G269" s="2953"/>
      <c r="H269" s="3314"/>
      <c r="I269" s="3314"/>
      <c r="J269" s="2550"/>
      <c r="K269" s="2962"/>
      <c r="L269" s="2550"/>
      <c r="M269" s="2550"/>
      <c r="N269" s="2550"/>
    </row>
    <row r="270" spans="1:14" ht="13">
      <c r="A270" s="2550"/>
      <c r="B270" s="3317"/>
      <c r="C270" s="3317"/>
      <c r="D270" s="2953"/>
      <c r="E270" s="2953"/>
      <c r="F270" s="2953"/>
      <c r="G270" s="2953"/>
      <c r="H270" s="3314"/>
      <c r="I270" s="3314"/>
      <c r="J270" s="2550"/>
      <c r="K270" s="2962"/>
      <c r="L270" s="2550"/>
      <c r="M270" s="2550"/>
      <c r="N270" s="2550"/>
    </row>
    <row r="271" spans="1:14" ht="13">
      <c r="A271" s="2550"/>
      <c r="B271" s="3317"/>
      <c r="C271" s="3317"/>
      <c r="D271" s="2953"/>
      <c r="E271" s="2953"/>
      <c r="F271" s="2953"/>
      <c r="G271" s="2953"/>
      <c r="H271" s="3314"/>
      <c r="I271" s="3314"/>
      <c r="J271" s="2550"/>
      <c r="K271" s="2962"/>
      <c r="L271" s="2550"/>
      <c r="M271" s="2550"/>
      <c r="N271" s="2550"/>
    </row>
    <row r="272" spans="1:14" ht="13">
      <c r="A272" s="2550"/>
      <c r="B272" s="3317"/>
      <c r="C272" s="3317"/>
      <c r="D272" s="2953"/>
      <c r="E272" s="2953"/>
      <c r="F272" s="2953"/>
      <c r="G272" s="2953"/>
      <c r="H272" s="3314"/>
      <c r="I272" s="3314"/>
      <c r="J272" s="2550"/>
      <c r="K272" s="2962"/>
      <c r="L272" s="2550"/>
      <c r="M272" s="2550"/>
      <c r="N272" s="2550"/>
    </row>
    <row r="273" spans="1:14" ht="13">
      <c r="A273" s="2550"/>
      <c r="B273" s="3317"/>
      <c r="C273" s="3317"/>
      <c r="D273" s="2953"/>
      <c r="E273" s="2953"/>
      <c r="F273" s="2953"/>
      <c r="G273" s="2953"/>
      <c r="H273" s="3314"/>
      <c r="I273" s="3314"/>
      <c r="J273" s="2550"/>
      <c r="K273" s="2962"/>
      <c r="L273" s="2550"/>
      <c r="M273" s="2550"/>
      <c r="N273" s="2550"/>
    </row>
    <row r="274" spans="1:14" ht="13">
      <c r="A274" s="2550"/>
      <c r="B274" s="3317"/>
      <c r="C274" s="3317"/>
      <c r="D274" s="2953"/>
      <c r="E274" s="2953"/>
      <c r="F274" s="2953"/>
      <c r="G274" s="2953"/>
      <c r="H274" s="3314"/>
      <c r="I274" s="3314"/>
      <c r="J274" s="2550"/>
      <c r="K274" s="2962"/>
      <c r="L274" s="2550"/>
      <c r="M274" s="2550"/>
      <c r="N274" s="2550"/>
    </row>
    <row r="275" spans="1:14" ht="13">
      <c r="A275" s="2550"/>
      <c r="B275" s="3317"/>
      <c r="C275" s="3317"/>
      <c r="D275" s="2953"/>
      <c r="E275" s="2953"/>
      <c r="F275" s="2953"/>
      <c r="G275" s="2953"/>
      <c r="H275" s="3314"/>
      <c r="I275" s="3314"/>
      <c r="J275" s="2550"/>
      <c r="K275" s="2962"/>
      <c r="L275" s="2550"/>
      <c r="M275" s="2550"/>
      <c r="N275" s="2550"/>
    </row>
    <row r="276" spans="1:14" ht="13">
      <c r="A276" s="2550"/>
      <c r="B276" s="3317"/>
      <c r="C276" s="3317"/>
      <c r="D276" s="2953"/>
      <c r="E276" s="2953"/>
      <c r="F276" s="2953"/>
      <c r="G276" s="2953"/>
      <c r="H276" s="3314"/>
      <c r="I276" s="3314"/>
      <c r="J276" s="2550"/>
      <c r="K276" s="2962"/>
      <c r="L276" s="2550"/>
      <c r="M276" s="2550"/>
      <c r="N276" s="2550"/>
    </row>
    <row r="277" spans="1:14" ht="13">
      <c r="A277" s="2550"/>
      <c r="B277" s="3317"/>
      <c r="C277" s="3317"/>
      <c r="D277" s="2953"/>
      <c r="E277" s="2953"/>
      <c r="F277" s="2953"/>
      <c r="G277" s="2953"/>
      <c r="H277" s="3314"/>
      <c r="I277" s="3314"/>
      <c r="J277" s="2550"/>
      <c r="K277" s="2962"/>
      <c r="L277" s="2550"/>
      <c r="M277" s="2550"/>
      <c r="N277" s="2550"/>
    </row>
    <row r="278" spans="1:14" ht="13">
      <c r="A278" s="2550"/>
      <c r="B278" s="3317"/>
      <c r="C278" s="3317"/>
      <c r="D278" s="2953"/>
      <c r="E278" s="2953"/>
      <c r="F278" s="2953"/>
      <c r="G278" s="2953"/>
      <c r="H278" s="3314"/>
      <c r="I278" s="3314"/>
      <c r="J278" s="2550"/>
      <c r="K278" s="2962"/>
      <c r="L278" s="2550"/>
      <c r="M278" s="2550"/>
      <c r="N278" s="2550"/>
    </row>
    <row r="279" spans="1:14" ht="13">
      <c r="A279" s="2550"/>
      <c r="B279" s="3317"/>
      <c r="C279" s="3317"/>
      <c r="D279" s="2953"/>
      <c r="E279" s="2953"/>
      <c r="F279" s="2953"/>
      <c r="G279" s="2953"/>
      <c r="H279" s="3314"/>
      <c r="I279" s="3314"/>
      <c r="J279" s="2550"/>
      <c r="K279" s="2962"/>
      <c r="L279" s="2550"/>
      <c r="M279" s="2550"/>
      <c r="N279" s="2550"/>
    </row>
    <row r="280" spans="1:14" ht="13">
      <c r="A280" s="2550"/>
      <c r="B280" s="3317"/>
      <c r="C280" s="3317"/>
      <c r="D280" s="2953"/>
      <c r="E280" s="2953"/>
      <c r="F280" s="2953"/>
      <c r="G280" s="2953"/>
      <c r="H280" s="3314"/>
      <c r="I280" s="3314"/>
      <c r="J280" s="2550"/>
      <c r="K280" s="2962"/>
      <c r="L280" s="2550"/>
      <c r="M280" s="2550"/>
      <c r="N280" s="2550"/>
    </row>
    <row r="281" spans="1:14" ht="13">
      <c r="A281" s="2550"/>
      <c r="B281" s="3317"/>
      <c r="C281" s="3317"/>
      <c r="D281" s="2953"/>
      <c r="E281" s="2953"/>
      <c r="F281" s="2953"/>
      <c r="G281" s="2953"/>
      <c r="H281" s="3314"/>
      <c r="I281" s="3314"/>
      <c r="J281" s="2550"/>
      <c r="K281" s="2962"/>
      <c r="L281" s="2550"/>
      <c r="M281" s="2550"/>
      <c r="N281" s="2550"/>
    </row>
    <row r="282" spans="1:14" ht="13">
      <c r="A282" s="2550"/>
      <c r="B282" s="3317"/>
      <c r="C282" s="3317"/>
      <c r="D282" s="2953"/>
      <c r="E282" s="2953"/>
      <c r="F282" s="2953"/>
      <c r="G282" s="2953"/>
      <c r="H282" s="3314"/>
      <c r="I282" s="3314"/>
      <c r="J282" s="2550"/>
      <c r="K282" s="2962"/>
      <c r="L282" s="2550"/>
      <c r="M282" s="2550"/>
      <c r="N282" s="2550"/>
    </row>
    <row r="283" spans="1:14" ht="13">
      <c r="A283" s="2550"/>
      <c r="B283" s="3317"/>
      <c r="C283" s="3317"/>
      <c r="D283" s="2953"/>
      <c r="E283" s="2953"/>
      <c r="F283" s="2953"/>
      <c r="G283" s="2953"/>
      <c r="H283" s="3314"/>
      <c r="I283" s="3314"/>
      <c r="J283" s="2550"/>
      <c r="K283" s="2962"/>
      <c r="L283" s="2550"/>
      <c r="M283" s="2550"/>
      <c r="N283" s="2550"/>
    </row>
    <row r="284" spans="1:14" ht="13">
      <c r="A284" s="2550"/>
      <c r="B284" s="3317"/>
      <c r="C284" s="3317"/>
      <c r="D284" s="2953"/>
      <c r="E284" s="2953"/>
      <c r="F284" s="2953"/>
      <c r="G284" s="2953"/>
      <c r="H284" s="3314"/>
      <c r="I284" s="3314"/>
      <c r="J284" s="2550"/>
      <c r="K284" s="2962"/>
      <c r="L284" s="2550"/>
      <c r="M284" s="2550"/>
      <c r="N284" s="2550"/>
    </row>
    <row r="285" spans="1:14" ht="13">
      <c r="A285" s="2550"/>
      <c r="B285" s="3317"/>
      <c r="C285" s="3317"/>
      <c r="D285" s="2953"/>
      <c r="E285" s="2953"/>
      <c r="F285" s="2953"/>
      <c r="G285" s="2953"/>
      <c r="H285" s="3314"/>
      <c r="I285" s="3314"/>
      <c r="J285" s="2550"/>
      <c r="K285" s="2962"/>
      <c r="L285" s="2550"/>
      <c r="M285" s="2550"/>
      <c r="N285" s="2550"/>
    </row>
    <row r="286" spans="1:14" ht="13">
      <c r="A286" s="2550"/>
      <c r="B286" s="3317"/>
      <c r="C286" s="3317"/>
      <c r="D286" s="2953"/>
      <c r="E286" s="2953"/>
      <c r="F286" s="2953"/>
      <c r="G286" s="2953"/>
      <c r="H286" s="3314"/>
      <c r="I286" s="3314"/>
      <c r="J286" s="2550"/>
      <c r="K286" s="2962"/>
      <c r="L286" s="2550"/>
      <c r="M286" s="2550"/>
      <c r="N286" s="2550"/>
    </row>
    <row r="287" spans="1:14" ht="13">
      <c r="A287" s="2550"/>
      <c r="B287" s="3317"/>
      <c r="C287" s="3317"/>
      <c r="D287" s="2953"/>
      <c r="E287" s="2953"/>
      <c r="F287" s="2953"/>
      <c r="G287" s="2953"/>
      <c r="H287" s="3314"/>
      <c r="I287" s="3314"/>
      <c r="J287" s="2550"/>
      <c r="K287" s="2962"/>
      <c r="L287" s="2550"/>
      <c r="M287" s="2550"/>
      <c r="N287" s="2550"/>
    </row>
    <row r="288" spans="1:14" ht="13">
      <c r="A288" s="2550"/>
      <c r="B288" s="3317"/>
      <c r="C288" s="3317"/>
      <c r="D288" s="2953"/>
      <c r="E288" s="2953"/>
      <c r="F288" s="2953"/>
      <c r="G288" s="2953"/>
      <c r="H288" s="3314"/>
      <c r="I288" s="3314"/>
      <c r="J288" s="2550"/>
      <c r="K288" s="2962"/>
      <c r="L288" s="2550"/>
      <c r="M288" s="2550"/>
      <c r="N288" s="2550"/>
    </row>
    <row r="289" spans="1:14" ht="13">
      <c r="A289" s="2550"/>
      <c r="B289" s="3317"/>
      <c r="C289" s="3317"/>
      <c r="D289" s="2953"/>
      <c r="E289" s="2953"/>
      <c r="F289" s="2953"/>
      <c r="G289" s="2953"/>
      <c r="H289" s="3314"/>
      <c r="I289" s="3314"/>
      <c r="J289" s="2550"/>
      <c r="K289" s="2962"/>
      <c r="L289" s="2550"/>
      <c r="M289" s="2550"/>
      <c r="N289" s="2550"/>
    </row>
    <row r="290" spans="1:14" ht="13">
      <c r="A290" s="2550"/>
      <c r="B290" s="3317"/>
      <c r="C290" s="3317"/>
      <c r="D290" s="2953"/>
      <c r="E290" s="2953"/>
      <c r="F290" s="2953"/>
      <c r="G290" s="2953"/>
      <c r="H290" s="3314"/>
      <c r="I290" s="3314"/>
      <c r="J290" s="2550"/>
      <c r="K290" s="2962"/>
      <c r="L290" s="2550"/>
      <c r="M290" s="2550"/>
      <c r="N290" s="2550"/>
    </row>
    <row r="291" spans="1:14" ht="13">
      <c r="A291" s="2550"/>
      <c r="B291" s="3317"/>
      <c r="C291" s="3317"/>
      <c r="D291" s="2953"/>
      <c r="E291" s="2953"/>
      <c r="F291" s="2953"/>
      <c r="G291" s="2953"/>
      <c r="H291" s="3314"/>
      <c r="I291" s="3314"/>
      <c r="J291" s="2550"/>
      <c r="K291" s="2962"/>
      <c r="L291" s="2550"/>
      <c r="M291" s="2550"/>
      <c r="N291" s="2550"/>
    </row>
    <row r="292" spans="1:14" ht="13">
      <c r="A292" s="2550"/>
      <c r="B292" s="3317"/>
      <c r="C292" s="3317"/>
      <c r="D292" s="2953"/>
      <c r="E292" s="2953"/>
      <c r="F292" s="2953"/>
      <c r="G292" s="2953"/>
      <c r="H292" s="3314"/>
      <c r="I292" s="3314"/>
      <c r="J292" s="2550"/>
      <c r="K292" s="2962"/>
      <c r="L292" s="2550"/>
      <c r="M292" s="2550"/>
      <c r="N292" s="2550"/>
    </row>
    <row r="293" spans="1:14" ht="13">
      <c r="A293" s="2550"/>
      <c r="B293" s="3317"/>
      <c r="C293" s="3317"/>
      <c r="D293" s="2953"/>
      <c r="E293" s="2953"/>
      <c r="F293" s="2953"/>
      <c r="G293" s="2953"/>
      <c r="H293" s="3314"/>
      <c r="I293" s="3314"/>
      <c r="J293" s="2550"/>
      <c r="K293" s="2962"/>
      <c r="L293" s="2550"/>
      <c r="M293" s="2550"/>
      <c r="N293" s="2550"/>
    </row>
    <row r="294" spans="1:14" ht="13">
      <c r="A294" s="2550"/>
      <c r="B294" s="3317"/>
      <c r="C294" s="3317"/>
      <c r="D294" s="2953"/>
      <c r="E294" s="2953"/>
      <c r="F294" s="2953"/>
      <c r="G294" s="2953"/>
      <c r="H294" s="3314"/>
      <c r="I294" s="3314"/>
      <c r="J294" s="2550"/>
      <c r="K294" s="2962"/>
      <c r="L294" s="2550"/>
      <c r="M294" s="2550"/>
      <c r="N294" s="2550"/>
    </row>
    <row r="295" spans="1:14" ht="13">
      <c r="A295" s="2550"/>
      <c r="B295" s="3317"/>
      <c r="C295" s="3317"/>
      <c r="D295" s="2953"/>
      <c r="E295" s="2953"/>
      <c r="F295" s="2953"/>
      <c r="G295" s="2953"/>
      <c r="H295" s="3314"/>
      <c r="I295" s="3314"/>
      <c r="J295" s="2550"/>
      <c r="K295" s="2962"/>
      <c r="L295" s="2550"/>
      <c r="M295" s="2550"/>
      <c r="N295" s="2550"/>
    </row>
    <row r="296" spans="1:14" ht="13">
      <c r="A296" s="2550"/>
      <c r="B296" s="3317"/>
      <c r="C296" s="3317"/>
      <c r="D296" s="2953"/>
      <c r="E296" s="2953"/>
      <c r="F296" s="2953"/>
      <c r="G296" s="2953"/>
      <c r="H296" s="3314"/>
      <c r="I296" s="3314"/>
      <c r="J296" s="2550"/>
      <c r="K296" s="2962"/>
      <c r="L296" s="2550"/>
      <c r="M296" s="2550"/>
      <c r="N296" s="2550"/>
    </row>
    <row r="297" spans="1:14" ht="13">
      <c r="A297" s="2550"/>
      <c r="B297" s="3317"/>
      <c r="C297" s="3317"/>
      <c r="D297" s="2953"/>
      <c r="E297" s="2953"/>
      <c r="F297" s="2953"/>
      <c r="G297" s="2953"/>
      <c r="H297" s="3314"/>
      <c r="I297" s="3314"/>
      <c r="J297" s="2550"/>
      <c r="K297" s="2962"/>
      <c r="L297" s="2550"/>
      <c r="M297" s="2550"/>
      <c r="N297" s="2550"/>
    </row>
    <row r="298" spans="1:14" ht="13">
      <c r="A298" s="2550"/>
      <c r="B298" s="3317"/>
      <c r="C298" s="3317"/>
      <c r="D298" s="2953"/>
      <c r="E298" s="2953"/>
      <c r="F298" s="2953"/>
      <c r="G298" s="2953"/>
      <c r="H298" s="3314"/>
      <c r="I298" s="3314"/>
      <c r="J298" s="2550"/>
      <c r="K298" s="2962"/>
      <c r="L298" s="2550"/>
      <c r="M298" s="2550"/>
      <c r="N298" s="2550"/>
    </row>
    <row r="299" spans="1:14" ht="13">
      <c r="A299" s="2550"/>
      <c r="B299" s="3317"/>
      <c r="C299" s="3317"/>
      <c r="D299" s="2953"/>
      <c r="E299" s="2953"/>
      <c r="F299" s="2953"/>
      <c r="G299" s="2953"/>
      <c r="H299" s="3314"/>
      <c r="I299" s="3314"/>
      <c r="J299" s="2550"/>
      <c r="K299" s="2962"/>
      <c r="L299" s="2550"/>
      <c r="M299" s="2550"/>
      <c r="N299" s="2550"/>
    </row>
    <row r="300" spans="1:14" ht="13">
      <c r="A300" s="2550"/>
      <c r="B300" s="3317"/>
      <c r="C300" s="3317"/>
      <c r="D300" s="2953"/>
      <c r="E300" s="2953"/>
      <c r="F300" s="2953"/>
      <c r="G300" s="2953"/>
      <c r="H300" s="3314"/>
      <c r="I300" s="3314"/>
      <c r="J300" s="2550"/>
      <c r="K300" s="2962"/>
      <c r="L300" s="2550"/>
      <c r="M300" s="2550"/>
      <c r="N300" s="2550"/>
    </row>
    <row r="301" spans="1:14" ht="13">
      <c r="A301" s="2550"/>
      <c r="B301" s="3317"/>
      <c r="C301" s="3317"/>
      <c r="D301" s="2953"/>
      <c r="E301" s="2953"/>
      <c r="F301" s="2953"/>
      <c r="G301" s="2953"/>
      <c r="H301" s="3314"/>
      <c r="I301" s="3314"/>
      <c r="J301" s="2550"/>
      <c r="K301" s="2962"/>
      <c r="L301" s="2550"/>
      <c r="M301" s="2550"/>
      <c r="N301" s="2550"/>
    </row>
    <row r="302" spans="1:14" ht="13">
      <c r="A302" s="2550"/>
      <c r="B302" s="3317"/>
      <c r="C302" s="3317"/>
      <c r="D302" s="2953"/>
      <c r="E302" s="2953"/>
      <c r="F302" s="2953"/>
      <c r="G302" s="2953"/>
      <c r="H302" s="3314"/>
      <c r="I302" s="3314"/>
      <c r="J302" s="2550"/>
      <c r="K302" s="2962"/>
      <c r="L302" s="2550"/>
      <c r="M302" s="2550"/>
      <c r="N302" s="2550"/>
    </row>
    <row r="303" spans="1:14" ht="13">
      <c r="A303" s="2550"/>
      <c r="B303" s="3317"/>
      <c r="C303" s="3317"/>
      <c r="D303" s="2953"/>
      <c r="E303" s="2953"/>
      <c r="F303" s="2953"/>
      <c r="G303" s="2953"/>
      <c r="H303" s="3314"/>
      <c r="I303" s="3314"/>
      <c r="J303" s="2550"/>
      <c r="K303" s="2962"/>
      <c r="L303" s="2550"/>
      <c r="M303" s="2550"/>
      <c r="N303" s="2550"/>
    </row>
    <row r="304" spans="1:14" ht="13">
      <c r="A304" s="2550"/>
      <c r="B304" s="3317"/>
      <c r="C304" s="3317"/>
      <c r="D304" s="2953"/>
      <c r="E304" s="2953"/>
      <c r="F304" s="2953"/>
      <c r="G304" s="2953"/>
      <c r="H304" s="3314"/>
      <c r="I304" s="3314"/>
      <c r="J304" s="2550"/>
      <c r="K304" s="2962"/>
      <c r="L304" s="2550"/>
      <c r="M304" s="2550"/>
      <c r="N304" s="2550"/>
    </row>
    <row r="305" spans="1:14" ht="13">
      <c r="A305" s="2550"/>
      <c r="B305" s="3317"/>
      <c r="C305" s="3317"/>
      <c r="D305" s="2953"/>
      <c r="E305" s="2953"/>
      <c r="F305" s="2953"/>
      <c r="G305" s="2953"/>
      <c r="H305" s="3314"/>
      <c r="I305" s="3314"/>
      <c r="J305" s="2550"/>
      <c r="K305" s="2962"/>
      <c r="L305" s="2550"/>
      <c r="M305" s="2550"/>
      <c r="N305" s="2550"/>
    </row>
    <row r="306" spans="1:14" ht="13">
      <c r="A306" s="2550"/>
      <c r="B306" s="3317"/>
      <c r="C306" s="3317"/>
      <c r="D306" s="2953"/>
      <c r="E306" s="2953"/>
      <c r="F306" s="2953"/>
      <c r="G306" s="2953"/>
      <c r="H306" s="3314"/>
      <c r="I306" s="3314"/>
      <c r="J306" s="2550"/>
      <c r="K306" s="2962"/>
      <c r="L306" s="2550"/>
      <c r="M306" s="2550"/>
      <c r="N306" s="2550"/>
    </row>
    <row r="307" spans="1:14" ht="13">
      <c r="A307" s="2550"/>
      <c r="B307" s="3317"/>
      <c r="C307" s="3317"/>
      <c r="D307" s="2953"/>
      <c r="E307" s="2953"/>
      <c r="F307" s="2953"/>
      <c r="G307" s="2953"/>
      <c r="H307" s="3314"/>
      <c r="I307" s="3314"/>
      <c r="J307" s="2550"/>
      <c r="K307" s="2962"/>
      <c r="L307" s="2550"/>
      <c r="M307" s="2550"/>
      <c r="N307" s="2550"/>
    </row>
    <row r="308" spans="1:14" ht="13">
      <c r="A308" s="2550"/>
      <c r="B308" s="3317"/>
      <c r="C308" s="3317"/>
      <c r="D308" s="2953"/>
      <c r="E308" s="2953"/>
      <c r="F308" s="2953"/>
      <c r="G308" s="2953"/>
      <c r="H308" s="3314"/>
      <c r="I308" s="3314"/>
      <c r="J308" s="2550"/>
      <c r="K308" s="2962"/>
      <c r="L308" s="2550"/>
      <c r="M308" s="2550"/>
      <c r="N308" s="2550"/>
    </row>
    <row r="309" spans="1:14" ht="13">
      <c r="A309" s="2550"/>
      <c r="B309" s="3317"/>
      <c r="C309" s="3317"/>
      <c r="D309" s="2953"/>
      <c r="E309" s="2953"/>
      <c r="F309" s="2953"/>
      <c r="G309" s="2953"/>
      <c r="H309" s="3314"/>
      <c r="I309" s="3314"/>
      <c r="J309" s="2550"/>
      <c r="K309" s="2962"/>
      <c r="L309" s="2550"/>
      <c r="M309" s="2550"/>
      <c r="N309" s="2550"/>
    </row>
    <row r="310" spans="1:14" ht="13">
      <c r="A310" s="2550"/>
      <c r="B310" s="3317"/>
      <c r="C310" s="3317"/>
      <c r="D310" s="2953"/>
      <c r="E310" s="2953"/>
      <c r="F310" s="2953"/>
      <c r="G310" s="2953"/>
      <c r="H310" s="3314"/>
      <c r="I310" s="3314"/>
      <c r="J310" s="2550"/>
      <c r="K310" s="2962"/>
      <c r="L310" s="2550"/>
      <c r="M310" s="2550"/>
      <c r="N310" s="2550"/>
    </row>
    <row r="311" spans="1:14" ht="13">
      <c r="A311" s="2550"/>
      <c r="B311" s="3317"/>
      <c r="C311" s="3317"/>
      <c r="D311" s="2953"/>
      <c r="E311" s="2953"/>
      <c r="F311" s="2953"/>
      <c r="G311" s="2953"/>
      <c r="H311" s="3314"/>
      <c r="I311" s="3314"/>
      <c r="J311" s="2550"/>
      <c r="K311" s="2962"/>
      <c r="L311" s="2550"/>
      <c r="M311" s="2550"/>
      <c r="N311" s="2550"/>
    </row>
    <row r="312" spans="1:14" ht="13">
      <c r="A312" s="2550"/>
      <c r="B312" s="3317"/>
      <c r="C312" s="3317"/>
      <c r="D312" s="2953"/>
      <c r="E312" s="2953"/>
      <c r="F312" s="2953"/>
      <c r="G312" s="2953"/>
      <c r="H312" s="3314"/>
      <c r="I312" s="3314"/>
      <c r="J312" s="2550"/>
      <c r="K312" s="2962"/>
      <c r="L312" s="2550"/>
      <c r="M312" s="2550"/>
      <c r="N312" s="2550"/>
    </row>
    <row r="313" spans="1:14" ht="13">
      <c r="A313" s="2550"/>
      <c r="B313" s="3317"/>
      <c r="C313" s="3317"/>
      <c r="D313" s="2953"/>
      <c r="E313" s="2953"/>
      <c r="F313" s="2953"/>
      <c r="G313" s="2953"/>
      <c r="H313" s="3314"/>
      <c r="I313" s="3314"/>
      <c r="J313" s="2550"/>
      <c r="K313" s="2962"/>
      <c r="L313" s="2550"/>
      <c r="M313" s="2550"/>
      <c r="N313" s="2550"/>
    </row>
    <row r="314" spans="1:14" ht="13">
      <c r="A314" s="2550"/>
      <c r="B314" s="3317"/>
      <c r="C314" s="3317"/>
      <c r="D314" s="2953"/>
      <c r="E314" s="2953"/>
      <c r="F314" s="2953"/>
      <c r="G314" s="2953"/>
      <c r="H314" s="3314"/>
      <c r="I314" s="3314"/>
      <c r="J314" s="2550"/>
      <c r="K314" s="2962"/>
      <c r="L314" s="2550"/>
      <c r="M314" s="2550"/>
      <c r="N314" s="2550"/>
    </row>
    <row r="315" spans="1:14" ht="13">
      <c r="A315" s="2550"/>
      <c r="B315" s="3317"/>
      <c r="C315" s="3317"/>
      <c r="D315" s="2953"/>
      <c r="E315" s="2953"/>
      <c r="F315" s="2953"/>
      <c r="G315" s="2953"/>
      <c r="H315" s="3314"/>
      <c r="I315" s="3314"/>
      <c r="J315" s="2550"/>
      <c r="K315" s="2962"/>
      <c r="L315" s="2550"/>
      <c r="M315" s="2550"/>
      <c r="N315" s="2550"/>
    </row>
    <row r="316" spans="1:14" ht="13">
      <c r="A316" s="2550"/>
      <c r="B316" s="3317"/>
      <c r="C316" s="3317"/>
      <c r="D316" s="2953"/>
      <c r="E316" s="2953"/>
      <c r="F316" s="2953"/>
      <c r="G316" s="2953"/>
      <c r="H316" s="3314"/>
      <c r="I316" s="3314"/>
      <c r="J316" s="2550"/>
      <c r="K316" s="2962"/>
      <c r="L316" s="2550"/>
      <c r="M316" s="2550"/>
      <c r="N316" s="2550"/>
    </row>
    <row r="317" spans="1:14" ht="13">
      <c r="A317" s="2550"/>
      <c r="B317" s="3317"/>
      <c r="C317" s="3317"/>
      <c r="D317" s="2953"/>
      <c r="E317" s="2953"/>
      <c r="F317" s="2953"/>
      <c r="G317" s="2953"/>
      <c r="H317" s="3314"/>
      <c r="I317" s="3314"/>
      <c r="J317" s="2550"/>
      <c r="K317" s="2962"/>
      <c r="L317" s="2550"/>
      <c r="M317" s="2550"/>
      <c r="N317" s="2550"/>
    </row>
    <row r="318" spans="1:14" ht="13">
      <c r="A318" s="2550"/>
      <c r="B318" s="3317"/>
      <c r="C318" s="3317"/>
      <c r="D318" s="2953"/>
      <c r="E318" s="2953"/>
      <c r="F318" s="2953"/>
      <c r="G318" s="2953"/>
      <c r="H318" s="3314"/>
      <c r="I318" s="3314"/>
      <c r="J318" s="2550"/>
      <c r="K318" s="2962"/>
      <c r="L318" s="2550"/>
      <c r="M318" s="2550"/>
      <c r="N318" s="2550"/>
    </row>
    <row r="319" spans="1:14" ht="13">
      <c r="A319" s="2550"/>
      <c r="B319" s="3317"/>
      <c r="C319" s="3317"/>
      <c r="D319" s="2953"/>
      <c r="E319" s="2953"/>
      <c r="F319" s="2953"/>
      <c r="G319" s="2953"/>
      <c r="H319" s="3314"/>
      <c r="I319" s="3314"/>
      <c r="J319" s="2550"/>
      <c r="K319" s="2962"/>
      <c r="L319" s="2550"/>
      <c r="M319" s="2550"/>
      <c r="N319" s="2550"/>
    </row>
    <row r="320" spans="1:14" ht="13">
      <c r="A320" s="2550"/>
      <c r="B320" s="3317"/>
      <c r="C320" s="3317"/>
      <c r="D320" s="2953"/>
      <c r="E320" s="2953"/>
      <c r="F320" s="2953"/>
      <c r="G320" s="2953"/>
      <c r="H320" s="3314"/>
      <c r="I320" s="3314"/>
      <c r="J320" s="2550"/>
      <c r="K320" s="2962"/>
      <c r="L320" s="2550"/>
      <c r="M320" s="2550"/>
      <c r="N320" s="2550"/>
    </row>
    <row r="321" spans="1:14" ht="13">
      <c r="A321" s="2550"/>
      <c r="B321" s="3317"/>
      <c r="C321" s="3317"/>
      <c r="D321" s="2953"/>
      <c r="E321" s="2953"/>
      <c r="F321" s="2953"/>
      <c r="G321" s="2953"/>
      <c r="H321" s="3314"/>
      <c r="I321" s="3314"/>
      <c r="J321" s="2550"/>
      <c r="K321" s="2962"/>
      <c r="L321" s="2550"/>
      <c r="M321" s="2550"/>
      <c r="N321" s="2550"/>
    </row>
    <row r="322" spans="1:14" ht="13">
      <c r="A322" s="2550"/>
      <c r="B322" s="3317"/>
      <c r="C322" s="3317"/>
      <c r="D322" s="2953"/>
      <c r="E322" s="2953"/>
      <c r="F322" s="2953"/>
      <c r="G322" s="2953"/>
      <c r="H322" s="3314"/>
      <c r="I322" s="3314"/>
      <c r="J322" s="2550"/>
      <c r="K322" s="2962"/>
      <c r="L322" s="2550"/>
      <c r="M322" s="2550"/>
      <c r="N322" s="2550"/>
    </row>
    <row r="323" spans="1:14" ht="13">
      <c r="A323" s="2550"/>
      <c r="B323" s="3317"/>
      <c r="C323" s="3317"/>
      <c r="D323" s="2953"/>
      <c r="E323" s="2953"/>
      <c r="F323" s="2953"/>
      <c r="G323" s="2953"/>
      <c r="H323" s="3314"/>
      <c r="I323" s="3314"/>
      <c r="J323" s="2550"/>
      <c r="K323" s="2962"/>
      <c r="L323" s="2550"/>
      <c r="M323" s="2550"/>
      <c r="N323" s="2550"/>
    </row>
    <row r="324" spans="1:14" ht="13">
      <c r="A324" s="2550"/>
      <c r="B324" s="3317"/>
      <c r="C324" s="3317"/>
      <c r="D324" s="2953"/>
      <c r="E324" s="2953"/>
      <c r="F324" s="2953"/>
      <c r="G324" s="2953"/>
      <c r="H324" s="3314"/>
      <c r="I324" s="3314"/>
      <c r="J324" s="2550"/>
      <c r="K324" s="2962"/>
      <c r="L324" s="2550"/>
      <c r="M324" s="2550"/>
      <c r="N324" s="2550"/>
    </row>
    <row r="325" spans="1:14" ht="13">
      <c r="A325" s="2550"/>
      <c r="B325" s="3317"/>
      <c r="C325" s="3317"/>
      <c r="D325" s="2953"/>
      <c r="E325" s="2953"/>
      <c r="F325" s="2953"/>
      <c r="G325" s="2953"/>
      <c r="H325" s="3314"/>
      <c r="I325" s="3314"/>
      <c r="J325" s="2550"/>
      <c r="K325" s="2962"/>
      <c r="L325" s="2550"/>
      <c r="M325" s="2550"/>
      <c r="N325" s="2550"/>
    </row>
    <row r="326" spans="1:14" ht="13">
      <c r="A326" s="2550"/>
      <c r="B326" s="3317"/>
      <c r="C326" s="3317"/>
      <c r="D326" s="2953"/>
      <c r="E326" s="2953"/>
      <c r="F326" s="2953"/>
      <c r="G326" s="2953"/>
      <c r="H326" s="3314"/>
      <c r="I326" s="3314"/>
      <c r="J326" s="2550"/>
      <c r="K326" s="2962"/>
      <c r="L326" s="2550"/>
      <c r="M326" s="2550"/>
      <c r="N326" s="2550"/>
    </row>
    <row r="327" spans="1:14" ht="13">
      <c r="A327" s="2550"/>
      <c r="B327" s="3317"/>
      <c r="C327" s="3317"/>
      <c r="D327" s="2953"/>
      <c r="E327" s="2953"/>
      <c r="F327" s="2953"/>
      <c r="G327" s="2953"/>
      <c r="H327" s="3314"/>
      <c r="I327" s="3314"/>
      <c r="J327" s="2550"/>
      <c r="K327" s="2962"/>
      <c r="L327" s="2550"/>
      <c r="M327" s="2550"/>
      <c r="N327" s="2550"/>
    </row>
    <row r="328" spans="1:14" ht="13">
      <c r="A328" s="2550"/>
      <c r="B328" s="3317"/>
      <c r="C328" s="3317"/>
      <c r="D328" s="2953"/>
      <c r="E328" s="2953"/>
      <c r="F328" s="2953"/>
      <c r="G328" s="2953"/>
      <c r="H328" s="3314"/>
      <c r="I328" s="3314"/>
      <c r="J328" s="2550"/>
      <c r="K328" s="2962"/>
      <c r="L328" s="2550"/>
      <c r="M328" s="2550"/>
      <c r="N328" s="2550"/>
    </row>
    <row r="329" spans="1:14" ht="13">
      <c r="A329" s="2550"/>
      <c r="B329" s="3317"/>
      <c r="C329" s="3317"/>
      <c r="D329" s="2953"/>
      <c r="E329" s="2953"/>
      <c r="F329" s="2953"/>
      <c r="G329" s="2953"/>
      <c r="H329" s="3314"/>
      <c r="I329" s="3314"/>
      <c r="J329" s="2550"/>
      <c r="K329" s="2962"/>
      <c r="L329" s="2550"/>
      <c r="M329" s="2550"/>
      <c r="N329" s="2550"/>
    </row>
    <row r="330" spans="1:14" ht="13">
      <c r="A330" s="2550"/>
      <c r="B330" s="3317"/>
      <c r="C330" s="3317"/>
      <c r="D330" s="2953"/>
      <c r="E330" s="2953"/>
      <c r="F330" s="2953"/>
      <c r="G330" s="2953"/>
      <c r="H330" s="3314"/>
      <c r="I330" s="3314"/>
      <c r="J330" s="2550"/>
      <c r="K330" s="2962"/>
      <c r="L330" s="2550"/>
      <c r="M330" s="2550"/>
      <c r="N330" s="2550"/>
    </row>
    <row r="331" spans="1:14" ht="13">
      <c r="A331" s="2550"/>
      <c r="B331" s="3317"/>
      <c r="C331" s="3317"/>
      <c r="D331" s="2953"/>
      <c r="E331" s="2953"/>
      <c r="F331" s="2953"/>
      <c r="G331" s="2953"/>
      <c r="H331" s="3314"/>
      <c r="I331" s="3314"/>
      <c r="J331" s="2550"/>
      <c r="K331" s="2962"/>
      <c r="L331" s="2550"/>
      <c r="M331" s="2550"/>
      <c r="N331" s="2550"/>
    </row>
    <row r="332" spans="1:14" ht="13">
      <c r="A332" s="2550"/>
      <c r="B332" s="3317"/>
      <c r="C332" s="3317"/>
      <c r="D332" s="2953"/>
      <c r="E332" s="2953"/>
      <c r="F332" s="2953"/>
      <c r="G332" s="2953"/>
      <c r="H332" s="3314"/>
      <c r="I332" s="3314"/>
      <c r="J332" s="2550"/>
      <c r="K332" s="2962"/>
      <c r="L332" s="2550"/>
      <c r="M332" s="2550"/>
      <c r="N332" s="2550"/>
    </row>
    <row r="333" spans="1:14" ht="13">
      <c r="A333" s="2550"/>
      <c r="B333" s="3317"/>
      <c r="C333" s="3317"/>
      <c r="D333" s="2953"/>
      <c r="E333" s="2953"/>
      <c r="F333" s="2953"/>
      <c r="G333" s="2953"/>
      <c r="H333" s="3314"/>
      <c r="I333" s="3314"/>
      <c r="J333" s="2550"/>
      <c r="K333" s="2962"/>
      <c r="L333" s="2550"/>
      <c r="M333" s="2550"/>
      <c r="N333" s="2550"/>
    </row>
    <row r="334" spans="1:14" ht="13">
      <c r="A334" s="2550"/>
      <c r="B334" s="3317"/>
      <c r="C334" s="3317"/>
      <c r="D334" s="2953"/>
      <c r="E334" s="2953"/>
      <c r="F334" s="2953"/>
      <c r="G334" s="2953"/>
      <c r="H334" s="3314"/>
      <c r="I334" s="3314"/>
      <c r="J334" s="2550"/>
      <c r="K334" s="2962"/>
      <c r="L334" s="2550"/>
      <c r="M334" s="2550"/>
      <c r="N334" s="2550"/>
    </row>
    <row r="335" spans="1:14" ht="13">
      <c r="A335" s="2550"/>
      <c r="B335" s="3317"/>
      <c r="C335" s="3317"/>
      <c r="D335" s="2953"/>
      <c r="E335" s="2953"/>
      <c r="F335" s="2953"/>
      <c r="G335" s="2953"/>
      <c r="H335" s="3314"/>
      <c r="I335" s="3314"/>
      <c r="J335" s="2550"/>
      <c r="K335" s="2962"/>
      <c r="L335" s="2550"/>
      <c r="M335" s="2550"/>
      <c r="N335" s="2550"/>
    </row>
    <row r="336" spans="1:14" ht="13">
      <c r="A336" s="2550"/>
      <c r="B336" s="3317"/>
      <c r="C336" s="3317"/>
      <c r="D336" s="2953"/>
      <c r="E336" s="2953"/>
      <c r="F336" s="2953"/>
      <c r="G336" s="2953"/>
      <c r="H336" s="3314"/>
      <c r="I336" s="3314"/>
      <c r="J336" s="2550"/>
      <c r="K336" s="2962"/>
      <c r="L336" s="2550"/>
      <c r="M336" s="2550"/>
      <c r="N336" s="2550"/>
    </row>
    <row r="337" spans="1:14" ht="13">
      <c r="A337" s="2550"/>
      <c r="B337" s="3317"/>
      <c r="C337" s="3317"/>
      <c r="D337" s="2953"/>
      <c r="E337" s="2953"/>
      <c r="F337" s="2953"/>
      <c r="G337" s="2953"/>
      <c r="H337" s="3314"/>
      <c r="I337" s="3314"/>
      <c r="J337" s="2550"/>
      <c r="K337" s="2962"/>
      <c r="L337" s="2550"/>
      <c r="M337" s="2550"/>
      <c r="N337" s="2550"/>
    </row>
    <row r="338" spans="1:14" ht="13">
      <c r="A338" s="2550"/>
      <c r="B338" s="3317"/>
      <c r="C338" s="3317"/>
      <c r="D338" s="2953"/>
      <c r="E338" s="2953"/>
      <c r="F338" s="2953"/>
      <c r="G338" s="2953"/>
      <c r="H338" s="3314"/>
      <c r="I338" s="3314"/>
      <c r="J338" s="2550"/>
      <c r="K338" s="2962"/>
      <c r="L338" s="2550"/>
      <c r="M338" s="2550"/>
      <c r="N338" s="2550"/>
    </row>
    <row r="339" spans="1:14" ht="13">
      <c r="A339" s="2550"/>
      <c r="B339" s="3317"/>
      <c r="C339" s="3317"/>
      <c r="D339" s="2953"/>
      <c r="E339" s="2953"/>
      <c r="F339" s="2953"/>
      <c r="G339" s="2953"/>
      <c r="H339" s="3314"/>
      <c r="I339" s="3314"/>
      <c r="J339" s="2550"/>
      <c r="K339" s="2962"/>
      <c r="L339" s="2550"/>
      <c r="M339" s="2550"/>
      <c r="N339" s="2550"/>
    </row>
    <row r="340" spans="1:14" ht="13">
      <c r="A340" s="2550"/>
      <c r="B340" s="3317"/>
      <c r="C340" s="3317"/>
      <c r="D340" s="2953"/>
      <c r="E340" s="2953"/>
      <c r="F340" s="2953"/>
      <c r="G340" s="2953"/>
      <c r="H340" s="3314"/>
      <c r="I340" s="3314"/>
      <c r="J340" s="2550"/>
      <c r="K340" s="2962"/>
      <c r="L340" s="2550"/>
      <c r="M340" s="2550"/>
      <c r="N340" s="2550"/>
    </row>
    <row r="341" spans="1:14" ht="13">
      <c r="A341" s="2550"/>
      <c r="B341" s="3317"/>
      <c r="C341" s="3317"/>
      <c r="D341" s="2953"/>
      <c r="E341" s="2953"/>
      <c r="F341" s="2953"/>
      <c r="G341" s="2953"/>
      <c r="H341" s="3314"/>
      <c r="I341" s="3314"/>
      <c r="J341" s="2550"/>
      <c r="K341" s="2962"/>
      <c r="L341" s="2550"/>
      <c r="M341" s="2550"/>
      <c r="N341" s="2550"/>
    </row>
    <row r="342" spans="1:14" ht="13">
      <c r="A342" s="2550"/>
      <c r="B342" s="3317"/>
      <c r="C342" s="3317"/>
      <c r="D342" s="2953"/>
      <c r="E342" s="2953"/>
      <c r="F342" s="2953"/>
      <c r="G342" s="2953"/>
      <c r="H342" s="3314"/>
      <c r="I342" s="3314"/>
      <c r="J342" s="2550"/>
      <c r="K342" s="2962"/>
      <c r="L342" s="2550"/>
      <c r="M342" s="2550"/>
      <c r="N342" s="2550"/>
    </row>
    <row r="343" spans="1:14" ht="13">
      <c r="A343" s="2550"/>
      <c r="B343" s="3317"/>
      <c r="C343" s="3317"/>
      <c r="D343" s="2953"/>
      <c r="E343" s="2953"/>
      <c r="F343" s="2953"/>
      <c r="G343" s="2953"/>
      <c r="H343" s="3314"/>
      <c r="I343" s="3314"/>
      <c r="J343" s="2550"/>
      <c r="K343" s="2962"/>
      <c r="L343" s="2550"/>
      <c r="M343" s="2550"/>
      <c r="N343" s="2550"/>
    </row>
    <row r="344" spans="1:14" ht="13">
      <c r="A344" s="2550"/>
      <c r="B344" s="3317"/>
      <c r="C344" s="3317"/>
      <c r="D344" s="2953"/>
      <c r="E344" s="2953"/>
      <c r="F344" s="2953"/>
      <c r="G344" s="2953"/>
      <c r="H344" s="3314"/>
      <c r="I344" s="3314"/>
      <c r="J344" s="2550"/>
      <c r="K344" s="2962"/>
      <c r="L344" s="2550"/>
      <c r="M344" s="2550"/>
      <c r="N344" s="2550"/>
    </row>
    <row r="345" spans="1:14" ht="13">
      <c r="A345" s="2550"/>
      <c r="B345" s="3317"/>
      <c r="C345" s="3317"/>
      <c r="D345" s="2953"/>
      <c r="E345" s="2953"/>
      <c r="F345" s="2953"/>
      <c r="G345" s="2953"/>
      <c r="H345" s="3314"/>
      <c r="I345" s="3314"/>
      <c r="J345" s="2550"/>
      <c r="K345" s="2962"/>
      <c r="L345" s="2550"/>
      <c r="M345" s="2550"/>
      <c r="N345" s="2550"/>
    </row>
    <row r="346" spans="1:14" ht="13">
      <c r="A346" s="2550"/>
      <c r="B346" s="3317"/>
      <c r="C346" s="3317"/>
      <c r="D346" s="2953"/>
      <c r="E346" s="2953"/>
      <c r="F346" s="2953"/>
      <c r="G346" s="2953"/>
      <c r="H346" s="3314"/>
      <c r="I346" s="3314"/>
      <c r="J346" s="2550"/>
      <c r="K346" s="2962"/>
      <c r="L346" s="2550"/>
      <c r="M346" s="2550"/>
      <c r="N346" s="2550"/>
    </row>
    <row r="347" spans="1:14" ht="13">
      <c r="A347" s="2550"/>
      <c r="B347" s="3317"/>
      <c r="C347" s="3317"/>
      <c r="D347" s="2953"/>
      <c r="E347" s="2953"/>
      <c r="F347" s="2953"/>
      <c r="G347" s="2953"/>
      <c r="H347" s="3314"/>
      <c r="I347" s="3314"/>
      <c r="J347" s="2550"/>
      <c r="K347" s="2962"/>
      <c r="L347" s="2550"/>
      <c r="M347" s="2550"/>
      <c r="N347" s="2550"/>
    </row>
    <row r="348" spans="1:14" ht="13">
      <c r="A348" s="2550"/>
      <c r="B348" s="3317"/>
      <c r="C348" s="3317"/>
      <c r="D348" s="2953"/>
      <c r="E348" s="2953"/>
      <c r="F348" s="2953"/>
      <c r="G348" s="2953"/>
      <c r="H348" s="3314"/>
      <c r="I348" s="3314"/>
      <c r="J348" s="2550"/>
      <c r="K348" s="2962"/>
      <c r="L348" s="2550"/>
      <c r="M348" s="2550"/>
      <c r="N348" s="2550"/>
    </row>
    <row r="349" spans="1:14" ht="13">
      <c r="A349" s="2550"/>
      <c r="B349" s="3317"/>
      <c r="C349" s="3317"/>
      <c r="D349" s="2953"/>
      <c r="E349" s="2953"/>
      <c r="F349" s="2953"/>
      <c r="G349" s="2953"/>
      <c r="H349" s="3314"/>
      <c r="I349" s="3314"/>
      <c r="J349" s="2550"/>
      <c r="K349" s="2962"/>
      <c r="L349" s="2550"/>
      <c r="M349" s="2550"/>
      <c r="N349" s="2550"/>
    </row>
    <row r="350" spans="1:14" ht="13">
      <c r="A350" s="2550"/>
      <c r="B350" s="3317"/>
      <c r="C350" s="3317"/>
      <c r="D350" s="2953"/>
      <c r="E350" s="2953"/>
      <c r="F350" s="2953"/>
      <c r="G350" s="2953"/>
      <c r="H350" s="3314"/>
      <c r="I350" s="3314"/>
      <c r="J350" s="2550"/>
      <c r="K350" s="2962"/>
      <c r="L350" s="2550"/>
      <c r="M350" s="2550"/>
      <c r="N350" s="2550"/>
    </row>
    <row r="351" spans="1:14" ht="13">
      <c r="A351" s="2550"/>
      <c r="B351" s="3317"/>
      <c r="C351" s="3317"/>
      <c r="D351" s="2953"/>
      <c r="E351" s="2953"/>
      <c r="F351" s="2953"/>
      <c r="G351" s="2953"/>
      <c r="H351" s="3314"/>
      <c r="I351" s="3314"/>
      <c r="J351" s="2550"/>
      <c r="K351" s="2962"/>
      <c r="L351" s="2550"/>
      <c r="M351" s="2550"/>
      <c r="N351" s="2550"/>
    </row>
    <row r="352" spans="1:14" ht="13">
      <c r="A352" s="2550"/>
      <c r="B352" s="3317"/>
      <c r="C352" s="3317"/>
      <c r="D352" s="2953"/>
      <c r="E352" s="2953"/>
      <c r="F352" s="2953"/>
      <c r="G352" s="2953"/>
      <c r="H352" s="3314"/>
      <c r="I352" s="3314"/>
      <c r="J352" s="2550"/>
      <c r="K352" s="2962"/>
      <c r="L352" s="2550"/>
      <c r="M352" s="2550"/>
      <c r="N352" s="2550"/>
    </row>
    <row r="353" spans="1:14" ht="13">
      <c r="A353" s="2550"/>
      <c r="B353" s="3317"/>
      <c r="C353" s="3317"/>
      <c r="D353" s="2953"/>
      <c r="E353" s="2953"/>
      <c r="F353" s="2953"/>
      <c r="G353" s="2953"/>
      <c r="H353" s="3314"/>
      <c r="I353" s="3314"/>
      <c r="J353" s="2550"/>
      <c r="K353" s="2962"/>
      <c r="L353" s="2550"/>
      <c r="M353" s="2550"/>
      <c r="N353" s="2550"/>
    </row>
    <row r="354" spans="1:14" ht="13">
      <c r="A354" s="2550"/>
      <c r="B354" s="3317"/>
      <c r="C354" s="3317"/>
      <c r="D354" s="2953"/>
      <c r="E354" s="2953"/>
      <c r="F354" s="2953"/>
      <c r="G354" s="2953"/>
      <c r="H354" s="3314"/>
      <c r="I354" s="3314"/>
      <c r="J354" s="2550"/>
      <c r="K354" s="2962"/>
      <c r="L354" s="2550"/>
      <c r="M354" s="2550"/>
      <c r="N354" s="2550"/>
    </row>
    <row r="355" spans="1:14" ht="13">
      <c r="A355" s="2550"/>
      <c r="B355" s="3317"/>
      <c r="C355" s="3317"/>
      <c r="D355" s="2953"/>
      <c r="E355" s="2953"/>
      <c r="F355" s="2953"/>
      <c r="G355" s="2953"/>
      <c r="H355" s="3314"/>
      <c r="I355" s="3314"/>
      <c r="J355" s="2550"/>
      <c r="K355" s="2962"/>
      <c r="L355" s="2550"/>
      <c r="M355" s="2550"/>
      <c r="N355" s="2550"/>
    </row>
    <row r="356" spans="1:14" ht="13">
      <c r="A356" s="2550"/>
      <c r="B356" s="3317"/>
      <c r="C356" s="3317"/>
      <c r="D356" s="2953"/>
      <c r="E356" s="2953"/>
      <c r="F356" s="2953"/>
      <c r="G356" s="2953"/>
      <c r="H356" s="3314"/>
      <c r="I356" s="3314"/>
      <c r="J356" s="2550"/>
      <c r="K356" s="2962"/>
      <c r="L356" s="2550"/>
      <c r="M356" s="2550"/>
      <c r="N356" s="2550"/>
    </row>
    <row r="357" spans="1:14" ht="13">
      <c r="A357" s="2550"/>
      <c r="B357" s="3317"/>
      <c r="C357" s="3317"/>
      <c r="D357" s="2953"/>
      <c r="E357" s="2953"/>
      <c r="F357" s="2953"/>
      <c r="G357" s="2953"/>
      <c r="H357" s="3314"/>
      <c r="I357" s="3314"/>
      <c r="J357" s="2550"/>
      <c r="K357" s="2962"/>
      <c r="L357" s="2550"/>
      <c r="M357" s="2550"/>
      <c r="N357" s="2550"/>
    </row>
    <row r="358" spans="1:14" ht="13">
      <c r="A358" s="2550"/>
      <c r="B358" s="3317"/>
      <c r="C358" s="3317"/>
      <c r="D358" s="2953"/>
      <c r="E358" s="2953"/>
      <c r="F358" s="2953"/>
      <c r="G358" s="2953"/>
      <c r="H358" s="3314"/>
      <c r="I358" s="3314"/>
      <c r="J358" s="2550"/>
      <c r="K358" s="2962"/>
      <c r="L358" s="2550"/>
      <c r="M358" s="2550"/>
      <c r="N358" s="2550"/>
    </row>
    <row r="359" spans="1:14" ht="13">
      <c r="A359" s="2550"/>
      <c r="B359" s="3317"/>
      <c r="C359" s="3317"/>
      <c r="D359" s="2953"/>
      <c r="E359" s="2953"/>
      <c r="F359" s="2953"/>
      <c r="G359" s="2953"/>
      <c r="H359" s="3314"/>
      <c r="I359" s="3314"/>
      <c r="J359" s="2550"/>
      <c r="K359" s="2962"/>
      <c r="L359" s="2550"/>
      <c r="M359" s="2550"/>
      <c r="N359" s="2550"/>
    </row>
    <row r="360" spans="1:14" ht="13">
      <c r="A360" s="2550"/>
      <c r="B360" s="3317"/>
      <c r="C360" s="3317"/>
      <c r="D360" s="2953"/>
      <c r="E360" s="2953"/>
      <c r="F360" s="2953"/>
      <c r="G360" s="2953"/>
      <c r="H360" s="3314"/>
      <c r="I360" s="3314"/>
      <c r="J360" s="2550"/>
      <c r="K360" s="2962"/>
      <c r="L360" s="2550"/>
      <c r="M360" s="2550"/>
      <c r="N360" s="2550"/>
    </row>
    <row r="361" spans="1:14" ht="13">
      <c r="A361" s="2550"/>
      <c r="B361" s="3317"/>
      <c r="C361" s="3317"/>
      <c r="D361" s="2953"/>
      <c r="E361" s="2953"/>
      <c r="F361" s="2953"/>
      <c r="G361" s="2953"/>
      <c r="H361" s="3314"/>
      <c r="I361" s="3314"/>
      <c r="J361" s="2550"/>
      <c r="K361" s="2962"/>
      <c r="L361" s="2550"/>
      <c r="M361" s="2550"/>
      <c r="N361" s="2550"/>
    </row>
    <row r="362" spans="1:14" ht="13">
      <c r="A362" s="2550"/>
      <c r="B362" s="3317"/>
      <c r="C362" s="3317"/>
      <c r="D362" s="2953"/>
      <c r="E362" s="2953"/>
      <c r="F362" s="2953"/>
      <c r="G362" s="2953"/>
      <c r="H362" s="3314"/>
      <c r="I362" s="3314"/>
      <c r="J362" s="2550"/>
      <c r="K362" s="2962"/>
      <c r="L362" s="2550"/>
      <c r="M362" s="2550"/>
      <c r="N362" s="2550"/>
    </row>
    <row r="363" spans="1:14" ht="13">
      <c r="A363" s="2550"/>
      <c r="B363" s="3317"/>
      <c r="C363" s="3317"/>
      <c r="D363" s="2953"/>
      <c r="E363" s="2953"/>
      <c r="F363" s="2953"/>
      <c r="G363" s="2953"/>
      <c r="H363" s="3314"/>
      <c r="I363" s="3314"/>
      <c r="J363" s="2550"/>
      <c r="K363" s="2962"/>
      <c r="L363" s="2550"/>
      <c r="M363" s="2550"/>
      <c r="N363" s="2550"/>
    </row>
    <row r="364" spans="1:14" ht="13">
      <c r="A364" s="2550"/>
      <c r="B364" s="3317"/>
      <c r="C364" s="3317"/>
      <c r="D364" s="2953"/>
      <c r="E364" s="2953"/>
      <c r="F364" s="2953"/>
      <c r="G364" s="2953"/>
      <c r="H364" s="3314"/>
      <c r="I364" s="3314"/>
      <c r="J364" s="2550"/>
      <c r="K364" s="2962"/>
      <c r="L364" s="2550"/>
      <c r="M364" s="2550"/>
      <c r="N364" s="2550"/>
    </row>
    <row r="365" spans="1:14" ht="13">
      <c r="A365" s="2550"/>
      <c r="B365" s="3317"/>
      <c r="C365" s="3317"/>
      <c r="D365" s="2953"/>
      <c r="E365" s="2953"/>
      <c r="F365" s="2953"/>
      <c r="G365" s="2953"/>
      <c r="H365" s="3314"/>
      <c r="I365" s="3314"/>
      <c r="J365" s="2550"/>
      <c r="K365" s="2962"/>
      <c r="L365" s="2550"/>
      <c r="M365" s="2550"/>
      <c r="N365" s="2550"/>
    </row>
    <row r="366" spans="1:14" ht="13">
      <c r="A366" s="2550"/>
      <c r="B366" s="3317"/>
      <c r="C366" s="3317"/>
      <c r="D366" s="2953"/>
      <c r="E366" s="2953"/>
      <c r="F366" s="2953"/>
      <c r="G366" s="2953"/>
      <c r="H366" s="3314"/>
      <c r="I366" s="3314"/>
      <c r="J366" s="2550"/>
      <c r="K366" s="2962"/>
      <c r="L366" s="2550"/>
      <c r="M366" s="2550"/>
      <c r="N366" s="2550"/>
    </row>
    <row r="367" spans="1:14" ht="13">
      <c r="A367" s="2550"/>
      <c r="B367" s="3317"/>
      <c r="C367" s="3317"/>
      <c r="D367" s="2953"/>
      <c r="E367" s="2953"/>
      <c r="F367" s="2953"/>
      <c r="G367" s="2953"/>
      <c r="H367" s="3314"/>
      <c r="I367" s="3314"/>
      <c r="J367" s="2550"/>
      <c r="K367" s="2962"/>
      <c r="L367" s="2550"/>
      <c r="M367" s="2550"/>
      <c r="N367" s="2550"/>
    </row>
    <row r="368" spans="1:14" ht="13">
      <c r="A368" s="2550"/>
      <c r="B368" s="3317"/>
      <c r="C368" s="3317"/>
      <c r="D368" s="2953"/>
      <c r="E368" s="2953"/>
      <c r="F368" s="2953"/>
      <c r="G368" s="2953"/>
      <c r="H368" s="3314"/>
      <c r="I368" s="3314"/>
      <c r="J368" s="2550"/>
      <c r="K368" s="2962"/>
      <c r="L368" s="2550"/>
      <c r="M368" s="2550"/>
      <c r="N368" s="2550"/>
    </row>
    <row r="369" spans="1:14" ht="13">
      <c r="A369" s="2550"/>
      <c r="B369" s="3317"/>
      <c r="C369" s="3317"/>
      <c r="D369" s="2953"/>
      <c r="E369" s="2953"/>
      <c r="F369" s="2953"/>
      <c r="G369" s="2953"/>
      <c r="H369" s="3314"/>
      <c r="I369" s="3314"/>
      <c r="J369" s="2550"/>
      <c r="K369" s="2962"/>
      <c r="L369" s="2550"/>
      <c r="M369" s="2550"/>
      <c r="N369" s="2550"/>
    </row>
    <row r="370" spans="1:14" ht="13">
      <c r="A370" s="2550"/>
      <c r="B370" s="3317"/>
      <c r="C370" s="3317"/>
      <c r="D370" s="2953"/>
      <c r="E370" s="2953"/>
      <c r="F370" s="2953"/>
      <c r="G370" s="2953"/>
      <c r="H370" s="3314"/>
      <c r="I370" s="3314"/>
      <c r="J370" s="2550"/>
      <c r="K370" s="2962"/>
      <c r="L370" s="2550"/>
      <c r="M370" s="2550"/>
      <c r="N370" s="2550"/>
    </row>
    <row r="371" spans="1:14" ht="13">
      <c r="A371" s="2550"/>
      <c r="B371" s="3317"/>
      <c r="C371" s="3317"/>
      <c r="D371" s="2953"/>
      <c r="E371" s="2953"/>
      <c r="F371" s="2953"/>
      <c r="G371" s="2953"/>
      <c r="H371" s="3314"/>
      <c r="I371" s="3314"/>
      <c r="J371" s="2550"/>
      <c r="K371" s="2962"/>
      <c r="L371" s="2550"/>
      <c r="M371" s="2550"/>
      <c r="N371" s="2550"/>
    </row>
    <row r="372" spans="1:14" ht="13">
      <c r="A372" s="2550"/>
      <c r="B372" s="3317"/>
      <c r="C372" s="3317"/>
      <c r="D372" s="2953"/>
      <c r="E372" s="2953"/>
      <c r="F372" s="2953"/>
      <c r="G372" s="2953"/>
      <c r="H372" s="3314"/>
      <c r="I372" s="3314"/>
      <c r="J372" s="2550"/>
      <c r="K372" s="2962"/>
      <c r="L372" s="2550"/>
      <c r="M372" s="2550"/>
      <c r="N372" s="2550"/>
    </row>
    <row r="373" spans="1:14" ht="13">
      <c r="A373" s="2550"/>
      <c r="B373" s="3317"/>
      <c r="C373" s="3317"/>
      <c r="D373" s="2953"/>
      <c r="E373" s="2953"/>
      <c r="F373" s="2953"/>
      <c r="G373" s="2953"/>
      <c r="H373" s="3314"/>
      <c r="I373" s="3314"/>
      <c r="J373" s="2550"/>
      <c r="K373" s="2962"/>
      <c r="L373" s="2550"/>
      <c r="M373" s="2550"/>
      <c r="N373" s="2550"/>
    </row>
    <row r="374" spans="1:14" ht="13">
      <c r="A374" s="2550"/>
      <c r="B374" s="3317"/>
      <c r="C374" s="3317"/>
      <c r="D374" s="2953"/>
      <c r="E374" s="2953"/>
      <c r="F374" s="2953"/>
      <c r="G374" s="2953"/>
      <c r="H374" s="3314"/>
      <c r="I374" s="3314"/>
      <c r="J374" s="2550"/>
      <c r="K374" s="2962"/>
      <c r="L374" s="2550"/>
      <c r="M374" s="2550"/>
      <c r="N374" s="2550"/>
    </row>
    <row r="375" spans="1:14" ht="13">
      <c r="A375" s="2550"/>
      <c r="B375" s="3317"/>
      <c r="C375" s="3317"/>
      <c r="D375" s="2953"/>
      <c r="E375" s="2953"/>
      <c r="F375" s="2953"/>
      <c r="G375" s="2953"/>
      <c r="H375" s="3314"/>
      <c r="I375" s="3314"/>
      <c r="J375" s="2550"/>
      <c r="K375" s="2962"/>
      <c r="L375" s="2550"/>
      <c r="M375" s="2550"/>
      <c r="N375" s="2550"/>
    </row>
    <row r="376" spans="1:14" ht="13">
      <c r="A376" s="2550"/>
      <c r="B376" s="3317"/>
      <c r="C376" s="3317"/>
      <c r="D376" s="2953"/>
      <c r="E376" s="2953"/>
      <c r="F376" s="2953"/>
      <c r="G376" s="2953"/>
      <c r="H376" s="3314"/>
      <c r="I376" s="3314"/>
      <c r="J376" s="2550"/>
      <c r="K376" s="2962"/>
      <c r="L376" s="2550"/>
      <c r="M376" s="2550"/>
      <c r="N376" s="2550"/>
    </row>
    <row r="377" spans="1:14" ht="13">
      <c r="A377" s="2550"/>
      <c r="B377" s="3317"/>
      <c r="C377" s="3317"/>
      <c r="D377" s="2953"/>
      <c r="E377" s="2953"/>
      <c r="F377" s="2953"/>
      <c r="G377" s="2953"/>
      <c r="H377" s="3314"/>
      <c r="I377" s="3314"/>
      <c r="J377" s="2550"/>
      <c r="K377" s="2962"/>
      <c r="L377" s="2550"/>
      <c r="M377" s="2550"/>
      <c r="N377" s="2550"/>
    </row>
    <row r="378" spans="1:14" ht="13">
      <c r="A378" s="2550"/>
      <c r="B378" s="3317"/>
      <c r="C378" s="3317"/>
      <c r="D378" s="2953"/>
      <c r="E378" s="2953"/>
      <c r="F378" s="2953"/>
      <c r="G378" s="2953"/>
      <c r="H378" s="3314"/>
      <c r="I378" s="3314"/>
      <c r="J378" s="2550"/>
      <c r="K378" s="2962"/>
      <c r="L378" s="2550"/>
      <c r="M378" s="2550"/>
      <c r="N378" s="2550"/>
    </row>
    <row r="379" spans="1:14" ht="13">
      <c r="A379" s="2550"/>
      <c r="B379" s="3317"/>
      <c r="C379" s="3317"/>
      <c r="D379" s="2953"/>
      <c r="E379" s="2953"/>
      <c r="F379" s="2953"/>
      <c r="G379" s="2953"/>
      <c r="H379" s="3314"/>
      <c r="I379" s="3314"/>
      <c r="J379" s="2550"/>
      <c r="K379" s="2962"/>
      <c r="L379" s="2550"/>
      <c r="M379" s="2550"/>
      <c r="N379" s="2550"/>
    </row>
    <row r="380" spans="1:14" ht="13">
      <c r="A380" s="2550"/>
      <c r="B380" s="3317"/>
      <c r="C380" s="3317"/>
      <c r="D380" s="2953"/>
      <c r="E380" s="2953"/>
      <c r="F380" s="2953"/>
      <c r="G380" s="2953"/>
      <c r="H380" s="3314"/>
      <c r="I380" s="3314"/>
      <c r="J380" s="2550"/>
      <c r="K380" s="2962"/>
      <c r="L380" s="2550"/>
      <c r="M380" s="2550"/>
      <c r="N380" s="2550"/>
    </row>
    <row r="381" spans="1:14" ht="13">
      <c r="A381" s="2550"/>
      <c r="B381" s="3317"/>
      <c r="C381" s="3317"/>
      <c r="D381" s="2953"/>
      <c r="E381" s="2953"/>
      <c r="F381" s="2953"/>
      <c r="G381" s="2953"/>
      <c r="H381" s="3314"/>
      <c r="I381" s="3314"/>
      <c r="J381" s="2550"/>
      <c r="K381" s="2962"/>
      <c r="L381" s="2550"/>
      <c r="M381" s="2550"/>
      <c r="N381" s="2550"/>
    </row>
    <row r="382" spans="1:14" ht="13">
      <c r="A382" s="2550"/>
      <c r="B382" s="3317"/>
      <c r="C382" s="3317"/>
      <c r="D382" s="2953"/>
      <c r="E382" s="2953"/>
      <c r="F382" s="2953"/>
      <c r="G382" s="2953"/>
      <c r="H382" s="3314"/>
      <c r="I382" s="3314"/>
      <c r="J382" s="2550"/>
      <c r="K382" s="2962"/>
      <c r="L382" s="2550"/>
      <c r="M382" s="2550"/>
      <c r="N382" s="2550"/>
    </row>
    <row r="383" spans="1:14" ht="13">
      <c r="A383" s="2550"/>
      <c r="B383" s="3317"/>
      <c r="C383" s="3317"/>
      <c r="D383" s="2953"/>
      <c r="E383" s="2953"/>
      <c r="F383" s="2953"/>
      <c r="G383" s="2953"/>
      <c r="H383" s="3314"/>
      <c r="I383" s="3314"/>
      <c r="J383" s="2550"/>
      <c r="K383" s="2962"/>
      <c r="L383" s="2550"/>
      <c r="M383" s="2550"/>
      <c r="N383" s="2550"/>
    </row>
    <row r="384" spans="1:14" ht="13">
      <c r="A384" s="2550"/>
      <c r="B384" s="3317"/>
      <c r="C384" s="3317"/>
      <c r="D384" s="2953"/>
      <c r="E384" s="2953"/>
      <c r="F384" s="2953"/>
      <c r="G384" s="2953"/>
      <c r="H384" s="3314"/>
      <c r="I384" s="3314"/>
      <c r="J384" s="2550"/>
      <c r="K384" s="2962"/>
      <c r="L384" s="2550"/>
      <c r="M384" s="2550"/>
      <c r="N384" s="2550"/>
    </row>
    <row r="385" spans="1:14" ht="13">
      <c r="A385" s="2550"/>
      <c r="B385" s="3317"/>
      <c r="C385" s="3317"/>
      <c r="D385" s="2953"/>
      <c r="E385" s="2953"/>
      <c r="F385" s="2953"/>
      <c r="G385" s="2953"/>
      <c r="H385" s="3314"/>
      <c r="I385" s="3314"/>
      <c r="J385" s="2550"/>
      <c r="K385" s="2962"/>
      <c r="L385" s="2550"/>
      <c r="M385" s="2550"/>
      <c r="N385" s="2550"/>
    </row>
    <row r="386" spans="1:14" ht="13">
      <c r="A386" s="2550"/>
      <c r="B386" s="3317"/>
      <c r="C386" s="3317"/>
      <c r="D386" s="2953"/>
      <c r="E386" s="2953"/>
      <c r="F386" s="2953"/>
      <c r="G386" s="2953"/>
      <c r="H386" s="3314"/>
      <c r="I386" s="3314"/>
      <c r="J386" s="2550"/>
      <c r="K386" s="2962"/>
      <c r="L386" s="2550"/>
      <c r="M386" s="2550"/>
      <c r="N386" s="2550"/>
    </row>
    <row r="387" spans="1:14" ht="13">
      <c r="A387" s="2550"/>
      <c r="B387" s="3317"/>
      <c r="C387" s="3317"/>
      <c r="D387" s="2953"/>
      <c r="E387" s="2953"/>
      <c r="F387" s="2953"/>
      <c r="G387" s="2953"/>
      <c r="H387" s="3314"/>
      <c r="I387" s="3314"/>
      <c r="J387" s="2550"/>
      <c r="K387" s="2962"/>
      <c r="L387" s="2550"/>
      <c r="M387" s="2550"/>
      <c r="N387" s="2550"/>
    </row>
    <row r="388" spans="1:14" ht="13">
      <c r="A388" s="2550"/>
      <c r="B388" s="3317"/>
      <c r="C388" s="3317"/>
      <c r="D388" s="2953"/>
      <c r="E388" s="2953"/>
      <c r="F388" s="2953"/>
      <c r="G388" s="2953"/>
      <c r="H388" s="3314"/>
      <c r="I388" s="3314"/>
      <c r="J388" s="2550"/>
      <c r="K388" s="2962"/>
      <c r="L388" s="2550"/>
      <c r="M388" s="2550"/>
      <c r="N388" s="2550"/>
    </row>
    <row r="389" spans="1:14" ht="13">
      <c r="A389" s="2550"/>
      <c r="B389" s="3317"/>
      <c r="C389" s="3317"/>
      <c r="D389" s="2953"/>
      <c r="E389" s="2953"/>
      <c r="F389" s="2953"/>
      <c r="G389" s="2953"/>
      <c r="H389" s="3314"/>
      <c r="I389" s="3314"/>
      <c r="J389" s="2550"/>
      <c r="K389" s="2962"/>
      <c r="L389" s="2550"/>
      <c r="M389" s="2550"/>
      <c r="N389" s="2550"/>
    </row>
    <row r="390" spans="1:14" ht="13">
      <c r="A390" s="2550"/>
      <c r="B390" s="3317"/>
      <c r="C390" s="3317"/>
      <c r="D390" s="2953"/>
      <c r="E390" s="2953"/>
      <c r="F390" s="2953"/>
      <c r="G390" s="2953"/>
      <c r="H390" s="3314"/>
      <c r="I390" s="3314"/>
      <c r="J390" s="2550"/>
      <c r="K390" s="2962"/>
      <c r="L390" s="2550"/>
      <c r="M390" s="2550"/>
      <c r="N390" s="2550"/>
    </row>
    <row r="391" spans="1:14" ht="13">
      <c r="A391" s="2550"/>
      <c r="B391" s="3317"/>
      <c r="C391" s="3317"/>
      <c r="D391" s="2953"/>
      <c r="E391" s="2953"/>
      <c r="F391" s="2953"/>
      <c r="G391" s="2953"/>
      <c r="H391" s="3314"/>
      <c r="I391" s="3314"/>
      <c r="J391" s="2550"/>
      <c r="K391" s="2962"/>
      <c r="L391" s="2550"/>
      <c r="M391" s="2550"/>
      <c r="N391" s="2550"/>
    </row>
    <row r="392" spans="1:14" ht="13">
      <c r="A392" s="2550"/>
      <c r="B392" s="3317"/>
      <c r="C392" s="3317"/>
      <c r="D392" s="2953"/>
      <c r="E392" s="2953"/>
      <c r="F392" s="2953"/>
      <c r="G392" s="2953"/>
      <c r="H392" s="3314"/>
      <c r="I392" s="3314"/>
      <c r="J392" s="2550"/>
      <c r="K392" s="2962"/>
      <c r="L392" s="2550"/>
      <c r="M392" s="2550"/>
      <c r="N392" s="2550"/>
    </row>
    <row r="393" spans="1:14" ht="13">
      <c r="A393" s="2550"/>
      <c r="B393" s="3317"/>
      <c r="C393" s="3317"/>
      <c r="D393" s="2953"/>
      <c r="E393" s="2953"/>
      <c r="F393" s="2953"/>
      <c r="G393" s="2953"/>
      <c r="H393" s="3314"/>
      <c r="I393" s="3314"/>
      <c r="J393" s="2550"/>
      <c r="K393" s="2962"/>
      <c r="L393" s="2550"/>
      <c r="M393" s="2550"/>
      <c r="N393" s="2550"/>
    </row>
    <row r="394" spans="1:14" ht="13">
      <c r="A394" s="2550"/>
      <c r="B394" s="3317"/>
      <c r="C394" s="3317"/>
      <c r="D394" s="2953"/>
      <c r="E394" s="2953"/>
      <c r="F394" s="2953"/>
      <c r="G394" s="2953"/>
      <c r="H394" s="3314"/>
      <c r="I394" s="3314"/>
      <c r="J394" s="2550"/>
      <c r="K394" s="2962"/>
      <c r="L394" s="2550"/>
      <c r="M394" s="2550"/>
      <c r="N394" s="2550"/>
    </row>
    <row r="395" spans="1:14" ht="13">
      <c r="A395" s="2550"/>
      <c r="B395" s="3317"/>
      <c r="C395" s="3317"/>
      <c r="D395" s="2953"/>
      <c r="E395" s="2953"/>
      <c r="F395" s="2953"/>
      <c r="G395" s="2953"/>
      <c r="H395" s="3314"/>
      <c r="I395" s="3314"/>
      <c r="J395" s="2550"/>
      <c r="K395" s="2962"/>
      <c r="L395" s="2550"/>
      <c r="M395" s="2550"/>
      <c r="N395" s="2550"/>
    </row>
    <row r="396" spans="1:14" ht="13">
      <c r="A396" s="2550"/>
      <c r="B396" s="3317"/>
      <c r="C396" s="3317"/>
      <c r="D396" s="2953"/>
      <c r="E396" s="2953"/>
      <c r="F396" s="2953"/>
      <c r="G396" s="2953"/>
      <c r="H396" s="3314"/>
      <c r="I396" s="3314"/>
      <c r="J396" s="2550"/>
      <c r="K396" s="2962"/>
      <c r="L396" s="2550"/>
      <c r="M396" s="2550"/>
      <c r="N396" s="2550"/>
    </row>
    <row r="397" spans="1:14" ht="13">
      <c r="A397" s="2550"/>
      <c r="B397" s="3317"/>
      <c r="C397" s="3317"/>
      <c r="D397" s="2953"/>
      <c r="E397" s="2953"/>
      <c r="F397" s="2953"/>
      <c r="G397" s="2953"/>
      <c r="H397" s="3314"/>
      <c r="I397" s="3314"/>
      <c r="J397" s="2550"/>
      <c r="K397" s="2962"/>
      <c r="L397" s="2550"/>
      <c r="M397" s="2550"/>
      <c r="N397" s="2550"/>
    </row>
    <row r="398" spans="1:14" ht="13">
      <c r="A398" s="2550"/>
      <c r="B398" s="3317"/>
      <c r="C398" s="3317"/>
      <c r="D398" s="2953"/>
      <c r="E398" s="2953"/>
      <c r="F398" s="2953"/>
      <c r="G398" s="2953"/>
      <c r="H398" s="3314"/>
      <c r="I398" s="3314"/>
      <c r="J398" s="2550"/>
      <c r="K398" s="2962"/>
      <c r="L398" s="2550"/>
      <c r="M398" s="2550"/>
      <c r="N398" s="2550"/>
    </row>
    <row r="399" spans="1:14" ht="13">
      <c r="A399" s="2550"/>
      <c r="B399" s="3317"/>
      <c r="C399" s="3317"/>
      <c r="D399" s="2953"/>
      <c r="E399" s="2953"/>
      <c r="F399" s="2953"/>
      <c r="G399" s="2953"/>
      <c r="H399" s="3314"/>
      <c r="I399" s="3314"/>
      <c r="J399" s="2550"/>
      <c r="K399" s="2962"/>
      <c r="L399" s="2550"/>
      <c r="M399" s="2550"/>
      <c r="N399" s="2550"/>
    </row>
    <row r="400" spans="1:14" ht="13">
      <c r="A400" s="2550"/>
      <c r="B400" s="3317"/>
      <c r="C400" s="3317"/>
      <c r="D400" s="2953"/>
      <c r="E400" s="2953"/>
      <c r="F400" s="2953"/>
      <c r="G400" s="2953"/>
      <c r="H400" s="3314"/>
      <c r="I400" s="3314"/>
      <c r="J400" s="2550"/>
      <c r="K400" s="2962"/>
      <c r="L400" s="2550"/>
      <c r="M400" s="2550"/>
      <c r="N400" s="2550"/>
    </row>
    <row r="401" spans="1:14" ht="13">
      <c r="A401" s="2550"/>
      <c r="B401" s="3317"/>
      <c r="C401" s="3317"/>
      <c r="D401" s="2953"/>
      <c r="E401" s="2953"/>
      <c r="F401" s="2953"/>
      <c r="G401" s="2953"/>
      <c r="H401" s="3314"/>
      <c r="I401" s="3314"/>
      <c r="J401" s="2550"/>
      <c r="K401" s="2962"/>
      <c r="L401" s="2550"/>
      <c r="M401" s="2550"/>
      <c r="N401" s="2550"/>
    </row>
    <row r="402" spans="1:14" ht="13">
      <c r="A402" s="2550"/>
      <c r="B402" s="3317"/>
      <c r="C402" s="3317"/>
      <c r="D402" s="2953"/>
      <c r="E402" s="2953"/>
      <c r="F402" s="2953"/>
      <c r="G402" s="2953"/>
      <c r="H402" s="3314"/>
      <c r="I402" s="3314"/>
      <c r="J402" s="2550"/>
      <c r="K402" s="2962"/>
      <c r="L402" s="2550"/>
      <c r="M402" s="2550"/>
      <c r="N402" s="2550"/>
    </row>
    <row r="403" spans="1:14" ht="13">
      <c r="A403" s="2550"/>
      <c r="B403" s="3317"/>
      <c r="C403" s="3317"/>
      <c r="D403" s="2953"/>
      <c r="E403" s="2953"/>
      <c r="F403" s="2953"/>
      <c r="G403" s="2953"/>
      <c r="H403" s="3314"/>
      <c r="I403" s="3314"/>
      <c r="J403" s="2550"/>
      <c r="K403" s="2962"/>
      <c r="L403" s="2550"/>
      <c r="M403" s="2550"/>
      <c r="N403" s="2550"/>
    </row>
    <row r="404" spans="1:14" ht="13">
      <c r="A404" s="2550"/>
      <c r="B404" s="3317"/>
      <c r="C404" s="3317"/>
      <c r="D404" s="2953"/>
      <c r="E404" s="2953"/>
      <c r="F404" s="2953"/>
      <c r="G404" s="2953"/>
      <c r="H404" s="3314"/>
      <c r="I404" s="3314"/>
      <c r="J404" s="2550"/>
      <c r="K404" s="2962"/>
      <c r="L404" s="2550"/>
      <c r="M404" s="2550"/>
      <c r="N404" s="2550"/>
    </row>
    <row r="405" spans="1:14" ht="13">
      <c r="A405" s="2550"/>
      <c r="B405" s="3317"/>
      <c r="C405" s="3317"/>
      <c r="D405" s="2953"/>
      <c r="E405" s="2953"/>
      <c r="F405" s="2953"/>
      <c r="G405" s="2953"/>
      <c r="H405" s="3314"/>
      <c r="I405" s="3314"/>
      <c r="J405" s="2550"/>
      <c r="K405" s="2962"/>
      <c r="L405" s="2550"/>
      <c r="M405" s="2550"/>
      <c r="N405" s="2550"/>
    </row>
    <row r="406" spans="1:14" ht="13">
      <c r="A406" s="2550"/>
      <c r="B406" s="3317"/>
      <c r="C406" s="3317"/>
      <c r="D406" s="2953"/>
      <c r="E406" s="2953"/>
      <c r="F406" s="2953"/>
      <c r="G406" s="2953"/>
      <c r="H406" s="3314"/>
      <c r="I406" s="3314"/>
      <c r="J406" s="2550"/>
      <c r="K406" s="2962"/>
      <c r="L406" s="2550"/>
      <c r="M406" s="2550"/>
      <c r="N406" s="2550"/>
    </row>
    <row r="407" spans="1:14" ht="13">
      <c r="A407" s="2550"/>
      <c r="B407" s="3317"/>
      <c r="C407" s="3317"/>
      <c r="D407" s="2953"/>
      <c r="E407" s="2953"/>
      <c r="F407" s="2953"/>
      <c r="G407" s="2953"/>
      <c r="H407" s="3314"/>
      <c r="I407" s="3314"/>
      <c r="J407" s="2550"/>
      <c r="K407" s="2962"/>
      <c r="L407" s="2550"/>
      <c r="M407" s="2550"/>
      <c r="N407" s="2550"/>
    </row>
    <row r="408" spans="1:14" ht="13">
      <c r="A408" s="2550"/>
      <c r="B408" s="3317"/>
      <c r="C408" s="3317"/>
      <c r="D408" s="2953"/>
      <c r="E408" s="2953"/>
      <c r="F408" s="2953"/>
      <c r="G408" s="2953"/>
      <c r="H408" s="3314"/>
      <c r="I408" s="3314"/>
      <c r="J408" s="2550"/>
      <c r="K408" s="2962"/>
      <c r="L408" s="2550"/>
      <c r="M408" s="2550"/>
      <c r="N408" s="2550"/>
    </row>
    <row r="409" spans="1:14" ht="13">
      <c r="A409" s="2550"/>
      <c r="B409" s="3317"/>
      <c r="C409" s="3317"/>
      <c r="D409" s="2953"/>
      <c r="E409" s="2953"/>
      <c r="F409" s="2953"/>
      <c r="G409" s="2953"/>
      <c r="H409" s="3314"/>
      <c r="I409" s="3314"/>
      <c r="J409" s="2550"/>
      <c r="K409" s="2962"/>
      <c r="L409" s="2550"/>
      <c r="M409" s="2550"/>
      <c r="N409" s="2550"/>
    </row>
    <row r="410" spans="1:14" ht="13">
      <c r="A410" s="2550"/>
      <c r="B410" s="3317"/>
      <c r="C410" s="3317"/>
      <c r="D410" s="2953"/>
      <c r="E410" s="2953"/>
      <c r="F410" s="2953"/>
      <c r="G410" s="2953"/>
      <c r="H410" s="3314"/>
      <c r="I410" s="3314"/>
      <c r="J410" s="2550"/>
      <c r="K410" s="2962"/>
      <c r="L410" s="2550"/>
      <c r="M410" s="2550"/>
      <c r="N410" s="2550"/>
    </row>
    <row r="411" spans="1:14" ht="13">
      <c r="A411" s="2550"/>
      <c r="B411" s="3317"/>
      <c r="C411" s="3317"/>
      <c r="D411" s="2953"/>
      <c r="E411" s="2953"/>
      <c r="F411" s="2953"/>
      <c r="G411" s="2953"/>
      <c r="H411" s="3314"/>
      <c r="I411" s="3314"/>
      <c r="J411" s="2550"/>
      <c r="K411" s="2962"/>
      <c r="L411" s="2550"/>
      <c r="M411" s="2550"/>
      <c r="N411" s="2550"/>
    </row>
    <row r="412" spans="1:14" ht="13">
      <c r="A412" s="2550"/>
      <c r="B412" s="3317"/>
      <c r="C412" s="3317"/>
      <c r="D412" s="2953"/>
      <c r="E412" s="2953"/>
      <c r="F412" s="2953"/>
      <c r="G412" s="2953"/>
      <c r="H412" s="3314"/>
      <c r="I412" s="3314"/>
      <c r="J412" s="2550"/>
      <c r="K412" s="2962"/>
      <c r="L412" s="2550"/>
      <c r="M412" s="2550"/>
      <c r="N412" s="2550"/>
    </row>
    <row r="413" spans="1:14" ht="13">
      <c r="A413" s="2550"/>
      <c r="B413" s="3317"/>
      <c r="C413" s="3317"/>
      <c r="D413" s="2953"/>
      <c r="E413" s="2953"/>
      <c r="F413" s="2953"/>
      <c r="G413" s="2953"/>
      <c r="H413" s="3314"/>
      <c r="I413" s="3314"/>
      <c r="J413" s="2550"/>
      <c r="K413" s="2962"/>
      <c r="L413" s="2550"/>
      <c r="M413" s="2550"/>
      <c r="N413" s="2550"/>
    </row>
    <row r="414" spans="1:14" ht="13">
      <c r="A414" s="2550"/>
      <c r="B414" s="3317"/>
      <c r="C414" s="3317"/>
      <c r="D414" s="2953"/>
      <c r="E414" s="2953"/>
      <c r="F414" s="2953"/>
      <c r="G414" s="2953"/>
      <c r="H414" s="3314"/>
      <c r="I414" s="3314"/>
      <c r="J414" s="2550"/>
      <c r="K414" s="2962"/>
      <c r="L414" s="2550"/>
      <c r="M414" s="2550"/>
      <c r="N414" s="2550"/>
    </row>
    <row r="415" spans="1:14" ht="13">
      <c r="A415" s="2550"/>
      <c r="B415" s="3317"/>
      <c r="C415" s="3317"/>
      <c r="D415" s="2953"/>
      <c r="E415" s="2953"/>
      <c r="F415" s="2953"/>
      <c r="G415" s="2953"/>
      <c r="H415" s="3314"/>
      <c r="I415" s="3314"/>
      <c r="J415" s="2550"/>
      <c r="K415" s="2962"/>
      <c r="L415" s="2550"/>
      <c r="M415" s="2550"/>
      <c r="N415" s="2550"/>
    </row>
    <row r="416" spans="1:14" ht="13">
      <c r="A416" s="2550"/>
      <c r="B416" s="3317"/>
      <c r="C416" s="3317"/>
      <c r="D416" s="2953"/>
      <c r="E416" s="2953"/>
      <c r="F416" s="2953"/>
      <c r="G416" s="2953"/>
      <c r="H416" s="3314"/>
      <c r="I416" s="3314"/>
      <c r="J416" s="2550"/>
      <c r="K416" s="2962"/>
      <c r="L416" s="2550"/>
      <c r="M416" s="2550"/>
      <c r="N416" s="2550"/>
    </row>
    <row r="417" spans="1:14" ht="13">
      <c r="A417" s="2550"/>
      <c r="B417" s="3317"/>
      <c r="C417" s="3317"/>
      <c r="D417" s="2953"/>
      <c r="E417" s="2953"/>
      <c r="F417" s="2953"/>
      <c r="G417" s="2953"/>
      <c r="H417" s="3314"/>
      <c r="I417" s="3314"/>
      <c r="J417" s="2550"/>
      <c r="K417" s="2962"/>
      <c r="L417" s="2550"/>
      <c r="M417" s="2550"/>
      <c r="N417" s="2550"/>
    </row>
    <row r="418" spans="1:14" ht="13">
      <c r="A418" s="2550"/>
      <c r="B418" s="3317"/>
      <c r="C418" s="3317"/>
      <c r="D418" s="2953"/>
      <c r="E418" s="2953"/>
      <c r="F418" s="2953"/>
      <c r="G418" s="2953"/>
      <c r="H418" s="3314"/>
      <c r="I418" s="3314"/>
      <c r="J418" s="2550"/>
      <c r="K418" s="2962"/>
      <c r="L418" s="2550"/>
      <c r="M418" s="2550"/>
      <c r="N418" s="2550"/>
    </row>
    <row r="419" spans="1:14" ht="13">
      <c r="A419" s="2550"/>
      <c r="B419" s="3317"/>
      <c r="C419" s="3317"/>
      <c r="D419" s="2953"/>
      <c r="E419" s="2953"/>
      <c r="F419" s="2953"/>
      <c r="G419" s="2953"/>
      <c r="H419" s="3314"/>
      <c r="I419" s="3314"/>
      <c r="J419" s="2550"/>
      <c r="K419" s="2962"/>
      <c r="L419" s="2550"/>
      <c r="M419" s="2550"/>
      <c r="N419" s="2550"/>
    </row>
    <row r="420" spans="1:14" ht="13">
      <c r="A420" s="2550"/>
      <c r="B420" s="3317"/>
      <c r="C420" s="3317"/>
      <c r="D420" s="2953"/>
      <c r="E420" s="2953"/>
      <c r="F420" s="2953"/>
      <c r="G420" s="2953"/>
      <c r="H420" s="3314"/>
      <c r="I420" s="3314"/>
      <c r="J420" s="2550"/>
      <c r="K420" s="2962"/>
      <c r="L420" s="2550"/>
      <c r="M420" s="2550"/>
      <c r="N420" s="2550"/>
    </row>
    <row r="421" spans="1:14" ht="13">
      <c r="A421" s="2550"/>
      <c r="B421" s="3317"/>
      <c r="C421" s="3317"/>
      <c r="D421" s="2953"/>
      <c r="E421" s="2953"/>
      <c r="F421" s="2953"/>
      <c r="G421" s="2953"/>
      <c r="H421" s="3314"/>
      <c r="I421" s="3314"/>
      <c r="J421" s="2550"/>
      <c r="K421" s="2962"/>
      <c r="L421" s="2550"/>
      <c r="M421" s="2550"/>
      <c r="N421" s="2550"/>
    </row>
    <row r="422" spans="1:14" ht="13">
      <c r="A422" s="2550"/>
      <c r="B422" s="3317"/>
      <c r="C422" s="3317"/>
      <c r="D422" s="2953"/>
      <c r="E422" s="2953"/>
      <c r="F422" s="2953"/>
      <c r="G422" s="2953"/>
      <c r="H422" s="3314"/>
      <c r="I422" s="3314"/>
      <c r="J422" s="2550"/>
      <c r="K422" s="2962"/>
      <c r="L422" s="2550"/>
      <c r="M422" s="2550"/>
      <c r="N422" s="2550"/>
    </row>
    <row r="423" spans="1:14" ht="13">
      <c r="A423" s="2550"/>
      <c r="B423" s="3317"/>
      <c r="C423" s="3317"/>
      <c r="D423" s="2953"/>
      <c r="E423" s="2953"/>
      <c r="F423" s="2953"/>
      <c r="G423" s="2953"/>
      <c r="H423" s="3314"/>
      <c r="I423" s="3314"/>
      <c r="J423" s="2550"/>
      <c r="K423" s="2962"/>
      <c r="L423" s="2550"/>
      <c r="M423" s="2550"/>
      <c r="N423" s="2550"/>
    </row>
    <row r="424" spans="1:14" ht="13">
      <c r="A424" s="2550"/>
      <c r="B424" s="3317"/>
      <c r="C424" s="3317"/>
      <c r="D424" s="2953"/>
      <c r="E424" s="2953"/>
      <c r="F424" s="2953"/>
      <c r="G424" s="2953"/>
      <c r="H424" s="3314"/>
      <c r="I424" s="3314"/>
      <c r="J424" s="2550"/>
      <c r="K424" s="2962"/>
      <c r="L424" s="2550"/>
      <c r="M424" s="2550"/>
      <c r="N424" s="2550"/>
    </row>
    <row r="425" spans="1:14" ht="13">
      <c r="A425" s="2550"/>
      <c r="B425" s="3317"/>
      <c r="C425" s="3317"/>
      <c r="D425" s="2953"/>
      <c r="E425" s="2953"/>
      <c r="F425" s="2953"/>
      <c r="G425" s="2953"/>
      <c r="H425" s="3314"/>
      <c r="I425" s="3314"/>
      <c r="J425" s="2550"/>
      <c r="K425" s="2962"/>
      <c r="L425" s="2550"/>
      <c r="M425" s="2550"/>
      <c r="N425" s="2550"/>
    </row>
    <row r="426" spans="1:14" ht="13">
      <c r="A426" s="2550"/>
      <c r="B426" s="3317"/>
      <c r="C426" s="3317"/>
      <c r="D426" s="2953"/>
      <c r="E426" s="2953"/>
      <c r="F426" s="2953"/>
      <c r="G426" s="2953"/>
      <c r="H426" s="3314"/>
      <c r="I426" s="3314"/>
      <c r="J426" s="2550"/>
      <c r="K426" s="2962"/>
      <c r="L426" s="2550"/>
      <c r="M426" s="2550"/>
      <c r="N426" s="2550"/>
    </row>
    <row r="427" spans="1:14" ht="13">
      <c r="A427" s="2550"/>
      <c r="B427" s="3317"/>
      <c r="C427" s="3317"/>
      <c r="D427" s="2953"/>
      <c r="E427" s="2953"/>
      <c r="F427" s="2953"/>
      <c r="G427" s="2953"/>
      <c r="H427" s="3314"/>
      <c r="I427" s="3314"/>
      <c r="J427" s="2550"/>
      <c r="K427" s="2962"/>
      <c r="L427" s="2550"/>
      <c r="M427" s="2550"/>
      <c r="N427" s="2550"/>
    </row>
    <row r="428" spans="1:14" ht="13">
      <c r="A428" s="2550"/>
      <c r="B428" s="3317"/>
      <c r="C428" s="3317"/>
      <c r="D428" s="2953"/>
      <c r="E428" s="2953"/>
      <c r="F428" s="2953"/>
      <c r="G428" s="2953"/>
      <c r="H428" s="3314"/>
      <c r="I428" s="3314"/>
      <c r="J428" s="2550"/>
      <c r="K428" s="2962"/>
      <c r="L428" s="2550"/>
      <c r="M428" s="2550"/>
      <c r="N428" s="2550"/>
    </row>
    <row r="429" spans="1:14" ht="13">
      <c r="A429" s="2550"/>
      <c r="B429" s="3317"/>
      <c r="C429" s="3317"/>
      <c r="D429" s="2953"/>
      <c r="E429" s="2953"/>
      <c r="F429" s="2953"/>
      <c r="G429" s="2953"/>
      <c r="H429" s="3314"/>
      <c r="I429" s="3314"/>
      <c r="J429" s="2550"/>
      <c r="K429" s="2962"/>
      <c r="L429" s="2550"/>
      <c r="M429" s="2550"/>
      <c r="N429" s="2550"/>
    </row>
    <row r="430" spans="1:14" ht="13">
      <c r="A430" s="2550"/>
      <c r="B430" s="3317"/>
      <c r="C430" s="3317"/>
      <c r="D430" s="2953"/>
      <c r="E430" s="2953"/>
      <c r="F430" s="2953"/>
      <c r="G430" s="2953"/>
      <c r="H430" s="3314"/>
      <c r="I430" s="3314"/>
      <c r="J430" s="2550"/>
      <c r="K430" s="2962"/>
      <c r="L430" s="2550"/>
      <c r="M430" s="2550"/>
      <c r="N430" s="2550"/>
    </row>
    <row r="431" spans="1:14" ht="13">
      <c r="A431" s="2550"/>
      <c r="B431" s="3317"/>
      <c r="C431" s="3317"/>
      <c r="D431" s="2953"/>
      <c r="E431" s="2953"/>
      <c r="F431" s="2953"/>
      <c r="G431" s="2953"/>
      <c r="H431" s="3314"/>
      <c r="I431" s="3314"/>
      <c r="J431" s="2550"/>
      <c r="K431" s="2962"/>
      <c r="L431" s="2550"/>
      <c r="M431" s="2550"/>
      <c r="N431" s="2550"/>
    </row>
    <row r="432" spans="1:14" ht="13">
      <c r="A432" s="2550"/>
      <c r="B432" s="3317"/>
      <c r="C432" s="3317"/>
      <c r="D432" s="2953"/>
      <c r="E432" s="2953"/>
      <c r="F432" s="2953"/>
      <c r="G432" s="2953"/>
      <c r="H432" s="3314"/>
      <c r="I432" s="3314"/>
      <c r="J432" s="2550"/>
      <c r="K432" s="2962"/>
      <c r="L432" s="2550"/>
      <c r="M432" s="2550"/>
      <c r="N432" s="2550"/>
    </row>
    <row r="433" spans="1:14" ht="13">
      <c r="A433" s="2550"/>
      <c r="B433" s="3317"/>
      <c r="C433" s="3317"/>
      <c r="D433" s="2953"/>
      <c r="E433" s="2953"/>
      <c r="F433" s="2953"/>
      <c r="G433" s="2953"/>
      <c r="H433" s="3314"/>
      <c r="I433" s="3314"/>
      <c r="J433" s="2550"/>
      <c r="K433" s="2962"/>
      <c r="L433" s="2550"/>
      <c r="M433" s="2550"/>
      <c r="N433" s="2550"/>
    </row>
    <row r="434" spans="1:14" ht="13">
      <c r="A434" s="2550"/>
      <c r="B434" s="3317"/>
      <c r="C434" s="3317"/>
      <c r="D434" s="2953"/>
      <c r="E434" s="2953"/>
      <c r="F434" s="2953"/>
      <c r="G434" s="2953"/>
      <c r="H434" s="3314"/>
      <c r="I434" s="3314"/>
      <c r="J434" s="2550"/>
      <c r="K434" s="2962"/>
      <c r="L434" s="2550"/>
      <c r="M434" s="2550"/>
      <c r="N434" s="2550"/>
    </row>
    <row r="435" spans="1:14" ht="13">
      <c r="A435" s="2550"/>
      <c r="B435" s="3317"/>
      <c r="C435" s="3317"/>
      <c r="D435" s="2953"/>
      <c r="E435" s="2953"/>
      <c r="F435" s="2953"/>
      <c r="G435" s="2953"/>
      <c r="H435" s="3314"/>
      <c r="I435" s="3314"/>
      <c r="J435" s="2550"/>
      <c r="K435" s="2962"/>
      <c r="L435" s="2550"/>
      <c r="M435" s="2550"/>
      <c r="N435" s="2550"/>
    </row>
    <row r="436" spans="1:14" ht="13">
      <c r="A436" s="2550"/>
      <c r="B436" s="3317"/>
      <c r="C436" s="3317"/>
      <c r="D436" s="2953"/>
      <c r="E436" s="2953"/>
      <c r="F436" s="2953"/>
      <c r="G436" s="2953"/>
      <c r="H436" s="3314"/>
      <c r="I436" s="3314"/>
      <c r="J436" s="2550"/>
      <c r="K436" s="2962"/>
      <c r="L436" s="2550"/>
      <c r="M436" s="2550"/>
      <c r="N436" s="2550"/>
    </row>
    <row r="437" spans="1:14" ht="13">
      <c r="A437" s="2550"/>
      <c r="B437" s="3317"/>
      <c r="C437" s="3317"/>
      <c r="D437" s="2953"/>
      <c r="E437" s="2953"/>
      <c r="F437" s="2953"/>
      <c r="G437" s="2953"/>
      <c r="H437" s="3314"/>
      <c r="I437" s="3314"/>
      <c r="J437" s="2550"/>
      <c r="K437" s="2962"/>
      <c r="L437" s="2550"/>
      <c r="M437" s="2550"/>
      <c r="N437" s="2550"/>
    </row>
    <row r="438" spans="1:14" ht="13">
      <c r="A438" s="2550"/>
      <c r="B438" s="3317"/>
      <c r="C438" s="3317"/>
      <c r="D438" s="2953"/>
      <c r="E438" s="2953"/>
      <c r="F438" s="2953"/>
      <c r="G438" s="2953"/>
      <c r="H438" s="3314"/>
      <c r="I438" s="3314"/>
      <c r="J438" s="2550"/>
      <c r="K438" s="2962"/>
      <c r="L438" s="2550"/>
      <c r="M438" s="2550"/>
      <c r="N438" s="2550"/>
    </row>
    <row r="439" spans="1:14" ht="13">
      <c r="A439" s="2550"/>
      <c r="B439" s="3317"/>
      <c r="C439" s="3317"/>
      <c r="D439" s="2953"/>
      <c r="E439" s="2953"/>
      <c r="F439" s="2953"/>
      <c r="G439" s="2953"/>
      <c r="H439" s="3314"/>
      <c r="I439" s="3314"/>
      <c r="J439" s="2550"/>
      <c r="K439" s="2962"/>
      <c r="L439" s="2550"/>
      <c r="M439" s="2550"/>
      <c r="N439" s="2550"/>
    </row>
    <row r="440" spans="1:14" ht="13">
      <c r="A440" s="2550"/>
      <c r="B440" s="3317"/>
      <c r="C440" s="3317"/>
      <c r="D440" s="2953"/>
      <c r="E440" s="2953"/>
      <c r="F440" s="2953"/>
      <c r="G440" s="2953"/>
      <c r="H440" s="3314"/>
      <c r="I440" s="3314"/>
      <c r="J440" s="2550"/>
      <c r="K440" s="2962"/>
      <c r="L440" s="2550"/>
      <c r="M440" s="2550"/>
      <c r="N440" s="2550"/>
    </row>
    <row r="441" spans="1:14" ht="13">
      <c r="A441" s="2550"/>
      <c r="B441" s="3317"/>
      <c r="C441" s="3317"/>
      <c r="D441" s="2953"/>
      <c r="E441" s="2953"/>
      <c r="F441" s="2953"/>
      <c r="G441" s="2953"/>
      <c r="H441" s="3314"/>
      <c r="I441" s="3314"/>
      <c r="J441" s="2550"/>
      <c r="K441" s="2962"/>
      <c r="L441" s="2550"/>
      <c r="M441" s="2550"/>
      <c r="N441" s="2550"/>
    </row>
    <row r="442" spans="1:14" ht="13">
      <c r="A442" s="2550"/>
      <c r="B442" s="3317"/>
      <c r="C442" s="3317"/>
      <c r="D442" s="2953"/>
      <c r="E442" s="2953"/>
      <c r="F442" s="2953"/>
      <c r="G442" s="2953"/>
      <c r="H442" s="3314"/>
      <c r="I442" s="3314"/>
      <c r="J442" s="2550"/>
      <c r="K442" s="2962"/>
      <c r="L442" s="2550"/>
      <c r="M442" s="2550"/>
      <c r="N442" s="2550"/>
    </row>
    <row r="443" spans="1:14" ht="13">
      <c r="A443" s="2550"/>
      <c r="B443" s="3317"/>
      <c r="C443" s="3317"/>
      <c r="D443" s="2953"/>
      <c r="E443" s="2953"/>
      <c r="F443" s="2953"/>
      <c r="G443" s="2953"/>
      <c r="H443" s="3314"/>
      <c r="I443" s="3314"/>
      <c r="J443" s="2550"/>
      <c r="K443" s="2962"/>
      <c r="L443" s="2550"/>
      <c r="M443" s="2550"/>
      <c r="N443" s="2550"/>
    </row>
    <row r="444" spans="1:14" ht="13">
      <c r="A444" s="2550"/>
      <c r="B444" s="3317"/>
      <c r="C444" s="3317"/>
      <c r="D444" s="2953"/>
      <c r="E444" s="2953"/>
      <c r="F444" s="2953"/>
      <c r="G444" s="2953"/>
      <c r="H444" s="3314"/>
      <c r="I444" s="3314"/>
      <c r="J444" s="2550"/>
      <c r="K444" s="2962"/>
      <c r="L444" s="2550"/>
      <c r="M444" s="2550"/>
      <c r="N444" s="2550"/>
    </row>
    <row r="445" spans="1:14" ht="13">
      <c r="A445" s="2550"/>
      <c r="B445" s="3317"/>
      <c r="C445" s="3317"/>
      <c r="D445" s="2953"/>
      <c r="E445" s="2953"/>
      <c r="F445" s="2953"/>
      <c r="G445" s="2953"/>
      <c r="H445" s="3314"/>
      <c r="I445" s="3314"/>
      <c r="J445" s="2550"/>
      <c r="K445" s="2962"/>
      <c r="L445" s="2550"/>
      <c r="M445" s="2550"/>
      <c r="N445" s="2550"/>
    </row>
    <row r="446" spans="1:14" ht="13">
      <c r="A446" s="2550"/>
      <c r="B446" s="3317"/>
      <c r="C446" s="3317"/>
      <c r="D446" s="2953"/>
      <c r="E446" s="2953"/>
      <c r="F446" s="2953"/>
      <c r="G446" s="2953"/>
      <c r="H446" s="3314"/>
      <c r="I446" s="3314"/>
      <c r="J446" s="2550"/>
      <c r="K446" s="2962"/>
      <c r="L446" s="2550"/>
      <c r="M446" s="2550"/>
      <c r="N446" s="2550"/>
    </row>
    <row r="447" spans="1:14" ht="13">
      <c r="A447" s="2550"/>
      <c r="B447" s="3317"/>
      <c r="C447" s="3317"/>
      <c r="D447" s="2953"/>
      <c r="E447" s="2953"/>
      <c r="F447" s="2953"/>
      <c r="G447" s="2953"/>
      <c r="H447" s="3314"/>
      <c r="I447" s="3314"/>
      <c r="J447" s="2550"/>
      <c r="K447" s="2962"/>
      <c r="L447" s="2550"/>
      <c r="M447" s="2550"/>
      <c r="N447" s="2550"/>
    </row>
    <row r="448" spans="1:14" ht="13">
      <c r="A448" s="2550"/>
      <c r="B448" s="3317"/>
      <c r="C448" s="3317"/>
      <c r="D448" s="2953"/>
      <c r="E448" s="2953"/>
      <c r="F448" s="2953"/>
      <c r="G448" s="2953"/>
      <c r="H448" s="3314"/>
      <c r="I448" s="3314"/>
      <c r="J448" s="2550"/>
      <c r="K448" s="2962"/>
      <c r="L448" s="2550"/>
      <c r="M448" s="2550"/>
      <c r="N448" s="2550"/>
    </row>
    <row r="449" spans="1:14" ht="13">
      <c r="A449" s="2550"/>
      <c r="B449" s="3317"/>
      <c r="C449" s="3317"/>
      <c r="D449" s="2953"/>
      <c r="E449" s="2953"/>
      <c r="F449" s="2953"/>
      <c r="G449" s="2953"/>
      <c r="H449" s="3314"/>
      <c r="I449" s="3314"/>
      <c r="J449" s="2550"/>
      <c r="K449" s="2962"/>
      <c r="L449" s="2550"/>
      <c r="M449" s="2550"/>
      <c r="N449" s="2550"/>
    </row>
    <row r="450" spans="1:14" ht="13">
      <c r="A450" s="2550"/>
      <c r="B450" s="3317"/>
      <c r="C450" s="3317"/>
      <c r="D450" s="2953"/>
      <c r="E450" s="2953"/>
      <c r="F450" s="2953"/>
      <c r="G450" s="2953"/>
      <c r="H450" s="3314"/>
      <c r="I450" s="3314"/>
      <c r="J450" s="2550"/>
      <c r="K450" s="2962"/>
      <c r="L450" s="2550"/>
      <c r="M450" s="2550"/>
      <c r="N450" s="2550"/>
    </row>
    <row r="451" spans="1:14" ht="13">
      <c r="A451" s="2550"/>
      <c r="B451" s="3317"/>
      <c r="C451" s="3317"/>
      <c r="D451" s="2953"/>
      <c r="E451" s="2953"/>
      <c r="F451" s="2953"/>
      <c r="G451" s="2953"/>
      <c r="H451" s="3314"/>
      <c r="I451" s="3314"/>
      <c r="J451" s="2550"/>
      <c r="K451" s="2962"/>
      <c r="L451" s="2550"/>
      <c r="M451" s="2550"/>
      <c r="N451" s="2550"/>
    </row>
    <row r="452" spans="1:14" ht="13">
      <c r="A452" s="2550"/>
      <c r="B452" s="3317"/>
      <c r="C452" s="3317"/>
      <c r="D452" s="2953"/>
      <c r="E452" s="2953"/>
      <c r="F452" s="2953"/>
      <c r="G452" s="2953"/>
      <c r="H452" s="3314"/>
      <c r="I452" s="3314"/>
      <c r="J452" s="2550"/>
      <c r="K452" s="2962"/>
      <c r="L452" s="2550"/>
      <c r="M452" s="2550"/>
      <c r="N452" s="2550"/>
    </row>
    <row r="453" spans="1:14" ht="13">
      <c r="A453" s="2550"/>
      <c r="B453" s="3317"/>
      <c r="C453" s="3317"/>
      <c r="D453" s="2953"/>
      <c r="E453" s="2953"/>
      <c r="F453" s="2953"/>
      <c r="G453" s="2953"/>
      <c r="H453" s="3314"/>
      <c r="I453" s="3314"/>
      <c r="J453" s="2550"/>
      <c r="K453" s="2962"/>
      <c r="L453" s="2550"/>
      <c r="M453" s="2550"/>
      <c r="N453" s="2550"/>
    </row>
    <row r="454" spans="1:14" ht="13">
      <c r="A454" s="2550"/>
      <c r="B454" s="3317"/>
      <c r="C454" s="3317"/>
      <c r="D454" s="2953"/>
      <c r="E454" s="2953"/>
      <c r="F454" s="2953"/>
      <c r="G454" s="2953"/>
      <c r="H454" s="3314"/>
      <c r="I454" s="3314"/>
      <c r="J454" s="2550"/>
      <c r="K454" s="2962"/>
      <c r="L454" s="2550"/>
      <c r="M454" s="2550"/>
      <c r="N454" s="2550"/>
    </row>
    <row r="455" spans="1:14" ht="13">
      <c r="A455" s="2550"/>
      <c r="B455" s="3317"/>
      <c r="C455" s="3317"/>
      <c r="D455" s="2953"/>
      <c r="E455" s="2953"/>
      <c r="F455" s="2953"/>
      <c r="G455" s="2953"/>
      <c r="H455" s="3314"/>
      <c r="I455" s="3314"/>
      <c r="J455" s="2550"/>
      <c r="K455" s="2962"/>
      <c r="L455" s="2550"/>
      <c r="M455" s="2550"/>
      <c r="N455" s="2550"/>
    </row>
    <row r="456" spans="1:14" ht="13">
      <c r="A456" s="2550"/>
      <c r="B456" s="3317"/>
      <c r="C456" s="3317"/>
      <c r="D456" s="2953"/>
      <c r="E456" s="2953"/>
      <c r="F456" s="2953"/>
      <c r="G456" s="2953"/>
      <c r="H456" s="3314"/>
      <c r="I456" s="3314"/>
      <c r="J456" s="2550"/>
      <c r="K456" s="2962"/>
      <c r="L456" s="2550"/>
      <c r="M456" s="2550"/>
      <c r="N456" s="2550"/>
    </row>
    <row r="457" spans="1:14" ht="13">
      <c r="A457" s="2550"/>
      <c r="B457" s="3317"/>
      <c r="C457" s="3317"/>
      <c r="D457" s="2953"/>
      <c r="E457" s="2953"/>
      <c r="F457" s="2953"/>
      <c r="G457" s="2953"/>
      <c r="H457" s="3314"/>
      <c r="I457" s="3314"/>
      <c r="J457" s="2550"/>
      <c r="K457" s="2962"/>
      <c r="L457" s="2550"/>
      <c r="M457" s="2550"/>
      <c r="N457" s="2550"/>
    </row>
    <row r="458" spans="1:14" ht="13">
      <c r="A458" s="2550"/>
      <c r="B458" s="3317"/>
      <c r="C458" s="3317"/>
      <c r="D458" s="2953"/>
      <c r="E458" s="2953"/>
      <c r="F458" s="2953"/>
      <c r="G458" s="2953"/>
      <c r="H458" s="3314"/>
      <c r="I458" s="3314"/>
      <c r="J458" s="2550"/>
      <c r="K458" s="2962"/>
      <c r="L458" s="2550"/>
      <c r="M458" s="2550"/>
      <c r="N458" s="2550"/>
    </row>
    <row r="459" spans="1:14" ht="13">
      <c r="A459" s="2550"/>
      <c r="B459" s="3317"/>
      <c r="C459" s="3317"/>
      <c r="D459" s="2953"/>
      <c r="E459" s="2953"/>
      <c r="F459" s="2953"/>
      <c r="G459" s="2953"/>
      <c r="H459" s="3314"/>
      <c r="I459" s="3314"/>
      <c r="J459" s="2550"/>
      <c r="K459" s="2962"/>
      <c r="L459" s="2550"/>
      <c r="M459" s="2550"/>
      <c r="N459" s="2550"/>
    </row>
    <row r="460" spans="1:14" ht="13">
      <c r="A460" s="2550"/>
      <c r="B460" s="3317"/>
      <c r="C460" s="3317"/>
      <c r="D460" s="2953"/>
      <c r="E460" s="2953"/>
      <c r="F460" s="2953"/>
      <c r="G460" s="2953"/>
      <c r="H460" s="3314"/>
      <c r="I460" s="3314"/>
      <c r="J460" s="2550"/>
      <c r="K460" s="2962"/>
      <c r="L460" s="2550"/>
      <c r="M460" s="2550"/>
      <c r="N460" s="2550"/>
    </row>
    <row r="461" spans="1:14" ht="13">
      <c r="A461" s="2550"/>
      <c r="B461" s="3317"/>
      <c r="C461" s="3317"/>
      <c r="D461" s="2953"/>
      <c r="E461" s="2953"/>
      <c r="F461" s="2953"/>
      <c r="G461" s="2953"/>
      <c r="H461" s="3314"/>
      <c r="I461" s="3314"/>
      <c r="J461" s="2550"/>
      <c r="K461" s="2962"/>
      <c r="L461" s="2550"/>
      <c r="M461" s="2550"/>
      <c r="N461" s="2550"/>
    </row>
    <row r="462" spans="1:14" ht="13">
      <c r="A462" s="2550"/>
      <c r="B462" s="3317"/>
      <c r="C462" s="3317"/>
      <c r="D462" s="2953"/>
      <c r="E462" s="2953"/>
      <c r="F462" s="2953"/>
      <c r="G462" s="2953"/>
      <c r="H462" s="3314"/>
      <c r="I462" s="3314"/>
      <c r="J462" s="2550"/>
      <c r="K462" s="2962"/>
      <c r="L462" s="2550"/>
      <c r="M462" s="2550"/>
      <c r="N462" s="2550"/>
    </row>
    <row r="463" spans="1:14" ht="13">
      <c r="A463" s="2550"/>
      <c r="B463" s="3317"/>
      <c r="C463" s="3317"/>
      <c r="D463" s="2953"/>
      <c r="E463" s="2953"/>
      <c r="F463" s="2953"/>
      <c r="G463" s="2953"/>
      <c r="H463" s="3314"/>
      <c r="I463" s="3314"/>
      <c r="J463" s="2550"/>
      <c r="K463" s="2962"/>
      <c r="L463" s="2550"/>
      <c r="M463" s="2550"/>
      <c r="N463" s="2550"/>
    </row>
    <row r="464" spans="1:14" ht="13">
      <c r="A464" s="2550"/>
      <c r="B464" s="3317"/>
      <c r="C464" s="3317"/>
      <c r="D464" s="2953"/>
      <c r="E464" s="2953"/>
      <c r="F464" s="2953"/>
      <c r="G464" s="2953"/>
      <c r="H464" s="3314"/>
      <c r="I464" s="3314"/>
      <c r="J464" s="2550"/>
      <c r="K464" s="2962"/>
      <c r="L464" s="2550"/>
      <c r="M464" s="2550"/>
      <c r="N464" s="2550"/>
    </row>
    <row r="465" spans="1:14" ht="13">
      <c r="A465" s="2550"/>
      <c r="B465" s="3317"/>
      <c r="C465" s="3317"/>
      <c r="D465" s="2953"/>
      <c r="E465" s="2953"/>
      <c r="F465" s="2953"/>
      <c r="G465" s="2953"/>
      <c r="H465" s="3314"/>
      <c r="I465" s="3314"/>
      <c r="J465" s="2550"/>
      <c r="K465" s="2962"/>
      <c r="L465" s="2550"/>
      <c r="M465" s="2550"/>
      <c r="N465" s="2550"/>
    </row>
    <row r="466" spans="1:14" ht="13">
      <c r="A466" s="2550"/>
      <c r="B466" s="3317"/>
      <c r="C466" s="3317"/>
      <c r="D466" s="2953"/>
      <c r="E466" s="2953"/>
      <c r="F466" s="2953"/>
      <c r="G466" s="2953"/>
      <c r="H466" s="3314"/>
      <c r="I466" s="3314"/>
      <c r="J466" s="2550"/>
      <c r="K466" s="2962"/>
      <c r="L466" s="2550"/>
      <c r="M466" s="2550"/>
      <c r="N466" s="2550"/>
    </row>
    <row r="467" spans="1:14" ht="13">
      <c r="A467" s="2550"/>
      <c r="B467" s="3317"/>
      <c r="C467" s="3317"/>
      <c r="D467" s="2953"/>
      <c r="E467" s="2953"/>
      <c r="F467" s="2953"/>
      <c r="G467" s="2953"/>
      <c r="H467" s="3314"/>
      <c r="I467" s="3314"/>
      <c r="J467" s="2550"/>
      <c r="K467" s="2962"/>
      <c r="L467" s="2550"/>
      <c r="M467" s="2550"/>
      <c r="N467" s="2550"/>
    </row>
    <row r="468" spans="1:14" ht="13">
      <c r="A468" s="2550"/>
      <c r="B468" s="3317"/>
      <c r="C468" s="3317"/>
      <c r="D468" s="2953"/>
      <c r="E468" s="2953"/>
      <c r="F468" s="2953"/>
      <c r="G468" s="2953"/>
      <c r="H468" s="3314"/>
      <c r="I468" s="3314"/>
      <c r="J468" s="2550"/>
      <c r="K468" s="2962"/>
      <c r="L468" s="2550"/>
      <c r="M468" s="2550"/>
      <c r="N468" s="2550"/>
    </row>
    <row r="469" spans="1:14" ht="13">
      <c r="A469" s="2550"/>
      <c r="B469" s="3317"/>
      <c r="C469" s="3317"/>
      <c r="D469" s="2953"/>
      <c r="E469" s="2953"/>
      <c r="F469" s="2953"/>
      <c r="G469" s="2953"/>
      <c r="H469" s="3314"/>
      <c r="I469" s="3314"/>
      <c r="J469" s="2550"/>
      <c r="K469" s="2962"/>
      <c r="L469" s="2550"/>
      <c r="M469" s="2550"/>
      <c r="N469" s="2550"/>
    </row>
    <row r="470" spans="1:14" ht="13">
      <c r="A470" s="2550"/>
      <c r="B470" s="3317"/>
      <c r="C470" s="3317"/>
      <c r="D470" s="2953"/>
      <c r="E470" s="2953"/>
      <c r="F470" s="2953"/>
      <c r="G470" s="2953"/>
      <c r="H470" s="3314"/>
      <c r="I470" s="3314"/>
      <c r="J470" s="2550"/>
      <c r="K470" s="2962"/>
      <c r="L470" s="2550"/>
      <c r="M470" s="2550"/>
      <c r="N470" s="2550"/>
    </row>
    <row r="471" spans="1:14" ht="13">
      <c r="A471" s="2550"/>
      <c r="B471" s="3317"/>
      <c r="C471" s="3317"/>
      <c r="D471" s="2953"/>
      <c r="E471" s="2953"/>
      <c r="F471" s="2953"/>
      <c r="G471" s="2953"/>
      <c r="H471" s="3314"/>
      <c r="I471" s="3314"/>
      <c r="J471" s="2550"/>
      <c r="K471" s="2962"/>
      <c r="L471" s="2550"/>
      <c r="M471" s="2550"/>
      <c r="N471" s="2550"/>
    </row>
    <row r="472" spans="1:14" ht="13">
      <c r="A472" s="2550"/>
      <c r="B472" s="3317"/>
      <c r="C472" s="3317"/>
      <c r="D472" s="2953"/>
      <c r="E472" s="2953"/>
      <c r="F472" s="2953"/>
      <c r="G472" s="2953"/>
      <c r="H472" s="3314"/>
      <c r="I472" s="3314"/>
      <c r="J472" s="2550"/>
      <c r="K472" s="2962"/>
      <c r="L472" s="2550"/>
      <c r="M472" s="2550"/>
      <c r="N472" s="2550"/>
    </row>
    <row r="473" spans="1:14" ht="13">
      <c r="A473" s="2550"/>
      <c r="B473" s="3317"/>
      <c r="C473" s="3317"/>
      <c r="D473" s="2953"/>
      <c r="E473" s="2953"/>
      <c r="F473" s="2953"/>
      <c r="G473" s="2953"/>
      <c r="H473" s="3314"/>
      <c r="I473" s="3314"/>
      <c r="J473" s="2550"/>
      <c r="K473" s="2962"/>
      <c r="L473" s="2550"/>
      <c r="M473" s="2550"/>
      <c r="N473" s="2550"/>
    </row>
    <row r="474" spans="1:14" ht="13">
      <c r="A474" s="2550"/>
      <c r="B474" s="3317"/>
      <c r="C474" s="3317"/>
      <c r="D474" s="2953"/>
      <c r="E474" s="2953"/>
      <c r="F474" s="2953"/>
      <c r="G474" s="2953"/>
      <c r="H474" s="3314"/>
      <c r="I474" s="3314"/>
      <c r="J474" s="2550"/>
      <c r="K474" s="2962"/>
      <c r="L474" s="2550"/>
      <c r="M474" s="2550"/>
      <c r="N474" s="2550"/>
    </row>
    <row r="475" spans="1:14" ht="13">
      <c r="A475" s="2550"/>
      <c r="B475" s="3317"/>
      <c r="C475" s="3317"/>
      <c r="D475" s="2953"/>
      <c r="E475" s="2953"/>
      <c r="F475" s="2953"/>
      <c r="G475" s="2953"/>
      <c r="H475" s="3314"/>
      <c r="I475" s="3314"/>
      <c r="J475" s="2550"/>
      <c r="K475" s="2962"/>
      <c r="L475" s="2550"/>
      <c r="M475" s="2550"/>
      <c r="N475" s="2550"/>
    </row>
    <row r="476" spans="1:14" ht="13">
      <c r="A476" s="2550"/>
      <c r="B476" s="3317"/>
      <c r="C476" s="3317"/>
      <c r="D476" s="2953"/>
      <c r="E476" s="2953"/>
      <c r="F476" s="2953"/>
      <c r="G476" s="2953"/>
      <c r="H476" s="3314"/>
      <c r="I476" s="3314"/>
      <c r="J476" s="2550"/>
      <c r="K476" s="2962"/>
      <c r="L476" s="2550"/>
      <c r="M476" s="2550"/>
      <c r="N476" s="2550"/>
    </row>
    <row r="477" spans="1:14" ht="13">
      <c r="A477" s="2550"/>
      <c r="B477" s="3317"/>
      <c r="C477" s="3317"/>
      <c r="D477" s="2953"/>
      <c r="E477" s="2953"/>
      <c r="F477" s="2953"/>
      <c r="G477" s="2953"/>
      <c r="H477" s="3314"/>
      <c r="I477" s="3314"/>
      <c r="J477" s="2550"/>
      <c r="K477" s="2962"/>
      <c r="L477" s="2550"/>
      <c r="M477" s="2550"/>
      <c r="N477" s="2550"/>
    </row>
    <row r="478" spans="1:14" ht="13">
      <c r="A478" s="2550"/>
      <c r="B478" s="3317"/>
      <c r="C478" s="3317"/>
      <c r="D478" s="2953"/>
      <c r="E478" s="2953"/>
      <c r="F478" s="2953"/>
      <c r="G478" s="2953"/>
      <c r="H478" s="3314"/>
      <c r="I478" s="3314"/>
      <c r="J478" s="2550"/>
      <c r="K478" s="2962"/>
      <c r="L478" s="2550"/>
      <c r="M478" s="2550"/>
      <c r="N478" s="2550"/>
    </row>
    <row r="479" spans="1:14" ht="13">
      <c r="A479" s="2550"/>
      <c r="B479" s="3317"/>
      <c r="C479" s="3317"/>
      <c r="D479" s="2953"/>
      <c r="E479" s="2953"/>
      <c r="F479" s="2953"/>
      <c r="G479" s="2953"/>
      <c r="H479" s="3314"/>
      <c r="I479" s="3314"/>
      <c r="J479" s="2550"/>
      <c r="K479" s="2962"/>
      <c r="L479" s="2550"/>
      <c r="M479" s="2550"/>
      <c r="N479" s="2550"/>
    </row>
    <row r="480" spans="1:14" ht="13">
      <c r="A480" s="2550"/>
      <c r="B480" s="3317"/>
      <c r="C480" s="3317"/>
      <c r="D480" s="2953"/>
      <c r="E480" s="2953"/>
      <c r="F480" s="2953"/>
      <c r="G480" s="2953"/>
      <c r="H480" s="3314"/>
      <c r="I480" s="3314"/>
      <c r="J480" s="2550"/>
      <c r="K480" s="2962"/>
      <c r="L480" s="2550"/>
      <c r="M480" s="2550"/>
      <c r="N480" s="2550"/>
    </row>
    <row r="481" spans="1:14" ht="13">
      <c r="A481" s="2550"/>
      <c r="B481" s="3317"/>
      <c r="C481" s="3317"/>
      <c r="D481" s="2953"/>
      <c r="E481" s="2953"/>
      <c r="F481" s="2953"/>
      <c r="G481" s="2953"/>
      <c r="H481" s="3314"/>
      <c r="I481" s="3314"/>
      <c r="J481" s="2550"/>
      <c r="K481" s="2962"/>
      <c r="L481" s="2550"/>
      <c r="M481" s="2550"/>
      <c r="N481" s="2550"/>
    </row>
    <row r="482" spans="1:14" ht="13">
      <c r="A482" s="2550"/>
      <c r="B482" s="3317"/>
      <c r="C482" s="3317"/>
      <c r="D482" s="2953"/>
      <c r="E482" s="2953"/>
      <c r="F482" s="2953"/>
      <c r="G482" s="2953"/>
      <c r="H482" s="3314"/>
      <c r="I482" s="3314"/>
      <c r="J482" s="2550"/>
      <c r="K482" s="2962"/>
      <c r="L482" s="2550"/>
      <c r="M482" s="2550"/>
      <c r="N482" s="2550"/>
    </row>
    <row r="483" spans="1:14" ht="13">
      <c r="A483" s="2550"/>
      <c r="B483" s="3317"/>
      <c r="C483" s="3317"/>
      <c r="D483" s="2953"/>
      <c r="E483" s="2953"/>
      <c r="F483" s="2953"/>
      <c r="G483" s="2953"/>
      <c r="H483" s="3314"/>
      <c r="I483" s="3314"/>
      <c r="J483" s="2550"/>
      <c r="K483" s="2962"/>
      <c r="L483" s="2550"/>
      <c r="M483" s="2550"/>
      <c r="N483" s="2550"/>
    </row>
    <row r="484" spans="1:14" ht="13">
      <c r="A484" s="2550"/>
      <c r="B484" s="3317"/>
      <c r="C484" s="3317"/>
      <c r="D484" s="2953"/>
      <c r="E484" s="2953"/>
      <c r="F484" s="2953"/>
      <c r="G484" s="2953"/>
      <c r="H484" s="3314"/>
      <c r="I484" s="3314"/>
      <c r="J484" s="2550"/>
      <c r="K484" s="2962"/>
      <c r="L484" s="2550"/>
      <c r="M484" s="2550"/>
      <c r="N484" s="2550"/>
    </row>
    <row r="485" spans="1:14" ht="13">
      <c r="A485" s="2550"/>
      <c r="B485" s="3317"/>
      <c r="C485" s="3317"/>
      <c r="D485" s="2953"/>
      <c r="E485" s="2953"/>
      <c r="F485" s="2953"/>
      <c r="G485" s="2953"/>
      <c r="H485" s="3314"/>
      <c r="I485" s="3314"/>
      <c r="J485" s="2550"/>
      <c r="K485" s="2962"/>
      <c r="L485" s="2550"/>
      <c r="M485" s="2550"/>
      <c r="N485" s="2550"/>
    </row>
    <row r="486" spans="1:14" ht="13">
      <c r="A486" s="2550"/>
      <c r="B486" s="3317"/>
      <c r="C486" s="3317"/>
      <c r="D486" s="2953"/>
      <c r="E486" s="2953"/>
      <c r="F486" s="2953"/>
      <c r="G486" s="2953"/>
      <c r="H486" s="3314"/>
      <c r="I486" s="3314"/>
      <c r="J486" s="2550"/>
      <c r="K486" s="2962"/>
      <c r="L486" s="2550"/>
      <c r="M486" s="2550"/>
      <c r="N486" s="2550"/>
    </row>
    <row r="487" spans="1:14" ht="13">
      <c r="A487" s="2550"/>
      <c r="B487" s="3317"/>
      <c r="C487" s="3317"/>
      <c r="D487" s="2953"/>
      <c r="E487" s="2953"/>
      <c r="F487" s="2953"/>
      <c r="G487" s="2953"/>
      <c r="H487" s="3314"/>
      <c r="I487" s="3314"/>
      <c r="J487" s="2550"/>
      <c r="K487" s="2962"/>
      <c r="L487" s="2550"/>
      <c r="M487" s="2550"/>
      <c r="N487" s="2550"/>
    </row>
    <row r="488" spans="1:14" ht="13">
      <c r="A488" s="2550"/>
      <c r="B488" s="3317"/>
      <c r="C488" s="3317"/>
      <c r="D488" s="2953"/>
      <c r="E488" s="2953"/>
      <c r="F488" s="2953"/>
      <c r="G488" s="2953"/>
      <c r="H488" s="3314"/>
      <c r="I488" s="3314"/>
      <c r="J488" s="2550"/>
      <c r="K488" s="2962"/>
      <c r="L488" s="2550"/>
      <c r="M488" s="2550"/>
      <c r="N488" s="2550"/>
    </row>
    <row r="489" spans="1:14" ht="13">
      <c r="A489" s="2550"/>
      <c r="B489" s="3317"/>
      <c r="C489" s="3317"/>
      <c r="D489" s="2953"/>
      <c r="E489" s="2953"/>
      <c r="F489" s="2953"/>
      <c r="G489" s="2953"/>
      <c r="H489" s="3314"/>
      <c r="I489" s="3314"/>
      <c r="J489" s="2550"/>
      <c r="K489" s="2962"/>
      <c r="L489" s="2550"/>
      <c r="M489" s="2550"/>
      <c r="N489" s="2550"/>
    </row>
    <row r="490" spans="1:14" ht="13">
      <c r="A490" s="2550"/>
      <c r="B490" s="3317"/>
      <c r="C490" s="3317"/>
      <c r="D490" s="2953"/>
      <c r="E490" s="2953"/>
      <c r="F490" s="2953"/>
      <c r="G490" s="2953"/>
      <c r="H490" s="3314"/>
      <c r="I490" s="3314"/>
      <c r="J490" s="2550"/>
      <c r="K490" s="2962"/>
      <c r="L490" s="2550"/>
      <c r="M490" s="2550"/>
      <c r="N490" s="2550"/>
    </row>
    <row r="491" spans="1:14" ht="13">
      <c r="A491" s="2550"/>
      <c r="B491" s="3317"/>
      <c r="C491" s="3317"/>
      <c r="D491" s="2953"/>
      <c r="E491" s="2953"/>
      <c r="F491" s="2953"/>
      <c r="G491" s="2953"/>
      <c r="H491" s="3314"/>
      <c r="I491" s="3314"/>
      <c r="J491" s="2550"/>
      <c r="K491" s="2962"/>
      <c r="L491" s="2550"/>
      <c r="M491" s="2550"/>
      <c r="N491" s="2550"/>
    </row>
    <row r="492" spans="1:14" ht="13">
      <c r="A492" s="2550"/>
      <c r="B492" s="3317"/>
      <c r="C492" s="3317"/>
      <c r="D492" s="2953"/>
      <c r="E492" s="2953"/>
      <c r="F492" s="2953"/>
      <c r="G492" s="2953"/>
      <c r="H492" s="3314"/>
      <c r="I492" s="3314"/>
      <c r="J492" s="2550"/>
      <c r="K492" s="2962"/>
      <c r="L492" s="2550"/>
      <c r="M492" s="2550"/>
      <c r="N492" s="2550"/>
    </row>
    <row r="493" spans="1:14" ht="13">
      <c r="A493" s="2550"/>
      <c r="B493" s="3317"/>
      <c r="C493" s="3317"/>
      <c r="D493" s="2953"/>
      <c r="E493" s="2953"/>
      <c r="F493" s="2953"/>
      <c r="G493" s="2953"/>
      <c r="H493" s="3314"/>
      <c r="I493" s="3314"/>
      <c r="J493" s="2550"/>
      <c r="K493" s="2962"/>
      <c r="L493" s="2550"/>
      <c r="M493" s="2550"/>
      <c r="N493" s="2550"/>
    </row>
    <row r="494" spans="1:14" ht="13">
      <c r="A494" s="2550"/>
      <c r="B494" s="3317"/>
      <c r="C494" s="3317"/>
      <c r="D494" s="2953"/>
      <c r="E494" s="2953"/>
      <c r="F494" s="2953"/>
      <c r="G494" s="2953"/>
      <c r="H494" s="3314"/>
      <c r="I494" s="3314"/>
      <c r="J494" s="2550"/>
      <c r="K494" s="2962"/>
      <c r="L494" s="2550"/>
      <c r="M494" s="2550"/>
      <c r="N494" s="2550"/>
    </row>
    <row r="495" spans="1:14" ht="13">
      <c r="A495" s="2550"/>
      <c r="B495" s="3317"/>
      <c r="C495" s="3317"/>
      <c r="D495" s="2953"/>
      <c r="E495" s="2953"/>
      <c r="F495" s="2953"/>
      <c r="G495" s="2953"/>
      <c r="H495" s="3314"/>
      <c r="I495" s="3314"/>
      <c r="J495" s="2550"/>
      <c r="K495" s="2962"/>
      <c r="L495" s="2550"/>
      <c r="M495" s="2550"/>
      <c r="N495" s="2550"/>
    </row>
    <row r="496" spans="1:14" ht="13">
      <c r="A496" s="2550"/>
      <c r="B496" s="3317"/>
      <c r="C496" s="3317"/>
      <c r="D496" s="2953"/>
      <c r="E496" s="2953"/>
      <c r="F496" s="2953"/>
      <c r="G496" s="2953"/>
      <c r="H496" s="3314"/>
      <c r="I496" s="3314"/>
      <c r="J496" s="2550"/>
      <c r="K496" s="2962"/>
      <c r="L496" s="2550"/>
      <c r="M496" s="2550"/>
      <c r="N496" s="2550"/>
    </row>
    <row r="497" spans="1:14" ht="13">
      <c r="A497" s="2550"/>
      <c r="B497" s="3317"/>
      <c r="C497" s="3317"/>
      <c r="D497" s="2953"/>
      <c r="E497" s="2953"/>
      <c r="F497" s="2953"/>
      <c r="G497" s="2953"/>
      <c r="H497" s="3314"/>
      <c r="I497" s="3314"/>
      <c r="J497" s="2550"/>
      <c r="K497" s="2962"/>
      <c r="L497" s="2550"/>
      <c r="M497" s="2550"/>
      <c r="N497" s="2550"/>
    </row>
    <row r="498" spans="1:14" ht="13">
      <c r="A498" s="2550"/>
      <c r="B498" s="3317"/>
      <c r="C498" s="3317"/>
      <c r="D498" s="2953"/>
      <c r="E498" s="2953"/>
      <c r="F498" s="2953"/>
      <c r="G498" s="2953"/>
      <c r="H498" s="3314"/>
      <c r="I498" s="3314"/>
      <c r="J498" s="2550"/>
      <c r="K498" s="2962"/>
      <c r="L498" s="2550"/>
      <c r="M498" s="2550"/>
      <c r="N498" s="2550"/>
    </row>
    <row r="499" spans="1:14" ht="13">
      <c r="A499" s="2550"/>
      <c r="B499" s="3317"/>
      <c r="C499" s="3317"/>
      <c r="D499" s="2953"/>
      <c r="E499" s="2953"/>
      <c r="F499" s="2953"/>
      <c r="G499" s="2953"/>
      <c r="H499" s="3314"/>
      <c r="I499" s="3314"/>
      <c r="J499" s="2550"/>
      <c r="K499" s="2962"/>
      <c r="L499" s="2550"/>
      <c r="M499" s="2550"/>
      <c r="N499" s="2550"/>
    </row>
    <row r="500" spans="1:14" ht="13">
      <c r="A500" s="2550"/>
      <c r="B500" s="3317"/>
      <c r="C500" s="3317"/>
      <c r="D500" s="2953"/>
      <c r="E500" s="2953"/>
      <c r="F500" s="2953"/>
      <c r="G500" s="2953"/>
      <c r="H500" s="3314"/>
      <c r="I500" s="3314"/>
      <c r="J500" s="2550"/>
      <c r="K500" s="2962"/>
      <c r="L500" s="2550"/>
      <c r="M500" s="2550"/>
      <c r="N500" s="2550"/>
    </row>
    <row r="501" spans="1:14" ht="13">
      <c r="A501" s="2550"/>
      <c r="B501" s="3317"/>
      <c r="C501" s="3317"/>
      <c r="D501" s="2953"/>
      <c r="E501" s="2953"/>
      <c r="F501" s="2953"/>
      <c r="G501" s="2953"/>
      <c r="H501" s="3314"/>
      <c r="I501" s="3314"/>
      <c r="J501" s="2550"/>
      <c r="K501" s="2962"/>
      <c r="L501" s="2550"/>
      <c r="M501" s="2550"/>
      <c r="N501" s="2550"/>
    </row>
    <row r="502" spans="1:14" ht="13">
      <c r="A502" s="2550"/>
      <c r="B502" s="3317"/>
      <c r="C502" s="3317"/>
      <c r="D502" s="2953"/>
      <c r="E502" s="2953"/>
      <c r="F502" s="2953"/>
      <c r="G502" s="2953"/>
      <c r="H502" s="3314"/>
      <c r="I502" s="3314"/>
      <c r="J502" s="2550"/>
      <c r="K502" s="2962"/>
      <c r="L502" s="2550"/>
      <c r="M502" s="2550"/>
      <c r="N502" s="2550"/>
    </row>
    <row r="503" spans="1:14" ht="13">
      <c r="A503" s="2550"/>
      <c r="B503" s="3317"/>
      <c r="C503" s="3317"/>
      <c r="D503" s="2953"/>
      <c r="E503" s="2953"/>
      <c r="F503" s="2953"/>
      <c r="G503" s="2953"/>
      <c r="H503" s="3314"/>
      <c r="I503" s="3314"/>
      <c r="J503" s="2550"/>
      <c r="K503" s="2962"/>
      <c r="L503" s="2550"/>
      <c r="M503" s="2550"/>
      <c r="N503" s="2550"/>
    </row>
    <row r="504" spans="1:14" ht="13">
      <c r="A504" s="2550"/>
      <c r="B504" s="3317"/>
      <c r="C504" s="3317"/>
      <c r="D504" s="2953"/>
      <c r="E504" s="2953"/>
      <c r="F504" s="2953"/>
      <c r="G504" s="2953"/>
      <c r="H504" s="3314"/>
      <c r="I504" s="3314"/>
      <c r="J504" s="2550"/>
      <c r="K504" s="2962"/>
      <c r="L504" s="2550"/>
      <c r="M504" s="2550"/>
      <c r="N504" s="2550"/>
    </row>
    <row r="505" spans="1:14" ht="13">
      <c r="A505" s="2550"/>
      <c r="B505" s="3317"/>
      <c r="C505" s="3317"/>
      <c r="D505" s="2953"/>
      <c r="E505" s="2953"/>
      <c r="F505" s="2953"/>
      <c r="G505" s="2953"/>
      <c r="H505" s="3314"/>
      <c r="I505" s="3314"/>
      <c r="J505" s="2550"/>
      <c r="K505" s="2962"/>
      <c r="L505" s="2550"/>
      <c r="M505" s="2550"/>
      <c r="N505" s="2550"/>
    </row>
    <row r="506" spans="1:14" ht="13">
      <c r="A506" s="2550"/>
      <c r="B506" s="3317"/>
      <c r="C506" s="3317"/>
      <c r="D506" s="2953"/>
      <c r="E506" s="2953"/>
      <c r="F506" s="2953"/>
      <c r="G506" s="2953"/>
      <c r="H506" s="3314"/>
      <c r="I506" s="3314"/>
      <c r="J506" s="2550"/>
      <c r="K506" s="2962"/>
      <c r="L506" s="2550"/>
      <c r="M506" s="2550"/>
      <c r="N506" s="2550"/>
    </row>
    <row r="507" spans="1:14" ht="13">
      <c r="A507" s="2550"/>
      <c r="B507" s="3317"/>
      <c r="C507" s="3317"/>
      <c r="D507" s="2953"/>
      <c r="E507" s="2953"/>
      <c r="F507" s="2953"/>
      <c r="G507" s="2953"/>
      <c r="H507" s="3314"/>
      <c r="I507" s="3314"/>
      <c r="J507" s="2550"/>
      <c r="K507" s="2962"/>
      <c r="L507" s="2550"/>
      <c r="M507" s="2550"/>
      <c r="N507" s="2550"/>
    </row>
    <row r="508" spans="1:14" ht="13">
      <c r="A508" s="2550"/>
      <c r="B508" s="3317"/>
      <c r="C508" s="3317"/>
      <c r="D508" s="2953"/>
      <c r="E508" s="2953"/>
      <c r="F508" s="2953"/>
      <c r="G508" s="2953"/>
      <c r="H508" s="3314"/>
      <c r="I508" s="3314"/>
      <c r="J508" s="2550"/>
      <c r="K508" s="2962"/>
      <c r="L508" s="2550"/>
      <c r="M508" s="2550"/>
      <c r="N508" s="2550"/>
    </row>
    <row r="509" spans="1:14" ht="13">
      <c r="A509" s="2550"/>
      <c r="B509" s="3317"/>
      <c r="C509" s="3317"/>
      <c r="D509" s="2953"/>
      <c r="E509" s="2953"/>
      <c r="F509" s="2953"/>
      <c r="G509" s="2953"/>
      <c r="H509" s="3314"/>
      <c r="I509" s="3314"/>
      <c r="J509" s="2550"/>
      <c r="K509" s="2962"/>
      <c r="L509" s="2550"/>
      <c r="M509" s="2550"/>
      <c r="N509" s="2550"/>
    </row>
    <row r="510" spans="1:14" ht="13">
      <c r="A510" s="2550"/>
      <c r="B510" s="3317"/>
      <c r="C510" s="3317"/>
      <c r="D510" s="2953"/>
      <c r="E510" s="2953"/>
      <c r="F510" s="2953"/>
      <c r="G510" s="2953"/>
      <c r="H510" s="3314"/>
      <c r="I510" s="3314"/>
      <c r="J510" s="2550"/>
      <c r="K510" s="2962"/>
      <c r="L510" s="2550"/>
      <c r="M510" s="2550"/>
      <c r="N510" s="2550"/>
    </row>
    <row r="511" spans="1:14" ht="13">
      <c r="A511" s="2550"/>
      <c r="B511" s="3317"/>
      <c r="C511" s="3317"/>
      <c r="D511" s="2953"/>
      <c r="E511" s="2953"/>
      <c r="F511" s="2953"/>
      <c r="G511" s="2953"/>
      <c r="H511" s="3314"/>
      <c r="I511" s="3314"/>
      <c r="J511" s="2550"/>
      <c r="K511" s="2962"/>
      <c r="L511" s="2550"/>
      <c r="M511" s="2550"/>
      <c r="N511" s="2550"/>
    </row>
    <row r="512" spans="1:14" ht="13">
      <c r="A512" s="2550"/>
      <c r="B512" s="3317"/>
      <c r="C512" s="3317"/>
      <c r="D512" s="2953"/>
      <c r="E512" s="2953"/>
      <c r="F512" s="2953"/>
      <c r="G512" s="2953"/>
      <c r="H512" s="3314"/>
      <c r="I512" s="3314"/>
      <c r="J512" s="2550"/>
      <c r="K512" s="2962"/>
      <c r="L512" s="2550"/>
      <c r="M512" s="2550"/>
      <c r="N512" s="2550"/>
    </row>
    <row r="513" spans="1:14" ht="13">
      <c r="A513" s="2550"/>
      <c r="B513" s="3317"/>
      <c r="C513" s="3317"/>
      <c r="D513" s="2953"/>
      <c r="E513" s="2953"/>
      <c r="F513" s="2953"/>
      <c r="G513" s="2953"/>
      <c r="H513" s="3314"/>
      <c r="I513" s="3314"/>
      <c r="J513" s="2550"/>
      <c r="K513" s="2962"/>
      <c r="L513" s="2550"/>
      <c r="M513" s="2550"/>
      <c r="N513" s="2550"/>
    </row>
    <row r="514" spans="1:14" ht="13">
      <c r="A514" s="2550"/>
      <c r="B514" s="3317"/>
      <c r="C514" s="3317"/>
      <c r="D514" s="2953"/>
      <c r="E514" s="2953"/>
      <c r="F514" s="2953"/>
      <c r="G514" s="2953"/>
      <c r="H514" s="3314"/>
      <c r="I514" s="3314"/>
      <c r="J514" s="2550"/>
      <c r="K514" s="2962"/>
      <c r="L514" s="2550"/>
      <c r="M514" s="2550"/>
      <c r="N514" s="2550"/>
    </row>
    <row r="515" spans="1:14" ht="13">
      <c r="A515" s="2550"/>
      <c r="B515" s="3317"/>
      <c r="C515" s="3317"/>
      <c r="D515" s="2953"/>
      <c r="E515" s="2953"/>
      <c r="F515" s="2953"/>
      <c r="G515" s="2953"/>
      <c r="H515" s="3314"/>
      <c r="I515" s="3314"/>
      <c r="J515" s="2550"/>
      <c r="K515" s="2962"/>
      <c r="L515" s="2550"/>
      <c r="M515" s="2550"/>
      <c r="N515" s="2550"/>
    </row>
    <row r="516" spans="1:14" ht="13">
      <c r="A516" s="2550"/>
      <c r="B516" s="3317"/>
      <c r="C516" s="3317"/>
      <c r="D516" s="2953"/>
      <c r="E516" s="2953"/>
      <c r="F516" s="2953"/>
      <c r="G516" s="2953"/>
      <c r="H516" s="3314"/>
      <c r="I516" s="3314"/>
      <c r="J516" s="2550"/>
      <c r="K516" s="2962"/>
      <c r="L516" s="2550"/>
      <c r="M516" s="2550"/>
      <c r="N516" s="2550"/>
    </row>
    <row r="517" spans="1:14" ht="13">
      <c r="A517" s="2550"/>
      <c r="B517" s="3317"/>
      <c r="C517" s="3317"/>
      <c r="D517" s="2953"/>
      <c r="E517" s="2953"/>
      <c r="F517" s="2953"/>
      <c r="G517" s="2953"/>
      <c r="H517" s="3314"/>
      <c r="I517" s="3314"/>
      <c r="J517" s="2550"/>
      <c r="K517" s="2962"/>
      <c r="L517" s="2550"/>
      <c r="M517" s="2550"/>
      <c r="N517" s="2550"/>
    </row>
    <row r="518" spans="1:14" ht="13">
      <c r="A518" s="2550"/>
      <c r="B518" s="3317"/>
      <c r="C518" s="3317"/>
      <c r="D518" s="2953"/>
      <c r="E518" s="2953"/>
      <c r="F518" s="2953"/>
      <c r="G518" s="2953"/>
      <c r="H518" s="3314"/>
      <c r="I518" s="3314"/>
      <c r="J518" s="2550"/>
      <c r="K518" s="2962"/>
      <c r="L518" s="2550"/>
      <c r="M518" s="2550"/>
      <c r="N518" s="2550"/>
    </row>
    <row r="519" spans="1:14" ht="13">
      <c r="A519" s="2550"/>
      <c r="B519" s="3317"/>
      <c r="C519" s="3317"/>
      <c r="D519" s="2953"/>
      <c r="E519" s="2953"/>
      <c r="F519" s="2953"/>
      <c r="G519" s="2953"/>
      <c r="H519" s="3314"/>
      <c r="I519" s="3314"/>
      <c r="J519" s="2550"/>
      <c r="K519" s="2962"/>
      <c r="L519" s="2550"/>
      <c r="M519" s="2550"/>
      <c r="N519" s="2550"/>
    </row>
    <row r="520" spans="1:14" ht="13">
      <c r="A520" s="2550"/>
      <c r="B520" s="3317"/>
      <c r="C520" s="3317"/>
      <c r="D520" s="2953"/>
      <c r="E520" s="2953"/>
      <c r="F520" s="2953"/>
      <c r="G520" s="2953"/>
      <c r="H520" s="3314"/>
      <c r="I520" s="3314"/>
      <c r="J520" s="2550"/>
      <c r="K520" s="2962"/>
      <c r="L520" s="2550"/>
      <c r="M520" s="2550"/>
      <c r="N520" s="2550"/>
    </row>
    <row r="521" spans="1:14" ht="13">
      <c r="A521" s="2550"/>
      <c r="B521" s="3317"/>
      <c r="C521" s="3317"/>
      <c r="D521" s="2953"/>
      <c r="E521" s="2953"/>
      <c r="F521" s="2953"/>
      <c r="G521" s="2953"/>
      <c r="H521" s="3314"/>
      <c r="I521" s="3314"/>
      <c r="J521" s="2550"/>
      <c r="K521" s="2962"/>
      <c r="L521" s="2550"/>
      <c r="M521" s="2550"/>
      <c r="N521" s="2550"/>
    </row>
    <row r="522" spans="1:14" ht="13">
      <c r="A522" s="2550"/>
      <c r="B522" s="3317"/>
      <c r="C522" s="3317"/>
      <c r="D522" s="2953"/>
      <c r="E522" s="2953"/>
      <c r="F522" s="2953"/>
      <c r="G522" s="2953"/>
      <c r="H522" s="3314"/>
      <c r="I522" s="3314"/>
      <c r="J522" s="2550"/>
      <c r="K522" s="2962"/>
      <c r="L522" s="2550"/>
      <c r="M522" s="2550"/>
      <c r="N522" s="2550"/>
    </row>
    <row r="523" spans="1:14" ht="13">
      <c r="A523" s="2550"/>
      <c r="B523" s="3317"/>
      <c r="C523" s="3317"/>
      <c r="D523" s="2953"/>
      <c r="E523" s="2953"/>
      <c r="F523" s="2953"/>
      <c r="G523" s="2953"/>
      <c r="H523" s="3314"/>
      <c r="I523" s="3314"/>
      <c r="J523" s="2550"/>
      <c r="K523" s="2962"/>
      <c r="L523" s="2550"/>
      <c r="M523" s="2550"/>
      <c r="N523" s="2550"/>
    </row>
    <row r="524" spans="1:14" ht="13">
      <c r="A524" s="2550"/>
      <c r="B524" s="3317"/>
      <c r="C524" s="3317"/>
      <c r="D524" s="2953"/>
      <c r="E524" s="2953"/>
      <c r="F524" s="2953"/>
      <c r="G524" s="2953"/>
      <c r="H524" s="3314"/>
      <c r="I524" s="3314"/>
      <c r="J524" s="2550"/>
      <c r="K524" s="2962"/>
      <c r="L524" s="2550"/>
      <c r="M524" s="2550"/>
      <c r="N524" s="2550"/>
    </row>
    <row r="525" spans="1:14" ht="13">
      <c r="A525" s="2550"/>
      <c r="B525" s="3317"/>
      <c r="C525" s="3317"/>
      <c r="D525" s="2953"/>
      <c r="E525" s="2953"/>
      <c r="F525" s="2953"/>
      <c r="G525" s="2953"/>
      <c r="H525" s="3314"/>
      <c r="I525" s="3314"/>
      <c r="J525" s="2550"/>
      <c r="K525" s="2962"/>
      <c r="L525" s="2550"/>
      <c r="M525" s="2550"/>
      <c r="N525" s="2550"/>
    </row>
    <row r="526" spans="1:14" ht="13">
      <c r="A526" s="2550"/>
      <c r="B526" s="3317"/>
      <c r="C526" s="3317"/>
      <c r="D526" s="2953"/>
      <c r="E526" s="2953"/>
      <c r="F526" s="2953"/>
      <c r="G526" s="2953"/>
      <c r="H526" s="3314"/>
      <c r="I526" s="3314"/>
      <c r="J526" s="2550"/>
      <c r="K526" s="2962"/>
      <c r="L526" s="2550"/>
      <c r="M526" s="2550"/>
      <c r="N526" s="2550"/>
    </row>
    <row r="527" spans="1:14" ht="13">
      <c r="A527" s="2550"/>
      <c r="B527" s="3317"/>
      <c r="C527" s="3317"/>
      <c r="D527" s="2953"/>
      <c r="E527" s="2953"/>
      <c r="F527" s="2953"/>
      <c r="G527" s="2953"/>
      <c r="H527" s="3314"/>
      <c r="I527" s="3314"/>
      <c r="J527" s="2550"/>
      <c r="K527" s="2962"/>
      <c r="L527" s="2550"/>
      <c r="M527" s="2550"/>
      <c r="N527" s="2550"/>
    </row>
    <row r="528" spans="1:14" ht="13">
      <c r="A528" s="2550"/>
      <c r="B528" s="3317"/>
      <c r="C528" s="3317"/>
      <c r="D528" s="2953"/>
      <c r="E528" s="2953"/>
      <c r="F528" s="2953"/>
      <c r="G528" s="2953"/>
      <c r="H528" s="3314"/>
      <c r="I528" s="3314"/>
      <c r="J528" s="2550"/>
      <c r="K528" s="2962"/>
      <c r="L528" s="2550"/>
      <c r="M528" s="2550"/>
      <c r="N528" s="2550"/>
    </row>
    <row r="529" spans="1:14" ht="13">
      <c r="A529" s="2550"/>
      <c r="B529" s="3317"/>
      <c r="C529" s="3317"/>
      <c r="D529" s="2953"/>
      <c r="E529" s="2953"/>
      <c r="F529" s="2953"/>
      <c r="G529" s="2953"/>
      <c r="H529" s="3314"/>
      <c r="I529" s="3314"/>
      <c r="J529" s="2550"/>
      <c r="K529" s="2962"/>
      <c r="L529" s="2550"/>
      <c r="M529" s="2550"/>
      <c r="N529" s="2550"/>
    </row>
    <row r="530" spans="1:14" ht="13">
      <c r="A530" s="2550"/>
      <c r="B530" s="3317"/>
      <c r="C530" s="3317"/>
      <c r="D530" s="2953"/>
      <c r="E530" s="2953"/>
      <c r="F530" s="2953"/>
      <c r="G530" s="2953"/>
      <c r="H530" s="3314"/>
      <c r="I530" s="3314"/>
      <c r="J530" s="2550"/>
      <c r="K530" s="2962"/>
      <c r="L530" s="2550"/>
      <c r="M530" s="2550"/>
      <c r="N530" s="2550"/>
    </row>
    <row r="531" spans="1:14" ht="13">
      <c r="A531" s="2550"/>
      <c r="B531" s="3317"/>
      <c r="C531" s="3317"/>
      <c r="D531" s="2953"/>
      <c r="E531" s="2953"/>
      <c r="F531" s="2953"/>
      <c r="G531" s="2953"/>
      <c r="H531" s="3314"/>
      <c r="I531" s="3314"/>
      <c r="J531" s="2550"/>
      <c r="K531" s="2962"/>
      <c r="L531" s="2550"/>
      <c r="M531" s="2550"/>
      <c r="N531" s="2550"/>
    </row>
    <row r="532" spans="1:14" ht="13">
      <c r="A532" s="2550"/>
      <c r="B532" s="3317"/>
      <c r="C532" s="3317"/>
      <c r="D532" s="2953"/>
      <c r="E532" s="2953"/>
      <c r="F532" s="2953"/>
      <c r="G532" s="2953"/>
      <c r="H532" s="3314"/>
      <c r="I532" s="3314"/>
      <c r="J532" s="2550"/>
      <c r="K532" s="2962"/>
      <c r="L532" s="2550"/>
      <c r="M532" s="2550"/>
      <c r="N532" s="2550"/>
    </row>
    <row r="533" spans="1:14" ht="13">
      <c r="A533" s="2550"/>
      <c r="B533" s="3317"/>
      <c r="C533" s="3317"/>
      <c r="D533" s="2953"/>
      <c r="E533" s="2953"/>
      <c r="F533" s="2953"/>
      <c r="G533" s="2953"/>
      <c r="H533" s="3314"/>
      <c r="I533" s="3314"/>
      <c r="J533" s="2550"/>
      <c r="K533" s="2962"/>
      <c r="L533" s="2550"/>
      <c r="M533" s="2550"/>
      <c r="N533" s="2550"/>
    </row>
    <row r="534" spans="1:14" ht="13">
      <c r="A534" s="2550"/>
      <c r="B534" s="3317"/>
      <c r="C534" s="3317"/>
      <c r="D534" s="2953"/>
      <c r="E534" s="2953"/>
      <c r="F534" s="2953"/>
      <c r="G534" s="2953"/>
      <c r="H534" s="3314"/>
      <c r="I534" s="3314"/>
      <c r="J534" s="2550"/>
      <c r="K534" s="2962"/>
      <c r="L534" s="2550"/>
      <c r="M534" s="2550"/>
      <c r="N534" s="2550"/>
    </row>
    <row r="535" spans="1:14" ht="13">
      <c r="A535" s="2550"/>
      <c r="B535" s="3317"/>
      <c r="C535" s="3317"/>
      <c r="D535" s="2953"/>
      <c r="E535" s="2953"/>
      <c r="F535" s="2953"/>
      <c r="G535" s="2953"/>
      <c r="H535" s="3314"/>
      <c r="I535" s="3314"/>
      <c r="J535" s="2550"/>
      <c r="K535" s="2962"/>
      <c r="L535" s="2550"/>
      <c r="M535" s="2550"/>
      <c r="N535" s="2550"/>
    </row>
    <row r="536" spans="1:14" ht="13">
      <c r="A536" s="2550"/>
      <c r="B536" s="3317"/>
      <c r="C536" s="3317"/>
      <c r="D536" s="2953"/>
      <c r="E536" s="2953"/>
      <c r="F536" s="2953"/>
      <c r="G536" s="2953"/>
      <c r="H536" s="3314"/>
      <c r="I536" s="3314"/>
      <c r="J536" s="2550"/>
      <c r="K536" s="2962"/>
      <c r="L536" s="2550"/>
      <c r="M536" s="2550"/>
      <c r="N536" s="2550"/>
    </row>
    <row r="537" spans="1:14" ht="13">
      <c r="A537" s="2550"/>
      <c r="B537" s="3317"/>
      <c r="C537" s="3317"/>
      <c r="D537" s="2953"/>
      <c r="E537" s="2953"/>
      <c r="F537" s="2953"/>
      <c r="G537" s="2953"/>
      <c r="H537" s="3314"/>
      <c r="I537" s="3314"/>
      <c r="J537" s="2550"/>
      <c r="K537" s="2962"/>
      <c r="L537" s="2550"/>
      <c r="M537" s="2550"/>
      <c r="N537" s="2550"/>
    </row>
    <row r="538" spans="1:14" ht="13">
      <c r="A538" s="2550"/>
      <c r="B538" s="3317"/>
      <c r="C538" s="3317"/>
      <c r="D538" s="2953"/>
      <c r="E538" s="2953"/>
      <c r="F538" s="2953"/>
      <c r="G538" s="2953"/>
      <c r="H538" s="3314"/>
      <c r="I538" s="3314"/>
      <c r="J538" s="2550"/>
      <c r="K538" s="2962"/>
      <c r="L538" s="2550"/>
      <c r="M538" s="2550"/>
      <c r="N538" s="2550"/>
    </row>
    <row r="539" spans="1:14" ht="13">
      <c r="A539" s="2550"/>
      <c r="B539" s="3317"/>
      <c r="C539" s="3317"/>
      <c r="D539" s="2953"/>
      <c r="E539" s="2953"/>
      <c r="F539" s="2953"/>
      <c r="G539" s="2953"/>
      <c r="H539" s="3314"/>
      <c r="I539" s="3314"/>
      <c r="J539" s="2550"/>
      <c r="K539" s="2962"/>
      <c r="L539" s="2550"/>
      <c r="M539" s="2550"/>
      <c r="N539" s="2550"/>
    </row>
    <row r="540" spans="1:14" ht="13">
      <c r="A540" s="2550"/>
      <c r="B540" s="3317"/>
      <c r="C540" s="3317"/>
      <c r="D540" s="2953"/>
      <c r="E540" s="2953"/>
      <c r="F540" s="2953"/>
      <c r="G540" s="2953"/>
      <c r="H540" s="3314"/>
      <c r="I540" s="3314"/>
      <c r="J540" s="2550"/>
      <c r="K540" s="2962"/>
      <c r="L540" s="2550"/>
      <c r="M540" s="2550"/>
      <c r="N540" s="2550"/>
    </row>
    <row r="541" spans="1:14" ht="13">
      <c r="A541" s="2550"/>
      <c r="B541" s="3317"/>
      <c r="C541" s="3317"/>
      <c r="D541" s="2953"/>
      <c r="E541" s="2953"/>
      <c r="F541" s="2953"/>
      <c r="G541" s="2953"/>
      <c r="H541" s="3314"/>
      <c r="I541" s="3314"/>
      <c r="J541" s="2550"/>
      <c r="K541" s="2962"/>
      <c r="L541" s="2550"/>
      <c r="M541" s="2550"/>
      <c r="N541" s="2550"/>
    </row>
    <row r="542" spans="1:14" ht="13">
      <c r="A542" s="2550"/>
      <c r="B542" s="3317"/>
      <c r="C542" s="3317"/>
      <c r="D542" s="2953"/>
      <c r="E542" s="2953"/>
      <c r="F542" s="2953"/>
      <c r="G542" s="2953"/>
      <c r="H542" s="3314"/>
      <c r="I542" s="3314"/>
      <c r="J542" s="2550"/>
      <c r="K542" s="2962"/>
      <c r="L542" s="2550"/>
      <c r="M542" s="2550"/>
      <c r="N542" s="2550"/>
    </row>
    <row r="543" spans="1:14" ht="13">
      <c r="A543" s="2550"/>
      <c r="B543" s="3317"/>
      <c r="C543" s="3317"/>
      <c r="D543" s="2953"/>
      <c r="E543" s="2953"/>
      <c r="F543" s="2953"/>
      <c r="G543" s="2953"/>
      <c r="H543" s="3314"/>
      <c r="I543" s="3314"/>
      <c r="J543" s="2550"/>
      <c r="K543" s="2962"/>
      <c r="L543" s="2550"/>
      <c r="M543" s="2550"/>
      <c r="N543" s="2550"/>
    </row>
    <row r="544" spans="1:14" ht="13">
      <c r="A544" s="2550"/>
      <c r="B544" s="3317"/>
      <c r="C544" s="3317"/>
      <c r="D544" s="2953"/>
      <c r="E544" s="2953"/>
      <c r="F544" s="2953"/>
      <c r="G544" s="2953"/>
      <c r="H544" s="3314"/>
      <c r="I544" s="3314"/>
      <c r="J544" s="2550"/>
      <c r="K544" s="2962"/>
      <c r="L544" s="2550"/>
      <c r="M544" s="2550"/>
      <c r="N544" s="2550"/>
    </row>
    <row r="545" spans="1:14" ht="13">
      <c r="A545" s="2550"/>
      <c r="B545" s="3317"/>
      <c r="C545" s="3317"/>
      <c r="D545" s="2953"/>
      <c r="E545" s="2953"/>
      <c r="F545" s="2953"/>
      <c r="G545" s="2953"/>
      <c r="H545" s="3314"/>
      <c r="I545" s="3314"/>
      <c r="J545" s="2550"/>
      <c r="K545" s="2962"/>
      <c r="L545" s="2550"/>
      <c r="M545" s="2550"/>
      <c r="N545" s="2550"/>
    </row>
    <row r="546" spans="1:14" ht="13">
      <c r="A546" s="2550"/>
      <c r="B546" s="3317"/>
      <c r="C546" s="3317"/>
      <c r="D546" s="2953"/>
      <c r="E546" s="2953"/>
      <c r="F546" s="2953"/>
      <c r="G546" s="2953"/>
      <c r="H546" s="3314"/>
      <c r="I546" s="3314"/>
      <c r="J546" s="2550"/>
      <c r="K546" s="2962"/>
      <c r="L546" s="2550"/>
      <c r="M546" s="2550"/>
      <c r="N546" s="2550"/>
    </row>
    <row r="547" spans="1:14" ht="13">
      <c r="A547" s="2550"/>
      <c r="B547" s="3317"/>
      <c r="C547" s="3317"/>
      <c r="D547" s="2953"/>
      <c r="E547" s="2953"/>
      <c r="F547" s="2953"/>
      <c r="G547" s="2953"/>
      <c r="H547" s="3314"/>
      <c r="I547" s="3314"/>
      <c r="J547" s="2550"/>
      <c r="K547" s="2962"/>
      <c r="L547" s="2550"/>
      <c r="M547" s="2550"/>
      <c r="N547" s="2550"/>
    </row>
    <row r="548" spans="1:14" ht="13">
      <c r="A548" s="2550"/>
      <c r="B548" s="3317"/>
      <c r="C548" s="3317"/>
      <c r="D548" s="2953"/>
      <c r="E548" s="2953"/>
      <c r="F548" s="2953"/>
      <c r="G548" s="2953"/>
      <c r="H548" s="3314"/>
      <c r="I548" s="3314"/>
      <c r="J548" s="2550"/>
      <c r="K548" s="2962"/>
      <c r="L548" s="2550"/>
      <c r="M548" s="2550"/>
      <c r="N548" s="2550"/>
    </row>
    <row r="549" spans="1:14" ht="13">
      <c r="A549" s="2550"/>
      <c r="B549" s="3317"/>
      <c r="C549" s="3317"/>
      <c r="D549" s="2953"/>
      <c r="E549" s="2953"/>
      <c r="F549" s="2953"/>
      <c r="G549" s="2953"/>
      <c r="H549" s="3314"/>
      <c r="I549" s="3314"/>
      <c r="J549" s="2550"/>
      <c r="K549" s="2962"/>
      <c r="L549" s="2550"/>
      <c r="M549" s="2550"/>
      <c r="N549" s="2550"/>
    </row>
    <row r="550" spans="1:14" ht="13">
      <c r="A550" s="2550"/>
      <c r="B550" s="3317"/>
      <c r="C550" s="3317"/>
      <c r="D550" s="2953"/>
      <c r="E550" s="2953"/>
      <c r="F550" s="2953"/>
      <c r="G550" s="2953"/>
      <c r="H550" s="3314"/>
      <c r="I550" s="3314"/>
      <c r="J550" s="2550"/>
      <c r="K550" s="2962"/>
      <c r="L550" s="2550"/>
      <c r="M550" s="2550"/>
      <c r="N550" s="2550"/>
    </row>
    <row r="551" spans="1:14" ht="13">
      <c r="A551" s="2550"/>
      <c r="B551" s="3317"/>
      <c r="C551" s="3317"/>
      <c r="D551" s="2953"/>
      <c r="E551" s="2953"/>
      <c r="F551" s="2953"/>
      <c r="G551" s="2953"/>
      <c r="H551" s="3314"/>
      <c r="I551" s="3314"/>
      <c r="J551" s="2550"/>
      <c r="K551" s="2962"/>
      <c r="L551" s="2550"/>
      <c r="M551" s="2550"/>
      <c r="N551" s="2550"/>
    </row>
    <row r="552" spans="1:14" ht="13">
      <c r="A552" s="2550"/>
      <c r="B552" s="3317"/>
      <c r="C552" s="3317"/>
      <c r="D552" s="2953"/>
      <c r="E552" s="2953"/>
      <c r="F552" s="2953"/>
      <c r="G552" s="2953"/>
      <c r="H552" s="3314"/>
      <c r="I552" s="3314"/>
      <c r="J552" s="2550"/>
      <c r="K552" s="2962"/>
      <c r="L552" s="2550"/>
      <c r="M552" s="2550"/>
      <c r="N552" s="2550"/>
    </row>
    <row r="553" spans="1:14" ht="13">
      <c r="A553" s="2550"/>
      <c r="B553" s="3317"/>
      <c r="C553" s="3317"/>
      <c r="D553" s="2953"/>
      <c r="E553" s="2953"/>
      <c r="F553" s="2953"/>
      <c r="G553" s="2953"/>
      <c r="H553" s="3314"/>
      <c r="I553" s="3314"/>
      <c r="J553" s="2550"/>
      <c r="K553" s="2962"/>
      <c r="L553" s="2550"/>
      <c r="M553" s="2550"/>
      <c r="N553" s="2550"/>
    </row>
    <row r="554" spans="1:14" ht="13">
      <c r="A554" s="2550"/>
      <c r="B554" s="3317"/>
      <c r="C554" s="3317"/>
      <c r="D554" s="2953"/>
      <c r="E554" s="2953"/>
      <c r="F554" s="2953"/>
      <c r="G554" s="2953"/>
      <c r="H554" s="3314"/>
      <c r="I554" s="3314"/>
      <c r="J554" s="2550"/>
      <c r="K554" s="2962"/>
      <c r="L554" s="2550"/>
      <c r="M554" s="2550"/>
      <c r="N554" s="2550"/>
    </row>
    <row r="555" spans="1:14" ht="13">
      <c r="A555" s="2550"/>
      <c r="B555" s="3317"/>
      <c r="C555" s="3317"/>
      <c r="D555" s="2953"/>
      <c r="E555" s="2953"/>
      <c r="F555" s="2953"/>
      <c r="G555" s="2953"/>
      <c r="H555" s="3314"/>
      <c r="I555" s="3314"/>
      <c r="J555" s="2550"/>
      <c r="K555" s="2962"/>
      <c r="L555" s="2550"/>
      <c r="M555" s="2550"/>
      <c r="N555" s="2550"/>
    </row>
    <row r="556" spans="1:14" ht="13">
      <c r="A556" s="2550"/>
      <c r="B556" s="3317"/>
      <c r="C556" s="3317"/>
      <c r="D556" s="2953"/>
      <c r="E556" s="2953"/>
      <c r="F556" s="2953"/>
      <c r="G556" s="2953"/>
      <c r="H556" s="3314"/>
      <c r="I556" s="3314"/>
      <c r="J556" s="2550"/>
      <c r="K556" s="2962"/>
      <c r="L556" s="2550"/>
      <c r="M556" s="2550"/>
      <c r="N556" s="2550"/>
    </row>
    <row r="557" spans="1:14" ht="13">
      <c r="A557" s="2550"/>
      <c r="B557" s="3317"/>
      <c r="C557" s="3317"/>
      <c r="D557" s="2953"/>
      <c r="E557" s="2953"/>
      <c r="F557" s="2953"/>
      <c r="G557" s="2953"/>
      <c r="H557" s="3314"/>
      <c r="I557" s="3314"/>
      <c r="J557" s="2550"/>
      <c r="K557" s="2962"/>
      <c r="L557" s="2550"/>
      <c r="M557" s="2550"/>
      <c r="N557" s="2550"/>
    </row>
    <row r="558" spans="1:14" ht="13">
      <c r="A558" s="2550"/>
      <c r="B558" s="3317"/>
      <c r="C558" s="3317"/>
      <c r="D558" s="2953"/>
      <c r="E558" s="2953"/>
      <c r="F558" s="2953"/>
      <c r="G558" s="2953"/>
      <c r="H558" s="3314"/>
      <c r="I558" s="3314"/>
      <c r="J558" s="2550"/>
      <c r="K558" s="2962"/>
      <c r="L558" s="2550"/>
      <c r="M558" s="2550"/>
      <c r="N558" s="2550"/>
    </row>
    <row r="559" spans="1:14" ht="13">
      <c r="A559" s="2550"/>
      <c r="B559" s="3317"/>
      <c r="C559" s="3317"/>
      <c r="D559" s="2953"/>
      <c r="E559" s="2953"/>
      <c r="F559" s="2953"/>
      <c r="G559" s="2953"/>
      <c r="H559" s="3314"/>
      <c r="I559" s="3314"/>
      <c r="J559" s="2550"/>
      <c r="K559" s="2962"/>
      <c r="L559" s="2550"/>
      <c r="M559" s="2550"/>
      <c r="N559" s="2550"/>
    </row>
    <row r="560" spans="1:14" ht="13">
      <c r="A560" s="2550"/>
      <c r="B560" s="3317"/>
      <c r="C560" s="3317"/>
      <c r="D560" s="2953"/>
      <c r="E560" s="2953"/>
      <c r="F560" s="2953"/>
      <c r="G560" s="2953"/>
      <c r="H560" s="3314"/>
      <c r="I560" s="3314"/>
      <c r="J560" s="2550"/>
      <c r="K560" s="2962"/>
      <c r="L560" s="2550"/>
      <c r="M560" s="2550"/>
      <c r="N560" s="2550"/>
    </row>
    <row r="561" spans="1:14" ht="13">
      <c r="A561" s="2550"/>
      <c r="B561" s="3317"/>
      <c r="C561" s="3317"/>
      <c r="D561" s="2953"/>
      <c r="E561" s="2953"/>
      <c r="F561" s="2953"/>
      <c r="G561" s="2953"/>
      <c r="H561" s="3314"/>
      <c r="I561" s="3314"/>
      <c r="J561" s="2550"/>
      <c r="K561" s="2962"/>
      <c r="L561" s="2550"/>
      <c r="M561" s="2550"/>
      <c r="N561" s="2550"/>
    </row>
    <row r="562" spans="1:14" ht="13">
      <c r="A562" s="2550"/>
      <c r="B562" s="3317"/>
      <c r="C562" s="3317"/>
      <c r="D562" s="2953"/>
      <c r="E562" s="2953"/>
      <c r="F562" s="2953"/>
      <c r="G562" s="2953"/>
      <c r="H562" s="3314"/>
      <c r="I562" s="3314"/>
      <c r="J562" s="2550"/>
      <c r="K562" s="2962"/>
      <c r="L562" s="2550"/>
      <c r="M562" s="2550"/>
      <c r="N562" s="2550"/>
    </row>
    <row r="563" spans="1:14" ht="13">
      <c r="A563" s="2550"/>
      <c r="B563" s="3317"/>
      <c r="C563" s="3317"/>
      <c r="D563" s="2953"/>
      <c r="E563" s="2953"/>
      <c r="F563" s="2953"/>
      <c r="G563" s="2953"/>
      <c r="H563" s="3314"/>
      <c r="I563" s="3314"/>
      <c r="J563" s="2550"/>
      <c r="K563" s="2962"/>
      <c r="L563" s="2550"/>
      <c r="M563" s="2550"/>
      <c r="N563" s="2550"/>
    </row>
    <row r="564" spans="1:14" ht="13">
      <c r="A564" s="2550"/>
      <c r="B564" s="3317"/>
      <c r="C564" s="3317"/>
      <c r="D564" s="2953"/>
      <c r="E564" s="2953"/>
      <c r="F564" s="2953"/>
      <c r="G564" s="2953"/>
      <c r="H564" s="3314"/>
      <c r="I564" s="3314"/>
      <c r="J564" s="2550"/>
      <c r="K564" s="2962"/>
      <c r="L564" s="2550"/>
      <c r="M564" s="2550"/>
      <c r="N564" s="2550"/>
    </row>
    <row r="565" spans="1:14" ht="13">
      <c r="A565" s="2550"/>
      <c r="B565" s="3317"/>
      <c r="C565" s="3317"/>
      <c r="D565" s="2953"/>
      <c r="E565" s="2953"/>
      <c r="F565" s="2953"/>
      <c r="G565" s="2953"/>
      <c r="H565" s="3314"/>
      <c r="I565" s="3314"/>
      <c r="J565" s="2550"/>
      <c r="K565" s="2962"/>
      <c r="L565" s="2550"/>
      <c r="M565" s="2550"/>
      <c r="N565" s="2550"/>
    </row>
    <row r="566" spans="1:14" ht="13">
      <c r="A566" s="2550"/>
      <c r="B566" s="3317"/>
      <c r="C566" s="3317"/>
      <c r="D566" s="2953"/>
      <c r="E566" s="2953"/>
      <c r="F566" s="2953"/>
      <c r="G566" s="2953"/>
      <c r="H566" s="3314"/>
      <c r="I566" s="3314"/>
      <c r="J566" s="2550"/>
      <c r="K566" s="2962"/>
      <c r="L566" s="2550"/>
      <c r="M566" s="2550"/>
      <c r="N566" s="2550"/>
    </row>
    <row r="567" spans="1:14" ht="13">
      <c r="A567" s="2550"/>
      <c r="B567" s="3317"/>
      <c r="C567" s="3317"/>
      <c r="D567" s="2953"/>
      <c r="E567" s="2953"/>
      <c r="F567" s="2953"/>
      <c r="G567" s="2953"/>
      <c r="H567" s="3314"/>
      <c r="I567" s="3314"/>
      <c r="J567" s="2550"/>
      <c r="K567" s="2962"/>
      <c r="L567" s="2550"/>
      <c r="M567" s="2550"/>
      <c r="N567" s="2550"/>
    </row>
    <row r="568" spans="1:14" ht="13">
      <c r="A568" s="2550"/>
      <c r="B568" s="3317"/>
      <c r="C568" s="3317"/>
      <c r="D568" s="2953"/>
      <c r="E568" s="2953"/>
      <c r="F568" s="2953"/>
      <c r="G568" s="2953"/>
      <c r="H568" s="3314"/>
      <c r="I568" s="3314"/>
      <c r="J568" s="2550"/>
      <c r="K568" s="2962"/>
      <c r="L568" s="2550"/>
      <c r="M568" s="2550"/>
      <c r="N568" s="2550"/>
    </row>
    <row r="569" spans="1:14" ht="13">
      <c r="A569" s="2550"/>
      <c r="B569" s="3317"/>
      <c r="C569" s="3317"/>
      <c r="D569" s="2953"/>
      <c r="E569" s="2953"/>
      <c r="F569" s="2953"/>
      <c r="G569" s="2953"/>
      <c r="H569" s="3314"/>
      <c r="I569" s="3314"/>
      <c r="J569" s="2550"/>
      <c r="K569" s="2962"/>
      <c r="L569" s="2550"/>
      <c r="M569" s="2550"/>
      <c r="N569" s="2550"/>
    </row>
    <row r="570" spans="1:14" ht="13">
      <c r="A570" s="2550"/>
      <c r="B570" s="3317"/>
      <c r="C570" s="3317"/>
      <c r="D570" s="2953"/>
      <c r="E570" s="2953"/>
      <c r="F570" s="2953"/>
      <c r="G570" s="2953"/>
      <c r="H570" s="3314"/>
      <c r="I570" s="3314"/>
      <c r="J570" s="2550"/>
      <c r="K570" s="2962"/>
      <c r="L570" s="2550"/>
      <c r="M570" s="2550"/>
      <c r="N570" s="2550"/>
    </row>
    <row r="571" spans="1:14" ht="13">
      <c r="A571" s="2550"/>
      <c r="B571" s="3317"/>
      <c r="C571" s="3317"/>
      <c r="D571" s="2953"/>
      <c r="E571" s="2953"/>
      <c r="F571" s="2953"/>
      <c r="G571" s="2953"/>
      <c r="H571" s="3314"/>
      <c r="I571" s="3314"/>
      <c r="J571" s="2550"/>
      <c r="K571" s="2962"/>
      <c r="L571" s="2550"/>
      <c r="M571" s="2550"/>
      <c r="N571" s="2550"/>
    </row>
    <row r="572" spans="1:14" ht="13">
      <c r="A572" s="2550"/>
      <c r="B572" s="3317"/>
      <c r="C572" s="3317"/>
      <c r="D572" s="2953"/>
      <c r="E572" s="2953"/>
      <c r="F572" s="2953"/>
      <c r="G572" s="2953"/>
      <c r="H572" s="3314"/>
      <c r="I572" s="3314"/>
      <c r="J572" s="2550"/>
      <c r="K572" s="2962"/>
      <c r="L572" s="2550"/>
      <c r="M572" s="2550"/>
      <c r="N572" s="2550"/>
    </row>
    <row r="573" spans="1:14" ht="13">
      <c r="A573" s="2550"/>
      <c r="B573" s="3317"/>
      <c r="C573" s="3317"/>
      <c r="D573" s="2953"/>
      <c r="E573" s="2953"/>
      <c r="F573" s="2953"/>
      <c r="G573" s="2953"/>
      <c r="H573" s="3314"/>
      <c r="I573" s="3314"/>
      <c r="J573" s="2550"/>
      <c r="K573" s="2962"/>
      <c r="L573" s="2550"/>
      <c r="M573" s="2550"/>
      <c r="N573" s="2550"/>
    </row>
    <row r="574" spans="1:14" ht="13">
      <c r="A574" s="2550"/>
      <c r="B574" s="3317"/>
      <c r="C574" s="3317"/>
      <c r="D574" s="2953"/>
      <c r="E574" s="2953"/>
      <c r="F574" s="2953"/>
      <c r="G574" s="2953"/>
      <c r="H574" s="3314"/>
      <c r="I574" s="3314"/>
      <c r="J574" s="2550"/>
      <c r="K574" s="2962"/>
      <c r="L574" s="2550"/>
      <c r="M574" s="2550"/>
      <c r="N574" s="2550"/>
    </row>
    <row r="575" spans="1:14" ht="13">
      <c r="A575" s="2550"/>
      <c r="B575" s="3317"/>
      <c r="C575" s="3317"/>
      <c r="D575" s="2953"/>
      <c r="E575" s="2953"/>
      <c r="F575" s="2953"/>
      <c r="G575" s="2953"/>
      <c r="H575" s="3314"/>
      <c r="I575" s="3314"/>
      <c r="J575" s="2550"/>
      <c r="K575" s="2962"/>
      <c r="L575" s="2550"/>
      <c r="M575" s="2550"/>
      <c r="N575" s="2550"/>
    </row>
    <row r="576" spans="1:14" ht="13">
      <c r="A576" s="2550"/>
      <c r="B576" s="3317"/>
      <c r="C576" s="3317"/>
      <c r="D576" s="2953"/>
      <c r="E576" s="2953"/>
      <c r="F576" s="2953"/>
      <c r="G576" s="2953"/>
      <c r="H576" s="3314"/>
      <c r="I576" s="3314"/>
      <c r="J576" s="2550"/>
      <c r="K576" s="2962"/>
      <c r="L576" s="2550"/>
      <c r="M576" s="2550"/>
      <c r="N576" s="2550"/>
    </row>
    <row r="577" spans="1:14" ht="13">
      <c r="A577" s="2550"/>
      <c r="B577" s="3317"/>
      <c r="C577" s="3317"/>
      <c r="D577" s="2953"/>
      <c r="E577" s="2953"/>
      <c r="F577" s="2953"/>
      <c r="G577" s="2953"/>
      <c r="H577" s="3314"/>
      <c r="I577" s="3314"/>
      <c r="J577" s="2550"/>
      <c r="K577" s="2962"/>
      <c r="L577" s="2550"/>
      <c r="M577" s="2550"/>
      <c r="N577" s="2550"/>
    </row>
    <row r="578" spans="1:14" ht="13">
      <c r="A578" s="2550"/>
      <c r="B578" s="3317"/>
      <c r="C578" s="3317"/>
      <c r="D578" s="2953"/>
      <c r="E578" s="2953"/>
      <c r="F578" s="2953"/>
      <c r="G578" s="2953"/>
      <c r="H578" s="3314"/>
      <c r="I578" s="3314"/>
      <c r="J578" s="2550"/>
      <c r="K578" s="2962"/>
      <c r="L578" s="2550"/>
      <c r="M578" s="2550"/>
      <c r="N578" s="2550"/>
    </row>
    <row r="579" spans="1:14" ht="13">
      <c r="A579" s="2550"/>
      <c r="B579" s="3317"/>
      <c r="C579" s="3317"/>
      <c r="D579" s="2953"/>
      <c r="E579" s="2953"/>
      <c r="F579" s="2953"/>
      <c r="G579" s="2953"/>
      <c r="H579" s="3314"/>
      <c r="I579" s="3314"/>
      <c r="J579" s="2550"/>
      <c r="K579" s="2962"/>
      <c r="L579" s="2550"/>
      <c r="M579" s="2550"/>
      <c r="N579" s="2550"/>
    </row>
    <row r="580" spans="1:14" ht="13">
      <c r="A580" s="2550"/>
      <c r="B580" s="3317"/>
      <c r="C580" s="3317"/>
      <c r="D580" s="2953"/>
      <c r="E580" s="2953"/>
      <c r="F580" s="2953"/>
      <c r="G580" s="2953"/>
      <c r="H580" s="3314"/>
      <c r="I580" s="3314"/>
      <c r="J580" s="2550"/>
      <c r="K580" s="2962"/>
      <c r="L580" s="2550"/>
      <c r="M580" s="2550"/>
      <c r="N580" s="2550"/>
    </row>
    <row r="581" spans="1:14" ht="13">
      <c r="A581" s="2550"/>
      <c r="B581" s="3317"/>
      <c r="C581" s="3317"/>
      <c r="D581" s="2953"/>
      <c r="E581" s="2953"/>
      <c r="F581" s="2953"/>
      <c r="G581" s="2953"/>
      <c r="H581" s="3314"/>
      <c r="I581" s="3314"/>
      <c r="J581" s="2550"/>
      <c r="K581" s="2962"/>
      <c r="L581" s="2550"/>
      <c r="M581" s="2550"/>
      <c r="N581" s="2550"/>
    </row>
    <row r="582" spans="1:14" ht="13">
      <c r="A582" s="2550"/>
      <c r="B582" s="3317"/>
      <c r="C582" s="3317"/>
      <c r="D582" s="2953"/>
      <c r="E582" s="2953"/>
      <c r="F582" s="2953"/>
      <c r="G582" s="2953"/>
      <c r="H582" s="3314"/>
      <c r="I582" s="3314"/>
      <c r="J582" s="2550"/>
      <c r="K582" s="2962"/>
      <c r="L582" s="2550"/>
      <c r="M582" s="2550"/>
      <c r="N582" s="2550"/>
    </row>
    <row r="583" spans="1:14" ht="13">
      <c r="A583" s="2550"/>
      <c r="B583" s="3317"/>
      <c r="C583" s="3317"/>
      <c r="D583" s="2953"/>
      <c r="E583" s="2953"/>
      <c r="F583" s="2953"/>
      <c r="G583" s="2953"/>
      <c r="H583" s="3314"/>
      <c r="I583" s="3314"/>
      <c r="J583" s="2550"/>
      <c r="K583" s="2962"/>
      <c r="L583" s="2550"/>
      <c r="M583" s="2550"/>
      <c r="N583" s="2550"/>
    </row>
    <row r="584" spans="1:14" ht="13">
      <c r="A584" s="2550"/>
      <c r="B584" s="3317"/>
      <c r="C584" s="3317"/>
      <c r="D584" s="2953"/>
      <c r="E584" s="2953"/>
      <c r="F584" s="2953"/>
      <c r="G584" s="2953"/>
      <c r="H584" s="3314"/>
      <c r="I584" s="3314"/>
      <c r="J584" s="2550"/>
      <c r="K584" s="2962"/>
      <c r="L584" s="2550"/>
      <c r="M584" s="2550"/>
      <c r="N584" s="2550"/>
    </row>
    <row r="585" spans="1:14" ht="13">
      <c r="A585" s="2550"/>
      <c r="B585" s="3317"/>
      <c r="C585" s="3317"/>
      <c r="D585" s="2953"/>
      <c r="E585" s="2953"/>
      <c r="F585" s="2953"/>
      <c r="G585" s="2953"/>
      <c r="H585" s="3314"/>
      <c r="I585" s="3314"/>
      <c r="J585" s="2550"/>
      <c r="K585" s="2962"/>
      <c r="L585" s="2550"/>
      <c r="M585" s="2550"/>
      <c r="N585" s="2550"/>
    </row>
    <row r="586" spans="1:14" ht="13">
      <c r="A586" s="2550"/>
      <c r="B586" s="3317"/>
      <c r="C586" s="3317"/>
      <c r="D586" s="2953"/>
      <c r="E586" s="2953"/>
      <c r="F586" s="2953"/>
      <c r="G586" s="2953"/>
      <c r="H586" s="3314"/>
      <c r="I586" s="3314"/>
      <c r="J586" s="2550"/>
      <c r="K586" s="2962"/>
      <c r="L586" s="2550"/>
      <c r="M586" s="2550"/>
      <c r="N586" s="2550"/>
    </row>
    <row r="587" spans="1:14" ht="13">
      <c r="A587" s="2550"/>
      <c r="B587" s="3317"/>
      <c r="C587" s="3317"/>
      <c r="D587" s="2953"/>
      <c r="E587" s="2953"/>
      <c r="F587" s="2953"/>
      <c r="G587" s="2953"/>
      <c r="H587" s="3314"/>
      <c r="I587" s="3314"/>
      <c r="J587" s="2550"/>
      <c r="K587" s="2962"/>
      <c r="L587" s="2550"/>
      <c r="M587" s="2550"/>
      <c r="N587" s="2550"/>
    </row>
    <row r="588" spans="1:14" ht="13">
      <c r="A588" s="2550"/>
      <c r="B588" s="3317"/>
      <c r="C588" s="3317"/>
      <c r="D588" s="2953"/>
      <c r="E588" s="2953"/>
      <c r="F588" s="2953"/>
      <c r="G588" s="2953"/>
      <c r="H588" s="3314"/>
      <c r="I588" s="3314"/>
      <c r="J588" s="2550"/>
      <c r="K588" s="2962"/>
      <c r="L588" s="2550"/>
      <c r="M588" s="2550"/>
      <c r="N588" s="2550"/>
    </row>
    <row r="589" spans="1:14" ht="13">
      <c r="A589" s="2550"/>
      <c r="B589" s="3317"/>
      <c r="C589" s="3317"/>
      <c r="D589" s="2953"/>
      <c r="E589" s="2953"/>
      <c r="F589" s="2953"/>
      <c r="G589" s="2953"/>
      <c r="H589" s="3314"/>
      <c r="I589" s="3314"/>
      <c r="J589" s="2550"/>
      <c r="K589" s="2962"/>
      <c r="L589" s="2550"/>
      <c r="M589" s="2550"/>
      <c r="N589" s="2550"/>
    </row>
    <row r="590" spans="1:14" ht="13">
      <c r="A590" s="2550"/>
      <c r="B590" s="3317"/>
      <c r="C590" s="3317"/>
      <c r="D590" s="2953"/>
      <c r="E590" s="2953"/>
      <c r="F590" s="2953"/>
      <c r="G590" s="2953"/>
      <c r="H590" s="3314"/>
      <c r="I590" s="3314"/>
      <c r="J590" s="2550"/>
      <c r="K590" s="2962"/>
      <c r="L590" s="2550"/>
      <c r="M590" s="2550"/>
      <c r="N590" s="2550"/>
    </row>
    <row r="591" spans="1:14" ht="13">
      <c r="A591" s="2550"/>
      <c r="B591" s="3317"/>
      <c r="C591" s="3317"/>
      <c r="D591" s="2953"/>
      <c r="E591" s="2953"/>
      <c r="F591" s="2953"/>
      <c r="G591" s="2953"/>
      <c r="H591" s="3314"/>
      <c r="I591" s="3314"/>
      <c r="J591" s="2550"/>
      <c r="K591" s="2962"/>
      <c r="L591" s="2550"/>
      <c r="M591" s="2550"/>
      <c r="N591" s="2550"/>
    </row>
    <row r="592" spans="1:14" ht="13">
      <c r="A592" s="2550"/>
      <c r="B592" s="3317"/>
      <c r="C592" s="3317"/>
      <c r="D592" s="2953"/>
      <c r="E592" s="2953"/>
      <c r="F592" s="2953"/>
      <c r="G592" s="2953"/>
      <c r="H592" s="3314"/>
      <c r="I592" s="3314"/>
      <c r="J592" s="2550"/>
      <c r="K592" s="2962"/>
      <c r="L592" s="2550"/>
      <c r="M592" s="2550"/>
      <c r="N592" s="2550"/>
    </row>
    <row r="593" spans="1:14" ht="13">
      <c r="A593" s="2550"/>
      <c r="B593" s="3317"/>
      <c r="C593" s="3317"/>
      <c r="D593" s="2953"/>
      <c r="E593" s="2953"/>
      <c r="F593" s="2953"/>
      <c r="G593" s="2953"/>
      <c r="H593" s="3314"/>
      <c r="I593" s="3314"/>
      <c r="J593" s="2550"/>
      <c r="K593" s="2962"/>
      <c r="L593" s="2550"/>
      <c r="M593" s="2550"/>
      <c r="N593" s="2550"/>
    </row>
    <row r="594" spans="1:14" ht="13">
      <c r="A594" s="2550"/>
      <c r="B594" s="3317"/>
      <c r="C594" s="3317"/>
      <c r="D594" s="2953"/>
      <c r="E594" s="2953"/>
      <c r="F594" s="2953"/>
      <c r="G594" s="2953"/>
      <c r="H594" s="3314"/>
      <c r="I594" s="3314"/>
      <c r="J594" s="2550"/>
      <c r="K594" s="2962"/>
      <c r="L594" s="2550"/>
      <c r="M594" s="2550"/>
      <c r="N594" s="2550"/>
    </row>
    <row r="595" spans="1:14" ht="13">
      <c r="A595" s="2550"/>
      <c r="B595" s="3317"/>
      <c r="C595" s="3317"/>
      <c r="D595" s="2953"/>
      <c r="E595" s="2953"/>
      <c r="F595" s="2953"/>
      <c r="G595" s="2953"/>
      <c r="H595" s="3314"/>
      <c r="I595" s="3314"/>
      <c r="J595" s="2550"/>
      <c r="K595" s="2962"/>
      <c r="L595" s="2550"/>
      <c r="M595" s="2550"/>
      <c r="N595" s="2550"/>
    </row>
    <row r="596" spans="1:14" ht="13">
      <c r="A596" s="2550"/>
      <c r="B596" s="3317"/>
      <c r="C596" s="3317"/>
      <c r="D596" s="2953"/>
      <c r="E596" s="2953"/>
      <c r="F596" s="2953"/>
      <c r="G596" s="2953"/>
      <c r="H596" s="3314"/>
      <c r="I596" s="3314"/>
      <c r="J596" s="2550"/>
      <c r="K596" s="2962"/>
      <c r="L596" s="2550"/>
      <c r="M596" s="2550"/>
      <c r="N596" s="2550"/>
    </row>
    <row r="597" spans="1:14" ht="13">
      <c r="A597" s="2550"/>
      <c r="B597" s="3317"/>
      <c r="C597" s="3317"/>
      <c r="D597" s="2953"/>
      <c r="E597" s="2953"/>
      <c r="F597" s="2953"/>
      <c r="G597" s="2953"/>
      <c r="H597" s="3314"/>
      <c r="I597" s="3314"/>
      <c r="J597" s="2550"/>
      <c r="K597" s="2962"/>
      <c r="L597" s="2550"/>
      <c r="M597" s="2550"/>
      <c r="N597" s="2550"/>
    </row>
    <row r="598" spans="1:14" ht="13">
      <c r="A598" s="2550"/>
      <c r="B598" s="3317"/>
      <c r="C598" s="3317"/>
      <c r="D598" s="2953"/>
      <c r="E598" s="2953"/>
      <c r="F598" s="2953"/>
      <c r="G598" s="2953"/>
      <c r="H598" s="3314"/>
      <c r="I598" s="3314"/>
      <c r="J598" s="2550"/>
      <c r="K598" s="2962"/>
      <c r="L598" s="2550"/>
      <c r="M598" s="2550"/>
      <c r="N598" s="2550"/>
    </row>
    <row r="599" spans="1:14" ht="13">
      <c r="A599" s="2550"/>
      <c r="B599" s="3317"/>
      <c r="C599" s="3317"/>
      <c r="D599" s="2953"/>
      <c r="E599" s="2953"/>
      <c r="F599" s="2953"/>
      <c r="G599" s="2953"/>
      <c r="H599" s="3314"/>
      <c r="I599" s="3314"/>
      <c r="J599" s="2550"/>
      <c r="K599" s="2962"/>
      <c r="L599" s="2550"/>
      <c r="M599" s="2550"/>
      <c r="N599" s="2550"/>
    </row>
    <row r="600" spans="1:14" ht="13">
      <c r="A600" s="2550"/>
      <c r="B600" s="3317"/>
      <c r="C600" s="3317"/>
      <c r="D600" s="2953"/>
      <c r="E600" s="2953"/>
      <c r="F600" s="2953"/>
      <c r="G600" s="2953"/>
      <c r="H600" s="3314"/>
      <c r="I600" s="3314"/>
      <c r="J600" s="2550"/>
      <c r="K600" s="2962"/>
      <c r="L600" s="2550"/>
      <c r="M600" s="2550"/>
      <c r="N600" s="2550"/>
    </row>
    <row r="601" spans="1:14" ht="13">
      <c r="A601" s="2550"/>
      <c r="B601" s="3317"/>
      <c r="C601" s="3317"/>
      <c r="D601" s="2953"/>
      <c r="E601" s="2953"/>
      <c r="F601" s="2953"/>
      <c r="G601" s="2953"/>
      <c r="H601" s="3314"/>
      <c r="I601" s="3314"/>
      <c r="J601" s="2550"/>
      <c r="K601" s="2962"/>
      <c r="L601" s="2550"/>
      <c r="M601" s="2550"/>
      <c r="N601" s="2550"/>
    </row>
    <row r="602" spans="1:14" ht="13">
      <c r="A602" s="2550"/>
      <c r="B602" s="3317"/>
      <c r="C602" s="3317"/>
      <c r="D602" s="2953"/>
      <c r="E602" s="2953"/>
      <c r="F602" s="2953"/>
      <c r="G602" s="2953"/>
      <c r="H602" s="3314"/>
      <c r="I602" s="3314"/>
      <c r="J602" s="2550"/>
      <c r="K602" s="2962"/>
      <c r="L602" s="2550"/>
      <c r="M602" s="2550"/>
      <c r="N602" s="2550"/>
    </row>
    <row r="603" spans="1:14" ht="13">
      <c r="A603" s="2550"/>
      <c r="B603" s="3317"/>
      <c r="C603" s="3317"/>
      <c r="D603" s="2953"/>
      <c r="E603" s="2953"/>
      <c r="F603" s="2953"/>
      <c r="G603" s="2953"/>
      <c r="H603" s="3314"/>
      <c r="I603" s="3314"/>
      <c r="J603" s="2550"/>
      <c r="K603" s="2962"/>
      <c r="L603" s="2550"/>
      <c r="M603" s="2550"/>
      <c r="N603" s="2550"/>
    </row>
    <row r="604" spans="1:14" ht="13">
      <c r="A604" s="2550"/>
      <c r="B604" s="3317"/>
      <c r="C604" s="3317"/>
      <c r="D604" s="2953"/>
      <c r="E604" s="2953"/>
      <c r="F604" s="2953"/>
      <c r="G604" s="2953"/>
      <c r="H604" s="3314"/>
      <c r="I604" s="3314"/>
      <c r="J604" s="2550"/>
      <c r="K604" s="2962"/>
      <c r="L604" s="2550"/>
      <c r="M604" s="2550"/>
      <c r="N604" s="2550"/>
    </row>
    <row r="605" spans="1:14" ht="13">
      <c r="A605" s="2550"/>
      <c r="B605" s="3317"/>
      <c r="C605" s="3317"/>
      <c r="D605" s="2953"/>
      <c r="E605" s="2953"/>
      <c r="F605" s="2953"/>
      <c r="G605" s="2953"/>
      <c r="H605" s="3314"/>
      <c r="I605" s="3314"/>
      <c r="J605" s="2550"/>
      <c r="K605" s="2962"/>
      <c r="L605" s="2550"/>
      <c r="M605" s="2550"/>
      <c r="N605" s="2550"/>
    </row>
    <row r="606" spans="1:14" ht="13">
      <c r="A606" s="2550"/>
      <c r="B606" s="3317"/>
      <c r="C606" s="3317"/>
      <c r="D606" s="2953"/>
      <c r="E606" s="2953"/>
      <c r="F606" s="2953"/>
      <c r="G606" s="2953"/>
      <c r="H606" s="3314"/>
      <c r="I606" s="3314"/>
      <c r="J606" s="2550"/>
      <c r="K606" s="2962"/>
      <c r="L606" s="2550"/>
      <c r="M606" s="2550"/>
      <c r="N606" s="2550"/>
    </row>
    <row r="607" spans="1:14" ht="13">
      <c r="A607" s="2550"/>
      <c r="B607" s="3317"/>
      <c r="C607" s="3317"/>
      <c r="D607" s="2953"/>
      <c r="E607" s="2953"/>
      <c r="F607" s="2953"/>
      <c r="G607" s="2953"/>
      <c r="H607" s="3314"/>
      <c r="I607" s="3314"/>
      <c r="J607" s="2550"/>
      <c r="K607" s="2962"/>
      <c r="L607" s="2550"/>
      <c r="M607" s="2550"/>
      <c r="N607" s="2550"/>
    </row>
    <row r="608" spans="1:14" ht="13">
      <c r="A608" s="2550"/>
      <c r="B608" s="3317"/>
      <c r="C608" s="3317"/>
      <c r="D608" s="2953"/>
      <c r="E608" s="2953"/>
      <c r="F608" s="2953"/>
      <c r="G608" s="2953"/>
      <c r="H608" s="3314"/>
      <c r="I608" s="3314"/>
      <c r="J608" s="2550"/>
      <c r="K608" s="2962"/>
      <c r="L608" s="2550"/>
      <c r="M608" s="2550"/>
      <c r="N608" s="2550"/>
    </row>
    <row r="609" spans="1:14" ht="13">
      <c r="A609" s="2550"/>
      <c r="B609" s="3317"/>
      <c r="C609" s="3317"/>
      <c r="D609" s="2953"/>
      <c r="E609" s="2953"/>
      <c r="F609" s="2953"/>
      <c r="G609" s="2953"/>
      <c r="H609" s="3314"/>
      <c r="I609" s="3314"/>
      <c r="J609" s="2550"/>
      <c r="K609" s="2962"/>
      <c r="L609" s="2550"/>
      <c r="M609" s="2550"/>
      <c r="N609" s="2550"/>
    </row>
    <row r="610" spans="1:14" ht="13">
      <c r="A610" s="2550"/>
      <c r="B610" s="3317"/>
      <c r="C610" s="3317"/>
      <c r="D610" s="2953"/>
      <c r="E610" s="2953"/>
      <c r="F610" s="2953"/>
      <c r="G610" s="2953"/>
      <c r="H610" s="3314"/>
      <c r="I610" s="3314"/>
      <c r="J610" s="2550"/>
      <c r="K610" s="2962"/>
      <c r="L610" s="2550"/>
      <c r="M610" s="2550"/>
      <c r="N610" s="2550"/>
    </row>
    <row r="611" spans="1:14" ht="13">
      <c r="A611" s="2550"/>
      <c r="B611" s="3317"/>
      <c r="C611" s="3317"/>
      <c r="D611" s="2953"/>
      <c r="E611" s="2953"/>
      <c r="F611" s="2953"/>
      <c r="G611" s="2953"/>
      <c r="H611" s="3314"/>
      <c r="I611" s="3314"/>
      <c r="J611" s="2550"/>
      <c r="K611" s="2962"/>
      <c r="L611" s="2550"/>
      <c r="M611" s="2550"/>
      <c r="N611" s="2550"/>
    </row>
    <row r="612" spans="1:14" ht="13">
      <c r="A612" s="2550"/>
      <c r="B612" s="3317"/>
      <c r="C612" s="3317"/>
      <c r="D612" s="2953"/>
      <c r="E612" s="2953"/>
      <c r="F612" s="2953"/>
      <c r="G612" s="2953"/>
      <c r="H612" s="3314"/>
      <c r="I612" s="3314"/>
      <c r="J612" s="2550"/>
      <c r="K612" s="2962"/>
      <c r="L612" s="2550"/>
      <c r="M612" s="2550"/>
      <c r="N612" s="2550"/>
    </row>
    <row r="613" spans="1:14" ht="13">
      <c r="A613" s="2550"/>
      <c r="B613" s="3317"/>
      <c r="C613" s="3317"/>
      <c r="D613" s="2953"/>
      <c r="E613" s="2953"/>
      <c r="F613" s="2953"/>
      <c r="G613" s="2953"/>
      <c r="H613" s="3314"/>
      <c r="I613" s="3314"/>
      <c r="J613" s="2550"/>
      <c r="K613" s="2962"/>
      <c r="L613" s="2550"/>
      <c r="M613" s="2550"/>
      <c r="N613" s="2550"/>
    </row>
    <row r="614" spans="1:14" ht="13">
      <c r="A614" s="2550"/>
      <c r="B614" s="3317"/>
      <c r="C614" s="3317"/>
      <c r="D614" s="2953"/>
      <c r="E614" s="2953"/>
      <c r="F614" s="2953"/>
      <c r="G614" s="2953"/>
      <c r="H614" s="3314"/>
      <c r="I614" s="3314"/>
      <c r="J614" s="2550"/>
      <c r="K614" s="2962"/>
      <c r="L614" s="2550"/>
      <c r="M614" s="2550"/>
      <c r="N614" s="2550"/>
    </row>
    <row r="615" spans="1:14" ht="13">
      <c r="A615" s="2550"/>
      <c r="B615" s="3317"/>
      <c r="C615" s="3317"/>
      <c r="D615" s="2953"/>
      <c r="E615" s="2953"/>
      <c r="F615" s="2953"/>
      <c r="G615" s="2953"/>
      <c r="H615" s="3314"/>
      <c r="I615" s="3314"/>
      <c r="J615" s="2550"/>
      <c r="K615" s="2962"/>
      <c r="L615" s="2550"/>
      <c r="M615" s="2550"/>
      <c r="N615" s="2550"/>
    </row>
    <row r="616" spans="1:14" ht="13">
      <c r="A616" s="2550"/>
      <c r="B616" s="3317"/>
      <c r="C616" s="3317"/>
      <c r="D616" s="2953"/>
      <c r="E616" s="2953"/>
      <c r="F616" s="2953"/>
      <c r="G616" s="2953"/>
      <c r="H616" s="3314"/>
      <c r="I616" s="3314"/>
      <c r="J616" s="2550"/>
      <c r="K616" s="2962"/>
      <c r="L616" s="2550"/>
      <c r="M616" s="2550"/>
      <c r="N616" s="2550"/>
    </row>
    <row r="617" spans="1:14" ht="13">
      <c r="A617" s="2550"/>
      <c r="B617" s="3317"/>
      <c r="C617" s="3317"/>
      <c r="D617" s="2953"/>
      <c r="E617" s="2953"/>
      <c r="F617" s="2953"/>
      <c r="G617" s="2953"/>
      <c r="H617" s="3314"/>
      <c r="I617" s="3314"/>
      <c r="J617" s="2550"/>
      <c r="K617" s="2962"/>
      <c r="L617" s="2550"/>
      <c r="M617" s="2550"/>
      <c r="N617" s="2550"/>
    </row>
    <row r="618" spans="1:14" ht="13">
      <c r="A618" s="2550"/>
      <c r="B618" s="3317"/>
      <c r="C618" s="3317"/>
      <c r="D618" s="2953"/>
      <c r="E618" s="2953"/>
      <c r="F618" s="2953"/>
      <c r="G618" s="2953"/>
      <c r="H618" s="3314"/>
      <c r="I618" s="3314"/>
      <c r="J618" s="2550"/>
      <c r="K618" s="2962"/>
      <c r="L618" s="2550"/>
      <c r="M618" s="2550"/>
      <c r="N618" s="2550"/>
    </row>
    <row r="619" spans="1:14" ht="13">
      <c r="A619" s="2550"/>
      <c r="B619" s="3317"/>
      <c r="C619" s="3317"/>
      <c r="D619" s="2953"/>
      <c r="E619" s="2953"/>
      <c r="F619" s="2953"/>
      <c r="G619" s="2953"/>
      <c r="H619" s="3314"/>
      <c r="I619" s="3314"/>
      <c r="J619" s="2550"/>
      <c r="K619" s="2962"/>
      <c r="L619" s="2550"/>
      <c r="M619" s="2550"/>
      <c r="N619" s="2550"/>
    </row>
    <row r="620" spans="1:14" ht="13">
      <c r="A620" s="2550"/>
      <c r="B620" s="3317"/>
      <c r="C620" s="3317"/>
      <c r="D620" s="2953"/>
      <c r="E620" s="2953"/>
      <c r="F620" s="2953"/>
      <c r="G620" s="2953"/>
      <c r="H620" s="3314"/>
      <c r="I620" s="3314"/>
      <c r="J620" s="2550"/>
      <c r="K620" s="2962"/>
      <c r="L620" s="2550"/>
      <c r="M620" s="2550"/>
      <c r="N620" s="2550"/>
    </row>
    <row r="621" spans="1:14" ht="13">
      <c r="A621" s="2550"/>
      <c r="B621" s="3317"/>
      <c r="C621" s="3317"/>
      <c r="D621" s="2953"/>
      <c r="E621" s="2953"/>
      <c r="F621" s="2953"/>
      <c r="G621" s="2953"/>
      <c r="H621" s="3314"/>
      <c r="I621" s="3314"/>
      <c r="J621" s="2550"/>
      <c r="K621" s="2962"/>
      <c r="L621" s="2550"/>
      <c r="M621" s="2550"/>
      <c r="N621" s="2550"/>
    </row>
    <row r="622" spans="1:14" ht="13">
      <c r="A622" s="2550"/>
      <c r="B622" s="3317"/>
      <c r="C622" s="3317"/>
      <c r="D622" s="2953"/>
      <c r="E622" s="2953"/>
      <c r="F622" s="2953"/>
      <c r="G622" s="2953"/>
      <c r="H622" s="3314"/>
      <c r="I622" s="3314"/>
      <c r="J622" s="2550"/>
      <c r="K622" s="2962"/>
      <c r="L622" s="2550"/>
      <c r="M622" s="2550"/>
      <c r="N622" s="2550"/>
    </row>
    <row r="623" spans="1:14" ht="13">
      <c r="A623" s="2550"/>
      <c r="B623" s="3317"/>
      <c r="C623" s="3317"/>
      <c r="D623" s="2953"/>
      <c r="E623" s="2953"/>
      <c r="F623" s="2953"/>
      <c r="G623" s="2953"/>
      <c r="H623" s="3314"/>
      <c r="I623" s="3314"/>
      <c r="J623" s="2550"/>
      <c r="K623" s="2962"/>
      <c r="L623" s="2550"/>
      <c r="M623" s="2550"/>
      <c r="N623" s="2550"/>
    </row>
    <row r="624" spans="1:14" ht="13">
      <c r="A624" s="2550"/>
      <c r="B624" s="3317"/>
      <c r="C624" s="3317"/>
      <c r="D624" s="2953"/>
      <c r="E624" s="2953"/>
      <c r="F624" s="2953"/>
      <c r="G624" s="2953"/>
      <c r="H624" s="3314"/>
      <c r="I624" s="3314"/>
      <c r="J624" s="2550"/>
      <c r="K624" s="2962"/>
      <c r="L624" s="2550"/>
      <c r="M624" s="2550"/>
      <c r="N624" s="2550"/>
    </row>
    <row r="625" spans="1:14" ht="13">
      <c r="A625" s="2550"/>
      <c r="B625" s="3317"/>
      <c r="C625" s="3317"/>
      <c r="D625" s="2953"/>
      <c r="E625" s="2953"/>
      <c r="F625" s="2953"/>
      <c r="G625" s="2953"/>
      <c r="H625" s="3314"/>
      <c r="I625" s="3314"/>
      <c r="J625" s="2550"/>
      <c r="K625" s="2962"/>
      <c r="L625" s="2550"/>
      <c r="M625" s="2550"/>
      <c r="N625" s="2550"/>
    </row>
    <row r="626" spans="1:14" ht="13">
      <c r="A626" s="2550"/>
      <c r="B626" s="3317"/>
      <c r="C626" s="3317"/>
      <c r="D626" s="2953"/>
      <c r="E626" s="2953"/>
      <c r="F626" s="2953"/>
      <c r="G626" s="2953"/>
      <c r="H626" s="3314"/>
      <c r="I626" s="3314"/>
      <c r="J626" s="2550"/>
      <c r="K626" s="2962"/>
      <c r="L626" s="2550"/>
      <c r="M626" s="2550"/>
      <c r="N626" s="2550"/>
    </row>
    <row r="627" spans="1:14" ht="13">
      <c r="A627" s="2550"/>
      <c r="B627" s="3317"/>
      <c r="C627" s="3317"/>
      <c r="D627" s="2953"/>
      <c r="E627" s="2953"/>
      <c r="F627" s="2953"/>
      <c r="G627" s="2953"/>
      <c r="H627" s="3314"/>
      <c r="I627" s="3314"/>
      <c r="J627" s="2550"/>
      <c r="K627" s="2962"/>
      <c r="L627" s="2550"/>
      <c r="M627" s="2550"/>
      <c r="N627" s="2550"/>
    </row>
    <row r="628" spans="1:14" ht="13">
      <c r="A628" s="2550"/>
      <c r="B628" s="3317"/>
      <c r="C628" s="3317"/>
      <c r="D628" s="2953"/>
      <c r="E628" s="2953"/>
      <c r="F628" s="2953"/>
      <c r="G628" s="2953"/>
      <c r="H628" s="3314"/>
      <c r="I628" s="3314"/>
      <c r="J628" s="2550"/>
      <c r="K628" s="2962"/>
      <c r="L628" s="2550"/>
      <c r="M628" s="2550"/>
      <c r="N628" s="2550"/>
    </row>
    <row r="629" spans="1:14" ht="13">
      <c r="A629" s="2550"/>
      <c r="B629" s="3317"/>
      <c r="C629" s="3317"/>
      <c r="D629" s="2953"/>
      <c r="E629" s="2953"/>
      <c r="F629" s="2953"/>
      <c r="G629" s="2953"/>
      <c r="H629" s="3314"/>
      <c r="I629" s="3314"/>
      <c r="J629" s="2550"/>
      <c r="K629" s="2962"/>
      <c r="L629" s="2550"/>
      <c r="M629" s="2550"/>
      <c r="N629" s="2550"/>
    </row>
    <row r="630" spans="1:14" ht="13">
      <c r="A630" s="2550"/>
      <c r="B630" s="3317"/>
      <c r="C630" s="3317"/>
      <c r="D630" s="2953"/>
      <c r="E630" s="2953"/>
      <c r="F630" s="2953"/>
      <c r="G630" s="2953"/>
      <c r="H630" s="3314"/>
      <c r="I630" s="3314"/>
      <c r="J630" s="2550"/>
      <c r="K630" s="2962"/>
      <c r="L630" s="2550"/>
      <c r="M630" s="2550"/>
      <c r="N630" s="2550"/>
    </row>
    <row r="631" spans="1:14" ht="13">
      <c r="A631" s="2550"/>
      <c r="B631" s="3317"/>
      <c r="C631" s="3317"/>
      <c r="D631" s="2953"/>
      <c r="E631" s="2953"/>
      <c r="F631" s="2953"/>
      <c r="G631" s="2953"/>
      <c r="H631" s="3314"/>
      <c r="I631" s="3314"/>
      <c r="J631" s="2550"/>
      <c r="K631" s="2962"/>
      <c r="L631" s="2550"/>
      <c r="M631" s="2550"/>
      <c r="N631" s="2550"/>
    </row>
    <row r="632" spans="1:14" ht="13">
      <c r="A632" s="2550"/>
      <c r="B632" s="3317"/>
      <c r="C632" s="3317"/>
      <c r="D632" s="2953"/>
      <c r="E632" s="2953"/>
      <c r="F632" s="2953"/>
      <c r="G632" s="2953"/>
      <c r="H632" s="3314"/>
      <c r="I632" s="3314"/>
      <c r="J632" s="2550"/>
      <c r="K632" s="2962"/>
      <c r="L632" s="2550"/>
      <c r="M632" s="2550"/>
      <c r="N632" s="2550"/>
    </row>
    <row r="633" spans="1:14" ht="13">
      <c r="A633" s="2550"/>
      <c r="B633" s="3317"/>
      <c r="C633" s="3317"/>
      <c r="D633" s="2953"/>
      <c r="E633" s="2953"/>
      <c r="F633" s="2953"/>
      <c r="G633" s="2953"/>
      <c r="H633" s="3314"/>
      <c r="I633" s="3314"/>
      <c r="J633" s="2550"/>
      <c r="K633" s="2962"/>
      <c r="L633" s="2550"/>
      <c r="M633" s="2550"/>
      <c r="N633" s="2550"/>
    </row>
    <row r="634" spans="1:14" ht="13">
      <c r="A634" s="2550"/>
      <c r="B634" s="3317"/>
      <c r="C634" s="3317"/>
      <c r="D634" s="2953"/>
      <c r="E634" s="2953"/>
      <c r="F634" s="2953"/>
      <c r="G634" s="2953"/>
      <c r="H634" s="3314"/>
      <c r="I634" s="3314"/>
      <c r="J634" s="2550"/>
      <c r="K634" s="2962"/>
      <c r="L634" s="2550"/>
      <c r="M634" s="2550"/>
      <c r="N634" s="2550"/>
    </row>
    <row r="635" spans="1:14" ht="13">
      <c r="A635" s="2550"/>
      <c r="B635" s="3317"/>
      <c r="C635" s="3317"/>
      <c r="D635" s="2953"/>
      <c r="E635" s="2953"/>
      <c r="F635" s="2953"/>
      <c r="G635" s="2953"/>
      <c r="H635" s="3314"/>
      <c r="I635" s="3314"/>
      <c r="J635" s="2550"/>
      <c r="K635" s="2962"/>
      <c r="L635" s="2550"/>
      <c r="M635" s="2550"/>
      <c r="N635" s="2550"/>
    </row>
    <row r="636" spans="1:14" ht="13">
      <c r="A636" s="2550"/>
      <c r="B636" s="3317"/>
      <c r="C636" s="3317"/>
      <c r="D636" s="2953"/>
      <c r="E636" s="2953"/>
      <c r="F636" s="2953"/>
      <c r="G636" s="2953"/>
      <c r="H636" s="3314"/>
      <c r="I636" s="3314"/>
      <c r="J636" s="2550"/>
      <c r="K636" s="2962"/>
      <c r="L636" s="2550"/>
      <c r="M636" s="2550"/>
      <c r="N636" s="2550"/>
    </row>
    <row r="637" spans="1:14" ht="13">
      <c r="A637" s="2550"/>
      <c r="B637" s="3317"/>
      <c r="C637" s="3317"/>
      <c r="D637" s="2953"/>
      <c r="E637" s="2953"/>
      <c r="F637" s="2953"/>
      <c r="G637" s="2953"/>
      <c r="H637" s="3314"/>
      <c r="I637" s="3314"/>
      <c r="J637" s="2550"/>
      <c r="K637" s="2962"/>
      <c r="L637" s="2550"/>
      <c r="M637" s="2550"/>
      <c r="N637" s="2550"/>
    </row>
    <row r="638" spans="1:14" ht="13">
      <c r="A638" s="2550"/>
      <c r="B638" s="3317"/>
      <c r="C638" s="3317"/>
      <c r="D638" s="2953"/>
      <c r="E638" s="2953"/>
      <c r="F638" s="2953"/>
      <c r="G638" s="2953"/>
      <c r="H638" s="3314"/>
      <c r="I638" s="3314"/>
      <c r="J638" s="2550"/>
      <c r="K638" s="2962"/>
      <c r="L638" s="2550"/>
      <c r="M638" s="2550"/>
      <c r="N638" s="2550"/>
    </row>
    <row r="639" spans="1:14" ht="13">
      <c r="A639" s="2550"/>
      <c r="B639" s="3317"/>
      <c r="C639" s="3317"/>
      <c r="D639" s="2953"/>
      <c r="E639" s="2953"/>
      <c r="F639" s="2953"/>
      <c r="G639" s="2953"/>
      <c r="H639" s="3314"/>
      <c r="I639" s="3314"/>
      <c r="J639" s="2550"/>
      <c r="K639" s="2962"/>
      <c r="L639" s="2550"/>
      <c r="M639" s="2550"/>
      <c r="N639" s="2550"/>
    </row>
    <row r="640" spans="1:14" ht="13">
      <c r="A640" s="2550"/>
      <c r="B640" s="3317"/>
      <c r="C640" s="3317"/>
      <c r="D640" s="2953"/>
      <c r="E640" s="2953"/>
      <c r="F640" s="2953"/>
      <c r="G640" s="2953"/>
      <c r="H640" s="3314"/>
      <c r="I640" s="3314"/>
      <c r="J640" s="2550"/>
      <c r="K640" s="2962"/>
      <c r="L640" s="2550"/>
      <c r="M640" s="2550"/>
      <c r="N640" s="2550"/>
    </row>
    <row r="641" spans="1:14" ht="13">
      <c r="A641" s="2550"/>
      <c r="B641" s="3317"/>
      <c r="C641" s="3317"/>
      <c r="D641" s="2953"/>
      <c r="E641" s="2953"/>
      <c r="F641" s="2953"/>
      <c r="G641" s="2953"/>
      <c r="H641" s="3314"/>
      <c r="I641" s="3314"/>
      <c r="J641" s="2550"/>
      <c r="K641" s="2962"/>
      <c r="L641" s="2550"/>
      <c r="M641" s="2550"/>
      <c r="N641" s="2550"/>
    </row>
    <row r="642" spans="1:14" ht="13">
      <c r="A642" s="2550"/>
      <c r="B642" s="3317"/>
      <c r="C642" s="3317"/>
      <c r="D642" s="2953"/>
      <c r="E642" s="2953"/>
      <c r="F642" s="2953"/>
      <c r="G642" s="2953"/>
      <c r="H642" s="3314"/>
      <c r="I642" s="3314"/>
      <c r="J642" s="2550"/>
      <c r="K642" s="2962"/>
      <c r="L642" s="2550"/>
      <c r="M642" s="2550"/>
      <c r="N642" s="2550"/>
    </row>
    <row r="643" spans="1:14" ht="13">
      <c r="A643" s="2550"/>
      <c r="B643" s="3317"/>
      <c r="C643" s="3317"/>
      <c r="D643" s="2953"/>
      <c r="E643" s="2953"/>
      <c r="F643" s="2953"/>
      <c r="G643" s="2953"/>
      <c r="H643" s="3314"/>
      <c r="I643" s="3314"/>
      <c r="J643" s="2550"/>
      <c r="K643" s="2962"/>
      <c r="L643" s="2550"/>
      <c r="M643" s="2550"/>
      <c r="N643" s="2550"/>
    </row>
    <row r="644" spans="1:14" ht="13">
      <c r="A644" s="2550"/>
      <c r="B644" s="3317"/>
      <c r="C644" s="3317"/>
      <c r="D644" s="2953"/>
      <c r="E644" s="2953"/>
      <c r="F644" s="2953"/>
      <c r="G644" s="2953"/>
      <c r="H644" s="3314"/>
      <c r="I644" s="3314"/>
      <c r="J644" s="2550"/>
      <c r="K644" s="2962"/>
      <c r="L644" s="2550"/>
      <c r="M644" s="2550"/>
      <c r="N644" s="2550"/>
    </row>
    <row r="645" spans="1:14" ht="13">
      <c r="A645" s="2550"/>
      <c r="B645" s="3317"/>
      <c r="C645" s="3317"/>
      <c r="D645" s="2953"/>
      <c r="E645" s="2953"/>
      <c r="F645" s="2953"/>
      <c r="G645" s="2953"/>
      <c r="H645" s="3314"/>
      <c r="I645" s="3314"/>
      <c r="J645" s="2550"/>
      <c r="K645" s="2962"/>
      <c r="L645" s="2550"/>
      <c r="M645" s="2550"/>
      <c r="N645" s="2550"/>
    </row>
    <row r="646" spans="1:14" ht="13">
      <c r="A646" s="2550"/>
      <c r="B646" s="3317"/>
      <c r="C646" s="3317"/>
      <c r="D646" s="2953"/>
      <c r="E646" s="2953"/>
      <c r="F646" s="2953"/>
      <c r="G646" s="2953"/>
      <c r="H646" s="3314"/>
      <c r="I646" s="3314"/>
      <c r="J646" s="2550"/>
      <c r="K646" s="2962"/>
      <c r="L646" s="2550"/>
      <c r="M646" s="2550"/>
      <c r="N646" s="2550"/>
    </row>
    <row r="647" spans="1:14" ht="13">
      <c r="A647" s="2550"/>
      <c r="B647" s="3317"/>
      <c r="C647" s="3317"/>
      <c r="D647" s="2953"/>
      <c r="E647" s="2953"/>
      <c r="F647" s="2953"/>
      <c r="G647" s="2953"/>
      <c r="H647" s="3314"/>
      <c r="I647" s="3314"/>
      <c r="J647" s="2550"/>
      <c r="K647" s="2962"/>
      <c r="L647" s="2550"/>
      <c r="M647" s="2550"/>
      <c r="N647" s="2550"/>
    </row>
    <row r="648" spans="1:14" ht="13">
      <c r="A648" s="2550"/>
      <c r="B648" s="3317"/>
      <c r="C648" s="3317"/>
      <c r="D648" s="2953"/>
      <c r="E648" s="2953"/>
      <c r="F648" s="2953"/>
      <c r="G648" s="2953"/>
      <c r="H648" s="3314"/>
      <c r="I648" s="3314"/>
      <c r="J648" s="2550"/>
      <c r="K648" s="2962"/>
      <c r="L648" s="2550"/>
      <c r="M648" s="2550"/>
      <c r="N648" s="2550"/>
    </row>
    <row r="649" spans="1:14" ht="13">
      <c r="A649" s="2550"/>
      <c r="B649" s="3317"/>
      <c r="C649" s="3317"/>
      <c r="D649" s="2953"/>
      <c r="E649" s="2953"/>
      <c r="F649" s="2953"/>
      <c r="G649" s="2953"/>
      <c r="H649" s="3314"/>
      <c r="I649" s="3314"/>
      <c r="J649" s="2550"/>
      <c r="K649" s="2962"/>
      <c r="L649" s="2550"/>
      <c r="M649" s="2550"/>
      <c r="N649" s="2550"/>
    </row>
    <row r="650" spans="1:14" ht="13">
      <c r="A650" s="2550"/>
      <c r="B650" s="3317"/>
      <c r="C650" s="3317"/>
      <c r="D650" s="2953"/>
      <c r="E650" s="2953"/>
      <c r="F650" s="2953"/>
      <c r="G650" s="2953"/>
      <c r="H650" s="3314"/>
      <c r="I650" s="3314"/>
      <c r="J650" s="2550"/>
      <c r="K650" s="2962"/>
      <c r="L650" s="2550"/>
      <c r="M650" s="2550"/>
      <c r="N650" s="2550"/>
    </row>
    <row r="651" spans="1:14" ht="13">
      <c r="A651" s="2550"/>
      <c r="B651" s="3317"/>
      <c r="C651" s="3317"/>
      <c r="D651" s="2953"/>
      <c r="E651" s="2953"/>
      <c r="F651" s="2953"/>
      <c r="G651" s="2953"/>
      <c r="H651" s="3314"/>
      <c r="I651" s="3314"/>
      <c r="J651" s="2550"/>
      <c r="K651" s="2962"/>
      <c r="L651" s="2550"/>
      <c r="M651" s="2550"/>
      <c r="N651" s="2550"/>
    </row>
    <row r="652" spans="1:14" ht="13">
      <c r="A652" s="2550"/>
      <c r="B652" s="3317"/>
      <c r="C652" s="3317"/>
      <c r="D652" s="2953"/>
      <c r="E652" s="2953"/>
      <c r="F652" s="2953"/>
      <c r="G652" s="2953"/>
      <c r="H652" s="3314"/>
      <c r="I652" s="3314"/>
      <c r="J652" s="2550"/>
      <c r="K652" s="2962"/>
      <c r="L652" s="2550"/>
      <c r="M652" s="2550"/>
      <c r="N652" s="2550"/>
    </row>
    <row r="653" spans="1:14" ht="13">
      <c r="A653" s="2550"/>
      <c r="B653" s="3317"/>
      <c r="C653" s="3317"/>
      <c r="D653" s="2953"/>
      <c r="E653" s="2953"/>
      <c r="F653" s="2953"/>
      <c r="G653" s="2953"/>
      <c r="H653" s="3314"/>
      <c r="I653" s="3314"/>
      <c r="J653" s="2550"/>
      <c r="K653" s="2962"/>
      <c r="L653" s="2550"/>
      <c r="M653" s="2550"/>
      <c r="N653" s="2550"/>
    </row>
    <row r="654" spans="1:14" ht="13">
      <c r="A654" s="2550"/>
      <c r="B654" s="3317"/>
      <c r="C654" s="3317"/>
      <c r="D654" s="2953"/>
      <c r="E654" s="2953"/>
      <c r="F654" s="2953"/>
      <c r="G654" s="2953"/>
      <c r="H654" s="3314"/>
      <c r="I654" s="3314"/>
      <c r="J654" s="2550"/>
      <c r="K654" s="2962"/>
      <c r="L654" s="2550"/>
      <c r="M654" s="2550"/>
      <c r="N654" s="2550"/>
    </row>
    <row r="655" spans="1:14" ht="13">
      <c r="A655" s="2550"/>
      <c r="B655" s="3317"/>
      <c r="C655" s="3317"/>
      <c r="D655" s="2953"/>
      <c r="E655" s="2953"/>
      <c r="F655" s="2953"/>
      <c r="G655" s="2953"/>
      <c r="H655" s="3314"/>
      <c r="I655" s="3314"/>
      <c r="J655" s="2550"/>
      <c r="K655" s="2962"/>
      <c r="L655" s="2550"/>
      <c r="M655" s="2550"/>
      <c r="N655" s="2550"/>
    </row>
    <row r="656" spans="1:14" ht="13">
      <c r="A656" s="2550"/>
      <c r="B656" s="3317"/>
      <c r="C656" s="3317"/>
      <c r="D656" s="2953"/>
      <c r="E656" s="2953"/>
      <c r="F656" s="2953"/>
      <c r="G656" s="2953"/>
      <c r="H656" s="3314"/>
      <c r="I656" s="3314"/>
      <c r="J656" s="2550"/>
      <c r="K656" s="2962"/>
      <c r="L656" s="2550"/>
      <c r="M656" s="2550"/>
      <c r="N656" s="2550"/>
    </row>
    <row r="657" spans="1:14" ht="13">
      <c r="A657" s="2550"/>
      <c r="B657" s="3317"/>
      <c r="C657" s="3317"/>
      <c r="D657" s="2953"/>
      <c r="E657" s="2953"/>
      <c r="F657" s="2953"/>
      <c r="G657" s="2953"/>
      <c r="H657" s="3314"/>
      <c r="I657" s="3314"/>
      <c r="J657" s="2550"/>
      <c r="K657" s="2962"/>
      <c r="L657" s="2550"/>
      <c r="M657" s="2550"/>
      <c r="N657" s="2550"/>
    </row>
    <row r="658" spans="1:14" ht="13">
      <c r="A658" s="2550"/>
      <c r="B658" s="3317"/>
      <c r="C658" s="3317"/>
      <c r="D658" s="2953"/>
      <c r="E658" s="2953"/>
      <c r="F658" s="2953"/>
      <c r="G658" s="2953"/>
      <c r="H658" s="3314"/>
      <c r="I658" s="3314"/>
      <c r="J658" s="2550"/>
      <c r="K658" s="2962"/>
      <c r="L658" s="2550"/>
      <c r="M658" s="2550"/>
      <c r="N658" s="2550"/>
    </row>
    <row r="659" spans="1:14" ht="13">
      <c r="A659" s="2550"/>
      <c r="B659" s="3317"/>
      <c r="C659" s="3317"/>
      <c r="D659" s="2953"/>
      <c r="E659" s="2953"/>
      <c r="F659" s="2953"/>
      <c r="G659" s="2953"/>
      <c r="H659" s="3314"/>
      <c r="I659" s="3314"/>
      <c r="J659" s="2550"/>
      <c r="K659" s="2962"/>
      <c r="L659" s="2550"/>
      <c r="M659" s="2550"/>
      <c r="N659" s="2550"/>
    </row>
    <row r="660" spans="1:14" ht="13">
      <c r="A660" s="2550"/>
      <c r="B660" s="3317"/>
      <c r="C660" s="3317"/>
      <c r="D660" s="2953"/>
      <c r="E660" s="2953"/>
      <c r="F660" s="2953"/>
      <c r="G660" s="2953"/>
      <c r="H660" s="3314"/>
      <c r="I660" s="3314"/>
      <c r="J660" s="2550"/>
      <c r="K660" s="2962"/>
      <c r="L660" s="2550"/>
      <c r="M660" s="2550"/>
      <c r="N660" s="2550"/>
    </row>
    <row r="661" spans="1:14" ht="13">
      <c r="A661" s="2550"/>
      <c r="B661" s="3317"/>
      <c r="C661" s="3317"/>
      <c r="D661" s="2953"/>
      <c r="E661" s="2953"/>
      <c r="F661" s="2953"/>
      <c r="G661" s="2953"/>
      <c r="H661" s="3314"/>
      <c r="I661" s="3314"/>
      <c r="J661" s="2550"/>
      <c r="K661" s="2962"/>
      <c r="L661" s="2550"/>
      <c r="M661" s="2550"/>
      <c r="N661" s="2550"/>
    </row>
    <row r="662" spans="1:14" ht="13">
      <c r="A662" s="2550"/>
      <c r="B662" s="3317"/>
      <c r="C662" s="3317"/>
      <c r="D662" s="2953"/>
      <c r="E662" s="2953"/>
      <c r="F662" s="2953"/>
      <c r="G662" s="2953"/>
      <c r="H662" s="3314"/>
      <c r="I662" s="3314"/>
      <c r="J662" s="2550"/>
      <c r="K662" s="2962"/>
      <c r="L662" s="2550"/>
      <c r="M662" s="2550"/>
      <c r="N662" s="2550"/>
    </row>
    <row r="663" spans="1:14" ht="13">
      <c r="A663" s="2550"/>
      <c r="B663" s="3317"/>
      <c r="C663" s="3317"/>
      <c r="D663" s="2953"/>
      <c r="E663" s="2953"/>
      <c r="F663" s="2953"/>
      <c r="G663" s="2953"/>
      <c r="H663" s="3314"/>
      <c r="I663" s="3314"/>
      <c r="J663" s="2550"/>
      <c r="K663" s="2962"/>
      <c r="L663" s="2550"/>
      <c r="M663" s="2550"/>
      <c r="N663" s="2550"/>
    </row>
    <row r="664" spans="1:14" ht="13">
      <c r="A664" s="2550"/>
      <c r="B664" s="3317"/>
      <c r="C664" s="3317"/>
      <c r="D664" s="2953"/>
      <c r="E664" s="2953"/>
      <c r="F664" s="2953"/>
      <c r="G664" s="2953"/>
      <c r="H664" s="3314"/>
      <c r="I664" s="3314"/>
      <c r="J664" s="2550"/>
      <c r="K664" s="2962"/>
      <c r="L664" s="2550"/>
      <c r="M664" s="2550"/>
      <c r="N664" s="2550"/>
    </row>
    <row r="665" spans="1:14" ht="13">
      <c r="A665" s="2550"/>
      <c r="B665" s="3317"/>
      <c r="C665" s="3317"/>
      <c r="D665" s="2953"/>
      <c r="E665" s="2953"/>
      <c r="F665" s="2953"/>
      <c r="G665" s="2953"/>
      <c r="H665" s="3314"/>
      <c r="I665" s="3314"/>
      <c r="J665" s="2550"/>
      <c r="K665" s="2962"/>
      <c r="L665" s="2550"/>
      <c r="M665" s="2550"/>
      <c r="N665" s="2550"/>
    </row>
    <row r="666" spans="1:14" ht="13">
      <c r="A666" s="2550"/>
      <c r="B666" s="3317"/>
      <c r="C666" s="3317"/>
      <c r="D666" s="2953"/>
      <c r="E666" s="2953"/>
      <c r="F666" s="2953"/>
      <c r="G666" s="2953"/>
      <c r="H666" s="3314"/>
      <c r="I666" s="3314"/>
      <c r="J666" s="2550"/>
      <c r="K666" s="2962"/>
      <c r="L666" s="2550"/>
      <c r="M666" s="2550"/>
      <c r="N666" s="2550"/>
    </row>
    <row r="667" spans="1:14" ht="13">
      <c r="A667" s="2550"/>
      <c r="B667" s="3317"/>
      <c r="C667" s="3317"/>
      <c r="D667" s="2953"/>
      <c r="E667" s="2953"/>
      <c r="F667" s="2953"/>
      <c r="G667" s="2953"/>
      <c r="H667" s="3314"/>
      <c r="I667" s="3314"/>
      <c r="J667" s="2550"/>
      <c r="K667" s="2962"/>
      <c r="L667" s="2550"/>
      <c r="M667" s="2550"/>
      <c r="N667" s="2550"/>
    </row>
    <row r="668" spans="1:14" ht="13">
      <c r="A668" s="2550"/>
      <c r="B668" s="3317"/>
      <c r="C668" s="3317"/>
      <c r="D668" s="2953"/>
      <c r="E668" s="2953"/>
      <c r="F668" s="2953"/>
      <c r="G668" s="2953"/>
      <c r="H668" s="3314"/>
      <c r="I668" s="3314"/>
      <c r="J668" s="2550"/>
      <c r="K668" s="2962"/>
      <c r="L668" s="2550"/>
      <c r="M668" s="2550"/>
      <c r="N668" s="2550"/>
    </row>
    <row r="669" spans="1:14" ht="13">
      <c r="A669" s="2550"/>
      <c r="B669" s="3317"/>
      <c r="C669" s="3317"/>
      <c r="D669" s="2953"/>
      <c r="E669" s="2953"/>
      <c r="F669" s="2953"/>
      <c r="G669" s="2953"/>
      <c r="H669" s="3314"/>
      <c r="I669" s="3314"/>
      <c r="J669" s="2550"/>
      <c r="K669" s="2962"/>
      <c r="L669" s="2550"/>
      <c r="M669" s="2550"/>
      <c r="N669" s="2550"/>
    </row>
    <row r="670" spans="1:14" ht="13">
      <c r="A670" s="2550"/>
      <c r="B670" s="3317"/>
      <c r="C670" s="3317"/>
      <c r="D670" s="2953"/>
      <c r="E670" s="2953"/>
      <c r="F670" s="2953"/>
      <c r="G670" s="2953"/>
      <c r="H670" s="3314"/>
      <c r="I670" s="3314"/>
      <c r="J670" s="2550"/>
      <c r="K670" s="2962"/>
      <c r="L670" s="2550"/>
      <c r="M670" s="2550"/>
      <c r="N670" s="2550"/>
    </row>
    <row r="671" spans="1:14" ht="13">
      <c r="A671" s="2550"/>
      <c r="B671" s="3317"/>
      <c r="C671" s="3317"/>
      <c r="D671" s="2953"/>
      <c r="E671" s="2953"/>
      <c r="F671" s="2953"/>
      <c r="G671" s="2953"/>
      <c r="H671" s="3314"/>
      <c r="I671" s="3314"/>
      <c r="J671" s="2550"/>
      <c r="K671" s="2962"/>
      <c r="L671" s="2550"/>
      <c r="M671" s="2550"/>
      <c r="N671" s="2550"/>
    </row>
    <row r="672" spans="1:14" ht="13">
      <c r="A672" s="2550"/>
      <c r="B672" s="3317"/>
      <c r="C672" s="3317"/>
      <c r="D672" s="2953"/>
      <c r="E672" s="2953"/>
      <c r="F672" s="2953"/>
      <c r="G672" s="2953"/>
      <c r="H672" s="3314"/>
      <c r="I672" s="3314"/>
      <c r="J672" s="2550"/>
      <c r="K672" s="2962"/>
      <c r="L672" s="2550"/>
      <c r="M672" s="2550"/>
      <c r="N672" s="2550"/>
    </row>
    <row r="673" spans="1:14" ht="13">
      <c r="A673" s="2550"/>
      <c r="B673" s="3317"/>
      <c r="C673" s="3317"/>
      <c r="D673" s="2953"/>
      <c r="E673" s="2953"/>
      <c r="F673" s="2953"/>
      <c r="G673" s="2953"/>
      <c r="H673" s="3314"/>
      <c r="I673" s="3314"/>
      <c r="J673" s="2550"/>
      <c r="K673" s="2962"/>
      <c r="L673" s="2550"/>
      <c r="M673" s="2550"/>
      <c r="N673" s="2550"/>
    </row>
    <row r="674" spans="1:14" ht="13">
      <c r="A674" s="2550"/>
      <c r="B674" s="3317"/>
      <c r="C674" s="3317"/>
      <c r="D674" s="2953"/>
      <c r="E674" s="2953"/>
      <c r="F674" s="2953"/>
      <c r="G674" s="2953"/>
      <c r="H674" s="3314"/>
      <c r="I674" s="3314"/>
      <c r="J674" s="2550"/>
      <c r="K674" s="2962"/>
      <c r="L674" s="2550"/>
      <c r="M674" s="2550"/>
      <c r="N674" s="2550"/>
    </row>
    <row r="675" spans="1:14" ht="13">
      <c r="A675" s="2550"/>
      <c r="B675" s="3317"/>
      <c r="C675" s="3317"/>
      <c r="D675" s="2953"/>
      <c r="E675" s="2953"/>
      <c r="F675" s="2953"/>
      <c r="G675" s="2953"/>
      <c r="H675" s="3314"/>
      <c r="I675" s="3314"/>
      <c r="J675" s="2550"/>
      <c r="K675" s="2962"/>
      <c r="L675" s="2550"/>
      <c r="M675" s="2550"/>
      <c r="N675" s="2550"/>
    </row>
    <row r="676" spans="1:14" ht="13">
      <c r="A676" s="2550"/>
      <c r="B676" s="3317"/>
      <c r="C676" s="3317"/>
      <c r="D676" s="2953"/>
      <c r="E676" s="2953"/>
      <c r="F676" s="2953"/>
      <c r="G676" s="2953"/>
      <c r="H676" s="3314"/>
      <c r="I676" s="3314"/>
      <c r="J676" s="2550"/>
      <c r="K676" s="2962"/>
      <c r="L676" s="2550"/>
      <c r="M676" s="2550"/>
      <c r="N676" s="2550"/>
    </row>
    <row r="677" spans="1:14" ht="13">
      <c r="A677" s="2550"/>
      <c r="B677" s="3317"/>
      <c r="C677" s="3317"/>
      <c r="D677" s="2953"/>
      <c r="E677" s="2953"/>
      <c r="F677" s="2953"/>
      <c r="G677" s="2953"/>
      <c r="H677" s="3314"/>
      <c r="I677" s="3314"/>
      <c r="J677" s="2550"/>
      <c r="K677" s="2962"/>
      <c r="L677" s="2550"/>
      <c r="M677" s="2550"/>
      <c r="N677" s="2550"/>
    </row>
    <row r="678" spans="1:14" ht="13">
      <c r="A678" s="2550"/>
      <c r="B678" s="3317"/>
      <c r="C678" s="3317"/>
      <c r="D678" s="2953"/>
      <c r="E678" s="2953"/>
      <c r="F678" s="2953"/>
      <c r="G678" s="2953"/>
      <c r="H678" s="3314"/>
      <c r="I678" s="3314"/>
      <c r="J678" s="2550"/>
      <c r="K678" s="2962"/>
      <c r="L678" s="2550"/>
      <c r="M678" s="2550"/>
      <c r="N678" s="2550"/>
    </row>
    <row r="679" spans="1:14" ht="13">
      <c r="A679" s="2550"/>
      <c r="B679" s="3317"/>
      <c r="C679" s="3317"/>
      <c r="D679" s="2953"/>
      <c r="E679" s="2953"/>
      <c r="F679" s="2953"/>
      <c r="G679" s="2953"/>
      <c r="H679" s="3314"/>
      <c r="I679" s="3314"/>
      <c r="J679" s="2550"/>
      <c r="K679" s="2962"/>
      <c r="L679" s="2550"/>
      <c r="M679" s="2550"/>
      <c r="N679" s="2550"/>
    </row>
    <row r="680" spans="1:14" ht="13">
      <c r="A680" s="2550"/>
      <c r="B680" s="3317"/>
      <c r="C680" s="3317"/>
      <c r="D680" s="2953"/>
      <c r="E680" s="2953"/>
      <c r="F680" s="2953"/>
      <c r="G680" s="2953"/>
      <c r="H680" s="3314"/>
      <c r="I680" s="3314"/>
      <c r="J680" s="2550"/>
      <c r="K680" s="2962"/>
      <c r="L680" s="2550"/>
      <c r="M680" s="2550"/>
      <c r="N680" s="2550"/>
    </row>
    <row r="681" spans="1:14" ht="13">
      <c r="A681" s="2550"/>
      <c r="B681" s="3317"/>
      <c r="C681" s="3317"/>
      <c r="D681" s="2953"/>
      <c r="E681" s="2953"/>
      <c r="F681" s="2953"/>
      <c r="G681" s="2953"/>
      <c r="H681" s="3314"/>
      <c r="I681" s="3314"/>
      <c r="J681" s="2550"/>
      <c r="K681" s="2962"/>
      <c r="L681" s="2550"/>
      <c r="M681" s="2550"/>
      <c r="N681" s="2550"/>
    </row>
    <row r="682" spans="1:14" ht="13">
      <c r="A682" s="2550"/>
      <c r="B682" s="3317"/>
      <c r="C682" s="3317"/>
      <c r="D682" s="2953"/>
      <c r="E682" s="2953"/>
      <c r="F682" s="2953"/>
      <c r="G682" s="2953"/>
      <c r="H682" s="3314"/>
      <c r="I682" s="3314"/>
      <c r="J682" s="2550"/>
      <c r="K682" s="2962"/>
      <c r="L682" s="2550"/>
      <c r="M682" s="2550"/>
      <c r="N682" s="2550"/>
    </row>
    <row r="683" spans="1:14" ht="13">
      <c r="A683" s="2550"/>
      <c r="B683" s="3317"/>
      <c r="C683" s="3317"/>
      <c r="D683" s="2953"/>
      <c r="E683" s="2953"/>
      <c r="F683" s="2953"/>
      <c r="G683" s="2953"/>
      <c r="H683" s="3314"/>
      <c r="I683" s="3314"/>
      <c r="J683" s="2550"/>
      <c r="K683" s="2962"/>
      <c r="L683" s="2550"/>
      <c r="M683" s="2550"/>
      <c r="N683" s="2550"/>
    </row>
    <row r="684" spans="1:14" ht="13">
      <c r="A684" s="2550"/>
      <c r="B684" s="3317"/>
      <c r="C684" s="3317"/>
      <c r="D684" s="2953"/>
      <c r="E684" s="2953"/>
      <c r="F684" s="2953"/>
      <c r="G684" s="2953"/>
      <c r="H684" s="3314"/>
      <c r="I684" s="3314"/>
      <c r="J684" s="2550"/>
      <c r="K684" s="2962"/>
      <c r="L684" s="2550"/>
      <c r="M684" s="2550"/>
      <c r="N684" s="2550"/>
    </row>
    <row r="685" spans="1:14" ht="13">
      <c r="A685" s="2550"/>
      <c r="B685" s="3317"/>
      <c r="C685" s="3317"/>
      <c r="D685" s="2953"/>
      <c r="E685" s="2953"/>
      <c r="F685" s="2953"/>
      <c r="G685" s="2953"/>
      <c r="H685" s="3314"/>
      <c r="I685" s="3314"/>
      <c r="J685" s="2550"/>
      <c r="K685" s="2962"/>
      <c r="L685" s="2550"/>
      <c r="M685" s="2550"/>
      <c r="N685" s="2550"/>
    </row>
    <row r="686" spans="1:14" ht="13">
      <c r="A686" s="2550"/>
      <c r="B686" s="3317"/>
      <c r="C686" s="3317"/>
      <c r="D686" s="2953"/>
      <c r="E686" s="2953"/>
      <c r="F686" s="2953"/>
      <c r="G686" s="2953"/>
      <c r="H686" s="3314"/>
      <c r="I686" s="3314"/>
      <c r="J686" s="2550"/>
      <c r="K686" s="2962"/>
      <c r="L686" s="2550"/>
      <c r="M686" s="2550"/>
      <c r="N686" s="2550"/>
    </row>
    <row r="687" spans="1:14" ht="13">
      <c r="A687" s="2550"/>
      <c r="B687" s="3317"/>
      <c r="C687" s="3317"/>
      <c r="D687" s="2953"/>
      <c r="E687" s="2953"/>
      <c r="F687" s="2953"/>
      <c r="G687" s="2953"/>
      <c r="H687" s="3314"/>
      <c r="I687" s="3314"/>
      <c r="J687" s="2550"/>
      <c r="K687" s="2962"/>
      <c r="L687" s="2550"/>
      <c r="M687" s="2550"/>
      <c r="N687" s="2550"/>
    </row>
    <row r="688" spans="1:14" ht="13">
      <c r="A688" s="2550"/>
      <c r="B688" s="3317"/>
      <c r="C688" s="3317"/>
      <c r="D688" s="2953"/>
      <c r="E688" s="2953"/>
      <c r="F688" s="2953"/>
      <c r="G688" s="2953"/>
      <c r="H688" s="3314"/>
      <c r="I688" s="3314"/>
      <c r="J688" s="2550"/>
      <c r="K688" s="2962"/>
      <c r="L688" s="2550"/>
      <c r="M688" s="2550"/>
      <c r="N688" s="2550"/>
    </row>
    <row r="689" spans="1:14" ht="13">
      <c r="A689" s="2550"/>
      <c r="B689" s="3317"/>
      <c r="C689" s="3317"/>
      <c r="D689" s="2953"/>
      <c r="E689" s="2953"/>
      <c r="F689" s="2953"/>
      <c r="G689" s="2953"/>
      <c r="H689" s="3314"/>
      <c r="I689" s="3314"/>
      <c r="J689" s="2550"/>
      <c r="K689" s="2962"/>
      <c r="L689" s="2550"/>
      <c r="M689" s="2550"/>
      <c r="N689" s="2550"/>
    </row>
    <row r="690" spans="1:14" ht="13">
      <c r="A690" s="2550"/>
      <c r="B690" s="3317"/>
      <c r="C690" s="3317"/>
      <c r="D690" s="2953"/>
      <c r="E690" s="2953"/>
      <c r="F690" s="2953"/>
      <c r="G690" s="2953"/>
      <c r="H690" s="3314"/>
      <c r="I690" s="3314"/>
      <c r="J690" s="2550"/>
      <c r="K690" s="2962"/>
      <c r="L690" s="2550"/>
      <c r="M690" s="2550"/>
      <c r="N690" s="2550"/>
    </row>
    <row r="691" spans="1:14" ht="13">
      <c r="A691" s="2550"/>
      <c r="B691" s="3317"/>
      <c r="C691" s="3317"/>
      <c r="D691" s="2953"/>
      <c r="E691" s="2953"/>
      <c r="F691" s="2953"/>
      <c r="G691" s="2953"/>
      <c r="H691" s="3314"/>
      <c r="I691" s="3314"/>
      <c r="J691" s="2550"/>
      <c r="K691" s="2962"/>
      <c r="L691" s="2550"/>
      <c r="M691" s="2550"/>
      <c r="N691" s="2550"/>
    </row>
    <row r="692" spans="1:14" ht="13">
      <c r="A692" s="2550"/>
      <c r="B692" s="3317"/>
      <c r="C692" s="3317"/>
      <c r="D692" s="2953"/>
      <c r="E692" s="2953"/>
      <c r="F692" s="2953"/>
      <c r="G692" s="2953"/>
      <c r="H692" s="3314"/>
      <c r="I692" s="3314"/>
      <c r="J692" s="2550"/>
      <c r="K692" s="2962"/>
      <c r="L692" s="2550"/>
      <c r="M692" s="2550"/>
      <c r="N692" s="2550"/>
    </row>
    <row r="693" spans="1:14" ht="13">
      <c r="A693" s="2550"/>
      <c r="B693" s="3317"/>
      <c r="C693" s="3317"/>
      <c r="D693" s="2953"/>
      <c r="E693" s="2953"/>
      <c r="F693" s="2953"/>
      <c r="G693" s="2953"/>
      <c r="H693" s="3314"/>
      <c r="I693" s="3314"/>
      <c r="J693" s="2550"/>
      <c r="K693" s="2962"/>
      <c r="L693" s="2550"/>
      <c r="M693" s="2550"/>
      <c r="N693" s="2550"/>
    </row>
    <row r="694" spans="1:14" ht="13">
      <c r="A694" s="2550"/>
      <c r="B694" s="3317"/>
      <c r="C694" s="3317"/>
      <c r="D694" s="2953"/>
      <c r="E694" s="2953"/>
      <c r="F694" s="2953"/>
      <c r="G694" s="2953"/>
      <c r="H694" s="3314"/>
      <c r="I694" s="3314"/>
      <c r="J694" s="2550"/>
      <c r="K694" s="2962"/>
      <c r="L694" s="2550"/>
      <c r="M694" s="2550"/>
      <c r="N694" s="2550"/>
    </row>
    <row r="695" spans="1:14" ht="13">
      <c r="A695" s="2550"/>
      <c r="B695" s="3317"/>
      <c r="C695" s="3317"/>
      <c r="D695" s="2953"/>
      <c r="E695" s="2953"/>
      <c r="F695" s="2953"/>
      <c r="G695" s="2953"/>
      <c r="H695" s="3314"/>
      <c r="I695" s="3314"/>
      <c r="J695" s="2550"/>
      <c r="K695" s="2962"/>
      <c r="L695" s="2550"/>
      <c r="M695" s="2550"/>
      <c r="N695" s="2550"/>
    </row>
    <row r="696" spans="1:14" ht="13">
      <c r="A696" s="2550"/>
      <c r="B696" s="3317"/>
      <c r="C696" s="3317"/>
      <c r="D696" s="2953"/>
      <c r="E696" s="2953"/>
      <c r="F696" s="2953"/>
      <c r="G696" s="2953"/>
      <c r="H696" s="3314"/>
      <c r="I696" s="3314"/>
      <c r="J696" s="2550"/>
      <c r="K696" s="2962"/>
      <c r="L696" s="2550"/>
      <c r="M696" s="2550"/>
      <c r="N696" s="2550"/>
    </row>
    <row r="697" spans="1:14" ht="13">
      <c r="A697" s="2550"/>
      <c r="B697" s="3317"/>
      <c r="C697" s="3317"/>
      <c r="D697" s="2953"/>
      <c r="E697" s="2953"/>
      <c r="F697" s="2953"/>
      <c r="G697" s="2953"/>
      <c r="H697" s="3314"/>
      <c r="I697" s="3314"/>
      <c r="J697" s="2550"/>
      <c r="K697" s="2962"/>
      <c r="L697" s="2550"/>
      <c r="M697" s="2550"/>
      <c r="N697" s="2550"/>
    </row>
    <row r="698" spans="1:14" ht="13">
      <c r="A698" s="2550"/>
      <c r="B698" s="3317"/>
      <c r="C698" s="3317"/>
      <c r="D698" s="2953"/>
      <c r="E698" s="2953"/>
      <c r="F698" s="2953"/>
      <c r="G698" s="2953"/>
      <c r="H698" s="3314"/>
      <c r="I698" s="3314"/>
      <c r="J698" s="2550"/>
      <c r="K698" s="2962"/>
      <c r="L698" s="2550"/>
      <c r="M698" s="2550"/>
      <c r="N698" s="2550"/>
    </row>
    <row r="699" spans="1:14" ht="13">
      <c r="A699" s="2550"/>
      <c r="B699" s="3317"/>
      <c r="C699" s="3317"/>
      <c r="D699" s="2953"/>
      <c r="E699" s="2953"/>
      <c r="F699" s="2953"/>
      <c r="G699" s="2953"/>
      <c r="H699" s="3314"/>
      <c r="I699" s="3314"/>
      <c r="J699" s="2550"/>
      <c r="K699" s="2962"/>
      <c r="L699" s="2550"/>
      <c r="M699" s="2550"/>
      <c r="N699" s="2550"/>
    </row>
    <row r="700" spans="1:14" ht="13">
      <c r="A700" s="2550"/>
      <c r="B700" s="3317"/>
      <c r="C700" s="3317"/>
      <c r="D700" s="2953"/>
      <c r="E700" s="2953"/>
      <c r="F700" s="2953"/>
      <c r="G700" s="2953"/>
      <c r="H700" s="3314"/>
      <c r="I700" s="3314"/>
      <c r="J700" s="2550"/>
      <c r="K700" s="2962"/>
      <c r="L700" s="2550"/>
      <c r="M700" s="2550"/>
      <c r="N700" s="2550"/>
    </row>
    <row r="701" spans="1:14" ht="13">
      <c r="A701" s="2550"/>
      <c r="B701" s="3317"/>
      <c r="C701" s="3317"/>
      <c r="D701" s="2953"/>
      <c r="E701" s="2953"/>
      <c r="F701" s="2953"/>
      <c r="G701" s="2953"/>
      <c r="H701" s="3314"/>
      <c r="I701" s="3314"/>
      <c r="J701" s="2550"/>
      <c r="K701" s="2962"/>
      <c r="L701" s="2550"/>
      <c r="M701" s="2550"/>
      <c r="N701" s="2550"/>
    </row>
    <row r="702" spans="1:14" ht="13">
      <c r="A702" s="2550"/>
      <c r="B702" s="3317"/>
      <c r="C702" s="3317"/>
      <c r="D702" s="2953"/>
      <c r="E702" s="2953"/>
      <c r="F702" s="2953"/>
      <c r="G702" s="2953"/>
      <c r="H702" s="3314"/>
      <c r="I702" s="3314"/>
      <c r="J702" s="2550"/>
      <c r="K702" s="2962"/>
      <c r="L702" s="2550"/>
      <c r="M702" s="2550"/>
      <c r="N702" s="2550"/>
    </row>
    <row r="703" spans="1:14" ht="13">
      <c r="A703" s="2550"/>
      <c r="B703" s="3317"/>
      <c r="C703" s="3317"/>
      <c r="D703" s="2953"/>
      <c r="E703" s="2953"/>
      <c r="F703" s="2953"/>
      <c r="G703" s="2953"/>
      <c r="H703" s="3314"/>
      <c r="I703" s="3314"/>
      <c r="J703" s="2550"/>
      <c r="K703" s="2962"/>
      <c r="L703" s="2550"/>
      <c r="M703" s="2550"/>
      <c r="N703" s="2550"/>
    </row>
    <row r="704" spans="1:14" ht="13">
      <c r="A704" s="2550"/>
      <c r="B704" s="3317"/>
      <c r="C704" s="3317"/>
      <c r="D704" s="2953"/>
      <c r="E704" s="2953"/>
      <c r="F704" s="2953"/>
      <c r="G704" s="2953"/>
      <c r="H704" s="3314"/>
      <c r="I704" s="3314"/>
      <c r="J704" s="2550"/>
      <c r="K704" s="2962"/>
      <c r="L704" s="2550"/>
      <c r="M704" s="2550"/>
      <c r="N704" s="2550"/>
    </row>
    <row r="705" spans="1:14" ht="13">
      <c r="A705" s="2550"/>
      <c r="B705" s="3317"/>
      <c r="C705" s="3317"/>
      <c r="D705" s="2953"/>
      <c r="E705" s="2953"/>
      <c r="F705" s="2953"/>
      <c r="G705" s="2953"/>
      <c r="H705" s="3314"/>
      <c r="I705" s="3314"/>
      <c r="J705" s="2550"/>
      <c r="K705" s="2962"/>
      <c r="L705" s="2550"/>
      <c r="M705" s="2550"/>
      <c r="N705" s="2550"/>
    </row>
    <row r="706" spans="1:14" ht="13">
      <c r="A706" s="2550"/>
      <c r="B706" s="3317"/>
      <c r="C706" s="3317"/>
      <c r="D706" s="2953"/>
      <c r="E706" s="2953"/>
      <c r="F706" s="2953"/>
      <c r="G706" s="2953"/>
      <c r="H706" s="3314"/>
      <c r="I706" s="3314"/>
      <c r="J706" s="2550"/>
      <c r="K706" s="2962"/>
      <c r="L706" s="2550"/>
      <c r="M706" s="2550"/>
      <c r="N706" s="2550"/>
    </row>
    <row r="707" spans="1:14" ht="13">
      <c r="A707" s="2550"/>
      <c r="B707" s="3317"/>
      <c r="C707" s="3317"/>
      <c r="D707" s="2953"/>
      <c r="E707" s="2953"/>
      <c r="F707" s="2953"/>
      <c r="G707" s="2953"/>
      <c r="H707" s="3314"/>
      <c r="I707" s="3314"/>
      <c r="J707" s="2550"/>
      <c r="K707" s="2962"/>
      <c r="L707" s="2550"/>
      <c r="M707" s="2550"/>
      <c r="N707" s="2550"/>
    </row>
    <row r="708" spans="1:14" ht="13">
      <c r="A708" s="2550"/>
      <c r="B708" s="3317"/>
      <c r="C708" s="3317"/>
      <c r="D708" s="2953"/>
      <c r="E708" s="2953"/>
      <c r="F708" s="2953"/>
      <c r="G708" s="2953"/>
      <c r="H708" s="3314"/>
      <c r="I708" s="3314"/>
      <c r="J708" s="2550"/>
      <c r="K708" s="2962"/>
      <c r="L708" s="2550"/>
      <c r="M708" s="2550"/>
      <c r="N708" s="2550"/>
    </row>
    <row r="709" spans="1:14" ht="13">
      <c r="A709" s="2550"/>
      <c r="B709" s="3317"/>
      <c r="C709" s="3317"/>
      <c r="D709" s="2953"/>
      <c r="E709" s="2953"/>
      <c r="F709" s="2953"/>
      <c r="G709" s="2953"/>
      <c r="H709" s="3314"/>
      <c r="I709" s="3314"/>
      <c r="J709" s="2550"/>
      <c r="K709" s="2962"/>
      <c r="L709" s="2550"/>
      <c r="M709" s="2550"/>
      <c r="N709" s="2550"/>
    </row>
    <row r="710" spans="1:14" ht="13">
      <c r="A710" s="2550"/>
      <c r="B710" s="3317"/>
      <c r="C710" s="3317"/>
      <c r="D710" s="2953"/>
      <c r="E710" s="2953"/>
      <c r="F710" s="2953"/>
      <c r="G710" s="2953"/>
      <c r="H710" s="3314"/>
      <c r="I710" s="3314"/>
      <c r="J710" s="2550"/>
      <c r="K710" s="2962"/>
      <c r="L710" s="2550"/>
      <c r="M710" s="2550"/>
      <c r="N710" s="2550"/>
    </row>
    <row r="711" spans="1:14" ht="13">
      <c r="A711" s="2550"/>
      <c r="B711" s="3317"/>
      <c r="C711" s="3317"/>
      <c r="D711" s="2953"/>
      <c r="E711" s="2953"/>
      <c r="F711" s="2953"/>
      <c r="G711" s="2953"/>
      <c r="H711" s="3314"/>
      <c r="I711" s="3314"/>
      <c r="J711" s="2550"/>
      <c r="K711" s="2962"/>
      <c r="L711" s="2550"/>
      <c r="M711" s="2550"/>
      <c r="N711" s="2550"/>
    </row>
    <row r="712" spans="1:14" ht="13">
      <c r="A712" s="2550"/>
      <c r="B712" s="3317"/>
      <c r="C712" s="3317"/>
      <c r="D712" s="2953"/>
      <c r="E712" s="2953"/>
      <c r="F712" s="2953"/>
      <c r="G712" s="2953"/>
      <c r="H712" s="3314"/>
      <c r="I712" s="3314"/>
      <c r="J712" s="2550"/>
      <c r="K712" s="2962"/>
      <c r="L712" s="2550"/>
      <c r="M712" s="2550"/>
      <c r="N712" s="2550"/>
    </row>
    <row r="713" spans="1:14" ht="13">
      <c r="A713" s="2550"/>
      <c r="B713" s="3317"/>
      <c r="C713" s="3317"/>
      <c r="D713" s="2953"/>
      <c r="E713" s="2953"/>
      <c r="F713" s="2953"/>
      <c r="G713" s="2953"/>
      <c r="H713" s="3314"/>
      <c r="I713" s="3314"/>
      <c r="J713" s="2550"/>
      <c r="K713" s="2962"/>
      <c r="L713" s="2550"/>
      <c r="M713" s="2550"/>
      <c r="N713" s="2550"/>
    </row>
    <row r="714" spans="1:14" ht="13">
      <c r="A714" s="2550"/>
      <c r="B714" s="3317"/>
      <c r="C714" s="3317"/>
      <c r="D714" s="2953"/>
      <c r="E714" s="2953"/>
      <c r="F714" s="2953"/>
      <c r="G714" s="2953"/>
      <c r="H714" s="3314"/>
      <c r="I714" s="3314"/>
      <c r="J714" s="2550"/>
      <c r="K714" s="2962"/>
      <c r="L714" s="2550"/>
      <c r="M714" s="2550"/>
      <c r="N714" s="2550"/>
    </row>
    <row r="715" spans="1:14" ht="13">
      <c r="A715" s="2550"/>
      <c r="B715" s="3317"/>
      <c r="C715" s="3317"/>
      <c r="D715" s="2953"/>
      <c r="E715" s="2953"/>
      <c r="F715" s="2953"/>
      <c r="G715" s="2953"/>
      <c r="H715" s="3314"/>
      <c r="I715" s="3314"/>
      <c r="J715" s="2550"/>
      <c r="K715" s="2962"/>
      <c r="L715" s="2550"/>
      <c r="M715" s="2550"/>
      <c r="N715" s="2550"/>
    </row>
    <row r="716" spans="1:14" ht="13">
      <c r="A716" s="2550"/>
      <c r="B716" s="3317"/>
      <c r="C716" s="3317"/>
      <c r="D716" s="2953"/>
      <c r="E716" s="2953"/>
      <c r="F716" s="2953"/>
      <c r="G716" s="2953"/>
      <c r="H716" s="3314"/>
      <c r="I716" s="3314"/>
      <c r="J716" s="2550"/>
      <c r="K716" s="2962"/>
      <c r="L716" s="2550"/>
      <c r="M716" s="2550"/>
      <c r="N716" s="2550"/>
    </row>
    <row r="717" spans="1:14" ht="13">
      <c r="A717" s="2550"/>
      <c r="B717" s="3317"/>
      <c r="C717" s="3317"/>
      <c r="D717" s="2953"/>
      <c r="E717" s="2953"/>
      <c r="F717" s="2953"/>
      <c r="G717" s="2953"/>
      <c r="H717" s="3314"/>
      <c r="I717" s="3314"/>
      <c r="J717" s="2550"/>
      <c r="K717" s="2962"/>
      <c r="L717" s="2550"/>
      <c r="M717" s="2550"/>
      <c r="N717" s="2550"/>
    </row>
    <row r="718" spans="1:14" ht="13">
      <c r="A718" s="2550"/>
      <c r="B718" s="3317"/>
      <c r="C718" s="3317"/>
      <c r="D718" s="2953"/>
      <c r="E718" s="2953"/>
      <c r="F718" s="2953"/>
      <c r="G718" s="2953"/>
      <c r="H718" s="3314"/>
      <c r="I718" s="3314"/>
      <c r="J718" s="2550"/>
      <c r="K718" s="2962"/>
      <c r="L718" s="2550"/>
      <c r="M718" s="2550"/>
      <c r="N718" s="2550"/>
    </row>
    <row r="719" spans="1:14" ht="13">
      <c r="A719" s="2550"/>
      <c r="B719" s="3317"/>
      <c r="C719" s="3317"/>
      <c r="D719" s="2953"/>
      <c r="E719" s="2953"/>
      <c r="F719" s="2953"/>
      <c r="G719" s="2953"/>
      <c r="H719" s="3314"/>
      <c r="I719" s="3314"/>
      <c r="J719" s="2550"/>
      <c r="K719" s="2962"/>
      <c r="L719" s="2550"/>
      <c r="M719" s="2550"/>
      <c r="N719" s="2550"/>
    </row>
    <row r="720" spans="1:14" ht="13">
      <c r="A720" s="2550"/>
      <c r="B720" s="3317"/>
      <c r="C720" s="3317"/>
      <c r="D720" s="2953"/>
      <c r="E720" s="2953"/>
      <c r="F720" s="2953"/>
      <c r="G720" s="2953"/>
      <c r="H720" s="3314"/>
      <c r="I720" s="3314"/>
      <c r="J720" s="2550"/>
      <c r="K720" s="2962"/>
      <c r="L720" s="2550"/>
      <c r="M720" s="2550"/>
      <c r="N720" s="2550"/>
    </row>
    <row r="721" spans="1:14" ht="13">
      <c r="A721" s="2550"/>
      <c r="B721" s="3317"/>
      <c r="C721" s="3317"/>
      <c r="D721" s="2953"/>
      <c r="E721" s="2953"/>
      <c r="F721" s="2953"/>
      <c r="G721" s="2953"/>
      <c r="H721" s="3314"/>
      <c r="I721" s="3314"/>
      <c r="J721" s="2550"/>
      <c r="K721" s="2962"/>
      <c r="L721" s="2550"/>
      <c r="M721" s="2550"/>
      <c r="N721" s="2550"/>
    </row>
    <row r="722" spans="1:14" ht="13">
      <c r="A722" s="2550"/>
      <c r="B722" s="3317"/>
      <c r="C722" s="3317"/>
      <c r="D722" s="2953"/>
      <c r="E722" s="2953"/>
      <c r="F722" s="2953"/>
      <c r="G722" s="2953"/>
      <c r="H722" s="3314"/>
      <c r="I722" s="3314"/>
      <c r="J722" s="2550"/>
      <c r="K722" s="2962"/>
      <c r="L722" s="2550"/>
      <c r="M722" s="2550"/>
      <c r="N722" s="2550"/>
    </row>
    <row r="723" spans="1:14" ht="13">
      <c r="A723" s="2550"/>
      <c r="B723" s="3317"/>
      <c r="C723" s="3317"/>
      <c r="D723" s="2953"/>
      <c r="E723" s="2953"/>
      <c r="F723" s="2953"/>
      <c r="G723" s="2953"/>
      <c r="H723" s="3314"/>
      <c r="I723" s="3314"/>
      <c r="J723" s="2550"/>
      <c r="K723" s="2962"/>
      <c r="L723" s="2550"/>
      <c r="M723" s="2550"/>
      <c r="N723" s="2550"/>
    </row>
    <row r="724" spans="1:14" ht="13">
      <c r="A724" s="2550"/>
      <c r="B724" s="3317"/>
      <c r="C724" s="3317"/>
      <c r="D724" s="2953"/>
      <c r="E724" s="2953"/>
      <c r="F724" s="2953"/>
      <c r="G724" s="2953"/>
      <c r="H724" s="3314"/>
      <c r="I724" s="3314"/>
      <c r="J724" s="2550"/>
      <c r="K724" s="2962"/>
      <c r="L724" s="2550"/>
      <c r="M724" s="2550"/>
      <c r="N724" s="2550"/>
    </row>
    <row r="725" spans="1:14" ht="13">
      <c r="A725" s="2550"/>
      <c r="B725" s="3317"/>
      <c r="C725" s="3317"/>
      <c r="D725" s="2953"/>
      <c r="E725" s="2953"/>
      <c r="F725" s="2953"/>
      <c r="G725" s="2953"/>
      <c r="H725" s="3314"/>
      <c r="I725" s="3314"/>
      <c r="J725" s="2550"/>
      <c r="K725" s="2962"/>
      <c r="L725" s="2550"/>
      <c r="M725" s="2550"/>
      <c r="N725" s="2550"/>
    </row>
    <row r="726" spans="1:14" ht="13">
      <c r="A726" s="2550"/>
      <c r="B726" s="3317"/>
      <c r="C726" s="3317"/>
      <c r="D726" s="2953"/>
      <c r="E726" s="2953"/>
      <c r="F726" s="2953"/>
      <c r="G726" s="2953"/>
      <c r="H726" s="3314"/>
      <c r="I726" s="3314"/>
      <c r="J726" s="2550"/>
      <c r="K726" s="2962"/>
      <c r="L726" s="2550"/>
      <c r="M726" s="2550"/>
      <c r="N726" s="2550"/>
    </row>
    <row r="727" spans="1:14" ht="13">
      <c r="A727" s="2550"/>
      <c r="B727" s="3317"/>
      <c r="C727" s="3317"/>
      <c r="D727" s="2953"/>
      <c r="E727" s="2953"/>
      <c r="F727" s="2953"/>
      <c r="G727" s="2953"/>
      <c r="H727" s="3314"/>
      <c r="I727" s="3314"/>
      <c r="J727" s="2550"/>
      <c r="K727" s="2962"/>
      <c r="L727" s="2550"/>
      <c r="M727" s="2550"/>
      <c r="N727" s="2550"/>
    </row>
    <row r="728" spans="1:14" ht="13">
      <c r="A728" s="2550"/>
      <c r="B728" s="3317"/>
      <c r="C728" s="3317"/>
      <c r="D728" s="2953"/>
      <c r="E728" s="2953"/>
      <c r="F728" s="2953"/>
      <c r="G728" s="2953"/>
      <c r="H728" s="3314"/>
      <c r="I728" s="3314"/>
      <c r="J728" s="2550"/>
      <c r="K728" s="2962"/>
      <c r="L728" s="2550"/>
      <c r="M728" s="2550"/>
      <c r="N728" s="2550"/>
    </row>
    <row r="729" spans="1:14" ht="13">
      <c r="A729" s="2550"/>
      <c r="B729" s="3317"/>
      <c r="C729" s="3317"/>
      <c r="D729" s="2953"/>
      <c r="E729" s="2953"/>
      <c r="F729" s="2953"/>
      <c r="G729" s="2953"/>
      <c r="H729" s="3314"/>
      <c r="I729" s="3314"/>
      <c r="J729" s="2550"/>
      <c r="K729" s="2962"/>
      <c r="L729" s="2550"/>
      <c r="M729" s="2550"/>
      <c r="N729" s="2550"/>
    </row>
    <row r="730" spans="1:14" ht="13">
      <c r="A730" s="2550"/>
      <c r="B730" s="3317"/>
      <c r="C730" s="3317"/>
      <c r="D730" s="2953"/>
      <c r="E730" s="2953"/>
      <c r="F730" s="2953"/>
      <c r="G730" s="2953"/>
      <c r="H730" s="3314"/>
      <c r="I730" s="3314"/>
      <c r="J730" s="2550"/>
      <c r="K730" s="2962"/>
      <c r="L730" s="2550"/>
      <c r="M730" s="2550"/>
      <c r="N730" s="2550"/>
    </row>
    <row r="731" spans="1:14" ht="13">
      <c r="A731" s="2550"/>
      <c r="B731" s="3317"/>
      <c r="C731" s="3317"/>
      <c r="D731" s="2953"/>
      <c r="E731" s="2953"/>
      <c r="F731" s="2953"/>
      <c r="G731" s="2953"/>
      <c r="H731" s="3314"/>
      <c r="I731" s="3314"/>
      <c r="J731" s="2550"/>
      <c r="K731" s="2962"/>
      <c r="L731" s="2550"/>
      <c r="M731" s="2550"/>
      <c r="N731" s="2550"/>
    </row>
    <row r="732" spans="1:14" ht="13">
      <c r="A732" s="2550"/>
      <c r="B732" s="3317"/>
      <c r="C732" s="3317"/>
      <c r="D732" s="2953"/>
      <c r="E732" s="2953"/>
      <c r="F732" s="2953"/>
      <c r="G732" s="2953"/>
      <c r="H732" s="3314"/>
      <c r="I732" s="3314"/>
      <c r="J732" s="2550"/>
      <c r="K732" s="2962"/>
      <c r="L732" s="2550"/>
      <c r="M732" s="2550"/>
      <c r="N732" s="2550"/>
    </row>
    <row r="733" spans="1:14" ht="13">
      <c r="A733" s="2550"/>
      <c r="B733" s="3317"/>
      <c r="C733" s="3317"/>
      <c r="D733" s="2953"/>
      <c r="E733" s="2953"/>
      <c r="F733" s="2953"/>
      <c r="G733" s="2953"/>
      <c r="H733" s="3314"/>
      <c r="I733" s="3314"/>
      <c r="J733" s="2550"/>
      <c r="K733" s="2962"/>
      <c r="L733" s="2550"/>
      <c r="M733" s="2550"/>
      <c r="N733" s="2550"/>
    </row>
    <row r="734" spans="1:14" ht="13">
      <c r="A734" s="2550"/>
      <c r="B734" s="3317"/>
      <c r="C734" s="3317"/>
      <c r="D734" s="2953"/>
      <c r="E734" s="2953"/>
      <c r="F734" s="2953"/>
      <c r="G734" s="2953"/>
      <c r="H734" s="3314"/>
      <c r="I734" s="3314"/>
      <c r="J734" s="2550"/>
      <c r="K734" s="2962"/>
      <c r="L734" s="2550"/>
      <c r="M734" s="2550"/>
      <c r="N734" s="2550"/>
    </row>
    <row r="735" spans="1:14" ht="13">
      <c r="A735" s="2550"/>
      <c r="B735" s="3317"/>
      <c r="C735" s="3317"/>
      <c r="D735" s="2953"/>
      <c r="E735" s="2953"/>
      <c r="F735" s="2953"/>
      <c r="G735" s="2953"/>
      <c r="H735" s="3314"/>
      <c r="I735" s="3314"/>
      <c r="J735" s="2550"/>
      <c r="K735" s="2962"/>
      <c r="L735" s="2550"/>
      <c r="M735" s="2550"/>
      <c r="N735" s="2550"/>
    </row>
    <row r="736" spans="1:14" ht="13">
      <c r="A736" s="2550"/>
      <c r="B736" s="3317"/>
      <c r="C736" s="3317"/>
      <c r="D736" s="2953"/>
      <c r="E736" s="2953"/>
      <c r="F736" s="2953"/>
      <c r="G736" s="2953"/>
      <c r="H736" s="3314"/>
      <c r="I736" s="3314"/>
      <c r="J736" s="2550"/>
      <c r="K736" s="2962"/>
      <c r="L736" s="2550"/>
      <c r="M736" s="2550"/>
      <c r="N736" s="2550"/>
    </row>
    <row r="737" spans="1:14" ht="13">
      <c r="A737" s="2550"/>
      <c r="B737" s="3317"/>
      <c r="C737" s="3317"/>
      <c r="D737" s="2953"/>
      <c r="E737" s="2953"/>
      <c r="F737" s="2953"/>
      <c r="G737" s="2953"/>
      <c r="H737" s="3314"/>
      <c r="I737" s="3314"/>
      <c r="J737" s="2550"/>
      <c r="K737" s="2962"/>
      <c r="L737" s="2550"/>
      <c r="M737" s="2550"/>
      <c r="N737" s="2550"/>
    </row>
    <row r="738" spans="1:14" ht="13">
      <c r="A738" s="2550"/>
      <c r="B738" s="3317"/>
      <c r="C738" s="3317"/>
      <c r="D738" s="2953"/>
      <c r="E738" s="2953"/>
      <c r="F738" s="2953"/>
      <c r="G738" s="2953"/>
      <c r="H738" s="3314"/>
      <c r="I738" s="3314"/>
      <c r="J738" s="2550"/>
      <c r="K738" s="2962"/>
      <c r="L738" s="2550"/>
      <c r="M738" s="2550"/>
      <c r="N738" s="2550"/>
    </row>
    <row r="739" spans="1:14" ht="13">
      <c r="A739" s="2550"/>
      <c r="B739" s="3317"/>
      <c r="C739" s="3317"/>
      <c r="D739" s="2953"/>
      <c r="E739" s="2953"/>
      <c r="F739" s="2953"/>
      <c r="G739" s="2953"/>
      <c r="H739" s="3314"/>
      <c r="I739" s="3314"/>
      <c r="J739" s="2550"/>
      <c r="K739" s="2962"/>
      <c r="L739" s="2550"/>
      <c r="M739" s="2550"/>
      <c r="N739" s="2550"/>
    </row>
    <row r="740" spans="1:14" ht="13">
      <c r="A740" s="2550"/>
      <c r="B740" s="3317"/>
      <c r="C740" s="3317"/>
      <c r="D740" s="2953"/>
      <c r="E740" s="2953"/>
      <c r="F740" s="2953"/>
      <c r="G740" s="2953"/>
      <c r="H740" s="3314"/>
      <c r="I740" s="3314"/>
      <c r="J740" s="2550"/>
      <c r="K740" s="2962"/>
      <c r="L740" s="2550"/>
      <c r="M740" s="2550"/>
      <c r="N740" s="2550"/>
    </row>
    <row r="741" spans="1:14" ht="13">
      <c r="A741" s="2550"/>
      <c r="B741" s="3317"/>
      <c r="C741" s="3317"/>
      <c r="D741" s="2953"/>
      <c r="E741" s="2953"/>
      <c r="F741" s="2953"/>
      <c r="G741" s="2953"/>
      <c r="H741" s="3314"/>
      <c r="I741" s="3314"/>
      <c r="J741" s="2550"/>
      <c r="K741" s="2962"/>
      <c r="L741" s="2550"/>
      <c r="M741" s="2550"/>
      <c r="N741" s="2550"/>
    </row>
    <row r="742" spans="1:14" ht="13">
      <c r="A742" s="2550"/>
      <c r="B742" s="3317"/>
      <c r="C742" s="3317"/>
      <c r="D742" s="2953"/>
      <c r="E742" s="2953"/>
      <c r="F742" s="2953"/>
      <c r="G742" s="2953"/>
      <c r="H742" s="3314"/>
      <c r="I742" s="3314"/>
      <c r="J742" s="2550"/>
      <c r="K742" s="2962"/>
      <c r="L742" s="2550"/>
      <c r="M742" s="2550"/>
      <c r="N742" s="2550"/>
    </row>
    <row r="743" spans="1:14" ht="13">
      <c r="A743" s="2550"/>
      <c r="B743" s="3317"/>
      <c r="C743" s="3317"/>
      <c r="D743" s="2953"/>
      <c r="E743" s="2953"/>
      <c r="F743" s="2953"/>
      <c r="G743" s="2953"/>
      <c r="H743" s="3314"/>
      <c r="I743" s="3314"/>
      <c r="J743" s="2550"/>
      <c r="K743" s="2962"/>
      <c r="L743" s="2550"/>
      <c r="M743" s="2550"/>
      <c r="N743" s="2550"/>
    </row>
    <row r="744" spans="1:14" ht="13">
      <c r="A744" s="2550"/>
      <c r="B744" s="3317"/>
      <c r="C744" s="3317"/>
      <c r="D744" s="2953"/>
      <c r="E744" s="2953"/>
      <c r="F744" s="2953"/>
      <c r="G744" s="2953"/>
      <c r="H744" s="3314"/>
      <c r="I744" s="3314"/>
      <c r="J744" s="2550"/>
      <c r="K744" s="2962"/>
      <c r="L744" s="2550"/>
      <c r="M744" s="2550"/>
      <c r="N744" s="2550"/>
    </row>
    <row r="745" spans="1:14" ht="13">
      <c r="A745" s="2550"/>
      <c r="B745" s="3317"/>
      <c r="C745" s="3317"/>
      <c r="D745" s="2953"/>
      <c r="E745" s="2953"/>
      <c r="F745" s="2953"/>
      <c r="G745" s="2953"/>
      <c r="H745" s="3314"/>
      <c r="I745" s="3314"/>
      <c r="J745" s="2550"/>
      <c r="K745" s="2962"/>
      <c r="L745" s="2550"/>
      <c r="M745" s="2550"/>
      <c r="N745" s="2550"/>
    </row>
    <row r="746" spans="1:14" ht="13">
      <c r="A746" s="2550"/>
      <c r="B746" s="3317"/>
      <c r="C746" s="3317"/>
      <c r="D746" s="2953"/>
      <c r="E746" s="2953"/>
      <c r="F746" s="2953"/>
      <c r="G746" s="2953"/>
      <c r="H746" s="3314"/>
      <c r="I746" s="3314"/>
      <c r="J746" s="2550"/>
      <c r="K746" s="2962"/>
      <c r="L746" s="2550"/>
      <c r="M746" s="2550"/>
      <c r="N746" s="2550"/>
    </row>
    <row r="747" spans="1:14" ht="13">
      <c r="A747" s="2550"/>
      <c r="B747" s="3317"/>
      <c r="C747" s="3317"/>
      <c r="D747" s="2953"/>
      <c r="E747" s="2953"/>
      <c r="F747" s="2953"/>
      <c r="G747" s="2953"/>
      <c r="H747" s="3314"/>
      <c r="I747" s="3314"/>
      <c r="J747" s="2550"/>
      <c r="K747" s="2962"/>
      <c r="L747" s="2550"/>
      <c r="M747" s="2550"/>
      <c r="N747" s="2550"/>
    </row>
    <row r="748" spans="1:14" ht="13">
      <c r="A748" s="2550"/>
      <c r="B748" s="3317"/>
      <c r="C748" s="3317"/>
      <c r="D748" s="2953"/>
      <c r="E748" s="2953"/>
      <c r="F748" s="2953"/>
      <c r="G748" s="2953"/>
      <c r="H748" s="3314"/>
      <c r="I748" s="3314"/>
      <c r="J748" s="2550"/>
      <c r="K748" s="2962"/>
      <c r="L748" s="2550"/>
      <c r="M748" s="2550"/>
      <c r="N748" s="2550"/>
    </row>
    <row r="749" spans="1:14" ht="13">
      <c r="A749" s="2550"/>
      <c r="B749" s="3317"/>
      <c r="C749" s="3317"/>
      <c r="D749" s="2953"/>
      <c r="E749" s="2953"/>
      <c r="F749" s="2953"/>
      <c r="G749" s="2953"/>
      <c r="H749" s="3314"/>
      <c r="I749" s="3314"/>
      <c r="J749" s="2550"/>
      <c r="K749" s="2962"/>
      <c r="L749" s="2550"/>
      <c r="M749" s="2550"/>
      <c r="N749" s="2550"/>
    </row>
    <row r="750" spans="1:14" ht="13">
      <c r="A750" s="2550"/>
      <c r="B750" s="3317"/>
      <c r="C750" s="3317"/>
      <c r="D750" s="2953"/>
      <c r="E750" s="2953"/>
      <c r="F750" s="2953"/>
      <c r="G750" s="2953"/>
      <c r="H750" s="3314"/>
      <c r="I750" s="3314"/>
      <c r="J750" s="2550"/>
      <c r="K750" s="2962"/>
      <c r="L750" s="2550"/>
      <c r="M750" s="2550"/>
      <c r="N750" s="2550"/>
    </row>
    <row r="751" spans="1:14" ht="13">
      <c r="A751" s="2550"/>
      <c r="B751" s="3317"/>
      <c r="C751" s="3317"/>
      <c r="D751" s="2953"/>
      <c r="E751" s="2953"/>
      <c r="F751" s="2953"/>
      <c r="G751" s="2953"/>
      <c r="H751" s="3314"/>
      <c r="I751" s="3314"/>
      <c r="J751" s="2550"/>
      <c r="K751" s="2962"/>
      <c r="L751" s="2550"/>
      <c r="M751" s="2550"/>
      <c r="N751" s="2550"/>
    </row>
    <row r="752" spans="1:14" ht="13">
      <c r="A752" s="2550"/>
      <c r="B752" s="3317"/>
      <c r="C752" s="3317"/>
      <c r="D752" s="2953"/>
      <c r="E752" s="2953"/>
      <c r="F752" s="2953"/>
      <c r="G752" s="2953"/>
      <c r="H752" s="3314"/>
      <c r="I752" s="3314"/>
      <c r="J752" s="2550"/>
      <c r="K752" s="2962"/>
      <c r="L752" s="2550"/>
      <c r="M752" s="2550"/>
      <c r="N752" s="2550"/>
    </row>
    <row r="753" spans="1:14" ht="13">
      <c r="A753" s="2550"/>
      <c r="B753" s="3317"/>
      <c r="C753" s="3317"/>
      <c r="D753" s="2953"/>
      <c r="E753" s="2953"/>
      <c r="F753" s="2953"/>
      <c r="G753" s="2953"/>
      <c r="H753" s="3314"/>
      <c r="I753" s="3314"/>
      <c r="J753" s="2550"/>
      <c r="K753" s="2962"/>
      <c r="L753" s="2550"/>
      <c r="M753" s="2550"/>
      <c r="N753" s="2550"/>
    </row>
    <row r="754" spans="1:14" ht="13">
      <c r="A754" s="2550"/>
      <c r="B754" s="3317"/>
      <c r="C754" s="3317"/>
      <c r="D754" s="2953"/>
      <c r="E754" s="2953"/>
      <c r="F754" s="2953"/>
      <c r="G754" s="2953"/>
      <c r="H754" s="3314"/>
      <c r="I754" s="3314"/>
      <c r="J754" s="2550"/>
      <c r="K754" s="2962"/>
      <c r="L754" s="2550"/>
      <c r="M754" s="2550"/>
      <c r="N754" s="2550"/>
    </row>
    <row r="755" spans="1:14" ht="13">
      <c r="A755" s="2550"/>
      <c r="B755" s="3317"/>
      <c r="C755" s="3317"/>
      <c r="D755" s="2953"/>
      <c r="E755" s="2953"/>
      <c r="F755" s="2953"/>
      <c r="G755" s="2953"/>
      <c r="H755" s="3314"/>
      <c r="I755" s="3314"/>
      <c r="J755" s="2550"/>
      <c r="K755" s="2962"/>
      <c r="L755" s="2550"/>
      <c r="M755" s="2550"/>
      <c r="N755" s="2550"/>
    </row>
    <row r="756" spans="1:14" ht="13">
      <c r="A756" s="2550"/>
      <c r="B756" s="3317"/>
      <c r="C756" s="3317"/>
      <c r="D756" s="2953"/>
      <c r="E756" s="2953"/>
      <c r="F756" s="2953"/>
      <c r="G756" s="2953"/>
      <c r="H756" s="3314"/>
      <c r="I756" s="3314"/>
      <c r="J756" s="2550"/>
      <c r="K756" s="2962"/>
      <c r="L756" s="2550"/>
      <c r="M756" s="2550"/>
      <c r="N756" s="2550"/>
    </row>
    <row r="757" spans="1:14" ht="13">
      <c r="A757" s="2550"/>
      <c r="B757" s="3317"/>
      <c r="C757" s="3317"/>
      <c r="D757" s="2953"/>
      <c r="E757" s="2953"/>
      <c r="F757" s="2953"/>
      <c r="G757" s="2953"/>
      <c r="H757" s="3314"/>
      <c r="I757" s="3314"/>
      <c r="J757" s="2550"/>
      <c r="K757" s="2962"/>
      <c r="L757" s="2550"/>
      <c r="M757" s="2550"/>
      <c r="N757" s="2550"/>
    </row>
    <row r="758" spans="1:14" ht="13">
      <c r="A758" s="2550"/>
      <c r="B758" s="3317"/>
      <c r="C758" s="3317"/>
      <c r="D758" s="2953"/>
      <c r="E758" s="2953"/>
      <c r="F758" s="2953"/>
      <c r="G758" s="2953"/>
      <c r="H758" s="3314"/>
      <c r="I758" s="3314"/>
      <c r="J758" s="2550"/>
      <c r="K758" s="2962"/>
      <c r="L758" s="2550"/>
      <c r="M758" s="2550"/>
      <c r="N758" s="2550"/>
    </row>
    <row r="759" spans="1:14" ht="13">
      <c r="A759" s="2550"/>
      <c r="B759" s="3317"/>
      <c r="C759" s="3317"/>
      <c r="D759" s="2953"/>
      <c r="E759" s="2953"/>
      <c r="F759" s="2953"/>
      <c r="G759" s="2953"/>
      <c r="H759" s="3314"/>
      <c r="I759" s="3314"/>
      <c r="J759" s="2550"/>
      <c r="K759" s="2962"/>
      <c r="L759" s="2550"/>
      <c r="M759" s="2550"/>
      <c r="N759" s="2550"/>
    </row>
    <row r="760" spans="1:14" ht="13">
      <c r="A760" s="2550"/>
      <c r="B760" s="3317"/>
      <c r="C760" s="3317"/>
      <c r="D760" s="2953"/>
      <c r="E760" s="2953"/>
      <c r="F760" s="2953"/>
      <c r="G760" s="2953"/>
      <c r="H760" s="3314"/>
      <c r="I760" s="3314"/>
      <c r="J760" s="2550"/>
      <c r="K760" s="2962"/>
      <c r="L760" s="2550"/>
      <c r="M760" s="2550"/>
      <c r="N760" s="2550"/>
    </row>
    <row r="761" spans="1:14" ht="13">
      <c r="A761" s="2550"/>
      <c r="B761" s="3317"/>
      <c r="C761" s="3317"/>
      <c r="D761" s="2953"/>
      <c r="E761" s="2953"/>
      <c r="F761" s="2953"/>
      <c r="G761" s="2953"/>
      <c r="H761" s="3314"/>
      <c r="I761" s="3314"/>
      <c r="J761" s="2550"/>
      <c r="K761" s="2962"/>
      <c r="L761" s="2550"/>
      <c r="M761" s="2550"/>
      <c r="N761" s="2550"/>
    </row>
    <row r="762" spans="1:14" ht="13">
      <c r="A762" s="2550"/>
      <c r="B762" s="3317"/>
      <c r="C762" s="3317"/>
      <c r="D762" s="2953"/>
      <c r="E762" s="2953"/>
      <c r="F762" s="2953"/>
      <c r="G762" s="2953"/>
      <c r="H762" s="3314"/>
      <c r="I762" s="3314"/>
      <c r="J762" s="2550"/>
      <c r="K762" s="2962"/>
      <c r="L762" s="2550"/>
      <c r="M762" s="2550"/>
      <c r="N762" s="2550"/>
    </row>
    <row r="763" spans="1:14" ht="13">
      <c r="A763" s="2550"/>
      <c r="B763" s="3317"/>
      <c r="C763" s="3317"/>
      <c r="D763" s="2953"/>
      <c r="E763" s="2953"/>
      <c r="F763" s="2953"/>
      <c r="G763" s="2953"/>
      <c r="H763" s="3314"/>
      <c r="I763" s="3314"/>
      <c r="J763" s="2550"/>
      <c r="K763" s="2962"/>
      <c r="L763" s="2550"/>
      <c r="M763" s="2550"/>
      <c r="N763" s="2550"/>
    </row>
    <row r="764" spans="1:14" ht="13">
      <c r="A764" s="2550"/>
      <c r="B764" s="3317"/>
      <c r="C764" s="3317"/>
      <c r="D764" s="2953"/>
      <c r="E764" s="2953"/>
      <c r="F764" s="2953"/>
      <c r="G764" s="2953"/>
      <c r="H764" s="3314"/>
      <c r="I764" s="3314"/>
      <c r="J764" s="2550"/>
      <c r="K764" s="2962"/>
      <c r="L764" s="2550"/>
      <c r="M764" s="2550"/>
      <c r="N764" s="2550"/>
    </row>
    <row r="765" spans="1:14" ht="13">
      <c r="A765" s="2550"/>
      <c r="B765" s="3317"/>
      <c r="C765" s="3317"/>
      <c r="D765" s="2953"/>
      <c r="E765" s="2953"/>
      <c r="F765" s="2953"/>
      <c r="G765" s="2953"/>
      <c r="H765" s="3314"/>
      <c r="I765" s="3314"/>
      <c r="J765" s="2550"/>
      <c r="K765" s="2962"/>
      <c r="L765" s="2550"/>
      <c r="M765" s="2550"/>
      <c r="N765" s="2550"/>
    </row>
    <row r="766" spans="1:14" ht="13">
      <c r="A766" s="2550"/>
      <c r="B766" s="3317"/>
      <c r="C766" s="3317"/>
      <c r="D766" s="2953"/>
      <c r="E766" s="2953"/>
      <c r="F766" s="2953"/>
      <c r="G766" s="2953"/>
      <c r="H766" s="3314"/>
      <c r="I766" s="3314"/>
      <c r="J766" s="2550"/>
      <c r="K766" s="2962"/>
      <c r="L766" s="2550"/>
      <c r="M766" s="2550"/>
      <c r="N766" s="2550"/>
    </row>
    <row r="767" spans="1:14" ht="13">
      <c r="A767" s="2550"/>
      <c r="B767" s="3317"/>
      <c r="C767" s="3317"/>
      <c r="D767" s="2953"/>
      <c r="E767" s="2953"/>
      <c r="F767" s="2953"/>
      <c r="G767" s="2953"/>
      <c r="H767" s="3314"/>
      <c r="I767" s="3314"/>
      <c r="J767" s="2550"/>
      <c r="K767" s="2962"/>
      <c r="L767" s="2550"/>
      <c r="M767" s="2550"/>
      <c r="N767" s="2550"/>
    </row>
    <row r="768" spans="1:14" ht="13">
      <c r="A768" s="2550"/>
      <c r="B768" s="3317"/>
      <c r="C768" s="3317"/>
      <c r="D768" s="2953"/>
      <c r="E768" s="2953"/>
      <c r="F768" s="2953"/>
      <c r="G768" s="2953"/>
      <c r="H768" s="3314"/>
      <c r="I768" s="3314"/>
      <c r="J768" s="2550"/>
      <c r="K768" s="2962"/>
      <c r="L768" s="2550"/>
      <c r="M768" s="2550"/>
      <c r="N768" s="2550"/>
    </row>
    <row r="769" spans="1:14" ht="13">
      <c r="A769" s="2550"/>
      <c r="B769" s="3317"/>
      <c r="C769" s="3317"/>
      <c r="D769" s="2953"/>
      <c r="E769" s="2953"/>
      <c r="F769" s="2953"/>
      <c r="G769" s="2953"/>
      <c r="H769" s="3314"/>
      <c r="I769" s="3314"/>
      <c r="J769" s="2550"/>
      <c r="K769" s="2962"/>
      <c r="L769" s="2550"/>
      <c r="M769" s="2550"/>
      <c r="N769" s="2550"/>
    </row>
    <row r="770" spans="1:14" ht="13">
      <c r="A770" s="2550"/>
      <c r="B770" s="3317"/>
      <c r="C770" s="3317"/>
      <c r="D770" s="2953"/>
      <c r="E770" s="2953"/>
      <c r="F770" s="2953"/>
      <c r="G770" s="2953"/>
      <c r="H770" s="3314"/>
      <c r="I770" s="3314"/>
      <c r="J770" s="2550"/>
      <c r="K770" s="2962"/>
      <c r="L770" s="2550"/>
      <c r="M770" s="2550"/>
      <c r="N770" s="2550"/>
    </row>
    <row r="771" spans="1:14" ht="13">
      <c r="A771" s="2550"/>
      <c r="B771" s="3317"/>
      <c r="C771" s="3317"/>
      <c r="D771" s="2953"/>
      <c r="E771" s="2953"/>
      <c r="F771" s="2953"/>
      <c r="G771" s="2953"/>
      <c r="H771" s="3314"/>
      <c r="I771" s="3314"/>
      <c r="J771" s="2550"/>
      <c r="K771" s="2962"/>
      <c r="L771" s="2550"/>
      <c r="M771" s="2550"/>
      <c r="N771" s="2550"/>
    </row>
    <row r="772" spans="1:14" ht="13">
      <c r="A772" s="2550"/>
      <c r="B772" s="3317"/>
      <c r="C772" s="3317"/>
      <c r="D772" s="2953"/>
      <c r="E772" s="2953"/>
      <c r="F772" s="2953"/>
      <c r="G772" s="2953"/>
      <c r="H772" s="3314"/>
      <c r="I772" s="3314"/>
      <c r="J772" s="2550"/>
      <c r="K772" s="2962"/>
      <c r="L772" s="2550"/>
      <c r="M772" s="2550"/>
      <c r="N772" s="2550"/>
    </row>
    <row r="773" spans="1:14" ht="13">
      <c r="A773" s="2550"/>
      <c r="B773" s="3317"/>
      <c r="C773" s="3317"/>
      <c r="D773" s="2953"/>
      <c r="E773" s="2953"/>
      <c r="F773" s="2953"/>
      <c r="G773" s="2953"/>
      <c r="H773" s="3314"/>
      <c r="I773" s="3314"/>
      <c r="J773" s="2550"/>
      <c r="K773" s="2962"/>
      <c r="L773" s="2550"/>
      <c r="M773" s="2550"/>
      <c r="N773" s="2550"/>
    </row>
    <row r="774" spans="1:14" ht="13">
      <c r="A774" s="2550"/>
      <c r="B774" s="3317"/>
      <c r="C774" s="3317"/>
      <c r="D774" s="2953"/>
      <c r="E774" s="2953"/>
      <c r="F774" s="2953"/>
      <c r="G774" s="2953"/>
      <c r="H774" s="3314"/>
      <c r="I774" s="3314"/>
      <c r="J774" s="2550"/>
      <c r="K774" s="2962"/>
      <c r="L774" s="2550"/>
      <c r="M774" s="2550"/>
      <c r="N774" s="2550"/>
    </row>
    <row r="775" spans="1:14" ht="13">
      <c r="A775" s="2550"/>
      <c r="B775" s="3317"/>
      <c r="C775" s="3317"/>
      <c r="D775" s="2953"/>
      <c r="E775" s="2953"/>
      <c r="F775" s="2953"/>
      <c r="G775" s="2953"/>
      <c r="H775" s="3314"/>
      <c r="I775" s="3314"/>
      <c r="J775" s="2550"/>
      <c r="K775" s="2962"/>
      <c r="L775" s="2550"/>
      <c r="M775" s="2550"/>
      <c r="N775" s="2550"/>
    </row>
    <row r="776" spans="1:14" ht="13">
      <c r="A776" s="2550"/>
      <c r="B776" s="3317"/>
      <c r="C776" s="3317"/>
      <c r="D776" s="2953"/>
      <c r="E776" s="2953"/>
      <c r="F776" s="2953"/>
      <c r="G776" s="2953"/>
      <c r="H776" s="3314"/>
      <c r="I776" s="3314"/>
      <c r="J776" s="2550"/>
      <c r="K776" s="2962"/>
      <c r="L776" s="2550"/>
      <c r="M776" s="2550"/>
      <c r="N776" s="2550"/>
    </row>
    <row r="777" spans="1:14" ht="13">
      <c r="A777" s="2550"/>
      <c r="B777" s="3317"/>
      <c r="C777" s="3317"/>
      <c r="D777" s="2953"/>
      <c r="E777" s="2953"/>
      <c r="F777" s="2953"/>
      <c r="G777" s="2953"/>
      <c r="H777" s="3314"/>
      <c r="I777" s="3314"/>
      <c r="J777" s="2550"/>
      <c r="K777" s="2962"/>
      <c r="L777" s="2550"/>
      <c r="M777" s="2550"/>
      <c r="N777" s="2550"/>
    </row>
    <row r="778" spans="1:14" ht="13">
      <c r="A778" s="2550"/>
      <c r="B778" s="3317"/>
      <c r="C778" s="3317"/>
      <c r="D778" s="2953"/>
      <c r="E778" s="2953"/>
      <c r="F778" s="2953"/>
      <c r="G778" s="2953"/>
      <c r="H778" s="3314"/>
      <c r="I778" s="3314"/>
      <c r="J778" s="2550"/>
      <c r="K778" s="2962"/>
      <c r="L778" s="2550"/>
      <c r="M778" s="2550"/>
      <c r="N778" s="2550"/>
    </row>
    <row r="779" spans="1:14" ht="13">
      <c r="A779" s="2550"/>
      <c r="B779" s="3317"/>
      <c r="C779" s="3317"/>
      <c r="D779" s="2953"/>
      <c r="E779" s="2953"/>
      <c r="F779" s="2953"/>
      <c r="G779" s="2953"/>
      <c r="H779" s="3314"/>
      <c r="I779" s="3314"/>
      <c r="J779" s="2550"/>
      <c r="K779" s="2962"/>
      <c r="L779" s="2550"/>
      <c r="M779" s="2550"/>
      <c r="N779" s="2550"/>
    </row>
    <row r="780" spans="1:14" ht="13">
      <c r="A780" s="2550"/>
      <c r="B780" s="3317"/>
      <c r="C780" s="3317"/>
      <c r="D780" s="2953"/>
      <c r="E780" s="2953"/>
      <c r="F780" s="2953"/>
      <c r="G780" s="2953"/>
      <c r="H780" s="3314"/>
      <c r="I780" s="3314"/>
      <c r="J780" s="2550"/>
      <c r="K780" s="2962"/>
      <c r="L780" s="2550"/>
      <c r="M780" s="2550"/>
      <c r="N780" s="2550"/>
    </row>
    <row r="781" spans="1:14" ht="13">
      <c r="A781" s="2550"/>
      <c r="B781" s="3317"/>
      <c r="C781" s="3317"/>
      <c r="D781" s="2953"/>
      <c r="E781" s="2953"/>
      <c r="F781" s="2953"/>
      <c r="G781" s="2953"/>
      <c r="H781" s="3314"/>
      <c r="I781" s="3314"/>
      <c r="J781" s="2550"/>
      <c r="K781" s="2962"/>
      <c r="L781" s="2550"/>
      <c r="M781" s="2550"/>
      <c r="N781" s="2550"/>
    </row>
    <row r="782" spans="1:14" ht="13">
      <c r="A782" s="2550"/>
      <c r="B782" s="3317"/>
      <c r="C782" s="3317"/>
      <c r="D782" s="2953"/>
      <c r="E782" s="2953"/>
      <c r="F782" s="2953"/>
      <c r="G782" s="2953"/>
      <c r="H782" s="3314"/>
      <c r="I782" s="3314"/>
      <c r="J782" s="2550"/>
      <c r="K782" s="2962"/>
      <c r="L782" s="2550"/>
      <c r="M782" s="2550"/>
      <c r="N782" s="2550"/>
    </row>
    <row r="783" spans="1:14" ht="13">
      <c r="A783" s="2550"/>
      <c r="B783" s="3317"/>
      <c r="C783" s="3317"/>
      <c r="D783" s="2953"/>
      <c r="E783" s="2953"/>
      <c r="F783" s="2953"/>
      <c r="G783" s="2953"/>
      <c r="H783" s="3314"/>
      <c r="I783" s="3314"/>
      <c r="J783" s="2550"/>
      <c r="K783" s="2962"/>
      <c r="L783" s="2550"/>
      <c r="M783" s="2550"/>
      <c r="N783" s="2550"/>
    </row>
    <row r="784" spans="1:14" ht="13">
      <c r="A784" s="2550"/>
      <c r="B784" s="3317"/>
      <c r="C784" s="3317"/>
      <c r="D784" s="2953"/>
      <c r="E784" s="2953"/>
      <c r="F784" s="2953"/>
      <c r="G784" s="2953"/>
      <c r="H784" s="3314"/>
      <c r="I784" s="3314"/>
      <c r="J784" s="2550"/>
      <c r="K784" s="2962"/>
      <c r="L784" s="2550"/>
      <c r="M784" s="2550"/>
      <c r="N784" s="2550"/>
    </row>
    <row r="785" spans="1:14" ht="13">
      <c r="A785" s="2550"/>
      <c r="B785" s="3317"/>
      <c r="C785" s="3317"/>
      <c r="D785" s="2953"/>
      <c r="E785" s="2953"/>
      <c r="F785" s="2953"/>
      <c r="G785" s="2953"/>
      <c r="H785" s="3314"/>
      <c r="I785" s="3314"/>
      <c r="J785" s="2550"/>
      <c r="K785" s="2962"/>
      <c r="L785" s="2550"/>
      <c r="M785" s="2550"/>
      <c r="N785" s="2550"/>
    </row>
    <row r="786" spans="1:14" ht="13">
      <c r="A786" s="2550"/>
      <c r="B786" s="3317"/>
      <c r="C786" s="3317"/>
      <c r="D786" s="2953"/>
      <c r="E786" s="2953"/>
      <c r="F786" s="2953"/>
      <c r="G786" s="2953"/>
      <c r="H786" s="3314"/>
      <c r="I786" s="3314"/>
      <c r="J786" s="2550"/>
      <c r="K786" s="2962"/>
      <c r="L786" s="2550"/>
      <c r="M786" s="2550"/>
      <c r="N786" s="2550"/>
    </row>
    <row r="787" spans="1:14" ht="13">
      <c r="A787" s="2550"/>
      <c r="B787" s="3317"/>
      <c r="C787" s="3317"/>
      <c r="D787" s="2953"/>
      <c r="E787" s="2953"/>
      <c r="F787" s="2953"/>
      <c r="G787" s="2953"/>
      <c r="H787" s="3314"/>
      <c r="I787" s="3314"/>
      <c r="J787" s="2550"/>
      <c r="K787" s="2962"/>
      <c r="L787" s="2550"/>
      <c r="M787" s="2550"/>
      <c r="N787" s="2550"/>
    </row>
    <row r="788" spans="1:14" ht="13">
      <c r="A788" s="2550"/>
      <c r="B788" s="3317"/>
      <c r="C788" s="3317"/>
      <c r="D788" s="2953"/>
      <c r="E788" s="2953"/>
      <c r="F788" s="2953"/>
      <c r="G788" s="2953"/>
      <c r="H788" s="3314"/>
      <c r="I788" s="3314"/>
      <c r="J788" s="2550"/>
      <c r="K788" s="2962"/>
      <c r="L788" s="2550"/>
      <c r="M788" s="2550"/>
      <c r="N788" s="2550"/>
    </row>
    <row r="789" spans="1:14" ht="13">
      <c r="A789" s="2550"/>
      <c r="B789" s="3317"/>
      <c r="C789" s="3317"/>
      <c r="D789" s="2953"/>
      <c r="E789" s="2953"/>
      <c r="F789" s="2953"/>
      <c r="G789" s="2953"/>
      <c r="H789" s="3314"/>
      <c r="I789" s="3314"/>
      <c r="J789" s="2550"/>
      <c r="K789" s="2962"/>
      <c r="L789" s="2550"/>
      <c r="M789" s="2550"/>
      <c r="N789" s="2550"/>
    </row>
    <row r="790" spans="1:14" ht="13">
      <c r="A790" s="2550"/>
      <c r="B790" s="3317"/>
      <c r="C790" s="3317"/>
      <c r="D790" s="2953"/>
      <c r="E790" s="2953"/>
      <c r="F790" s="2953"/>
      <c r="G790" s="2953"/>
      <c r="H790" s="3314"/>
      <c r="I790" s="3314"/>
      <c r="J790" s="2550"/>
      <c r="K790" s="2962"/>
      <c r="L790" s="2550"/>
      <c r="M790" s="2550"/>
      <c r="N790" s="2550"/>
    </row>
    <row r="791" spans="1:14" ht="13">
      <c r="A791" s="2550"/>
      <c r="B791" s="3317"/>
      <c r="C791" s="3317"/>
      <c r="D791" s="2953"/>
      <c r="E791" s="2953"/>
      <c r="F791" s="2953"/>
      <c r="G791" s="2953"/>
      <c r="H791" s="3314"/>
      <c r="I791" s="3314"/>
      <c r="J791" s="2550"/>
      <c r="K791" s="2962"/>
      <c r="L791" s="2550"/>
      <c r="M791" s="2550"/>
      <c r="N791" s="2550"/>
    </row>
    <row r="792" spans="1:14" ht="13">
      <c r="A792" s="2550"/>
      <c r="B792" s="3317"/>
      <c r="C792" s="3317"/>
      <c r="D792" s="2953"/>
      <c r="E792" s="2953"/>
      <c r="F792" s="2953"/>
      <c r="G792" s="2953"/>
      <c r="H792" s="3314"/>
      <c r="I792" s="3314"/>
      <c r="J792" s="2550"/>
      <c r="K792" s="2962"/>
      <c r="L792" s="2550"/>
      <c r="M792" s="2550"/>
      <c r="N792" s="2550"/>
    </row>
    <row r="793" spans="1:14" ht="13">
      <c r="A793" s="2550"/>
      <c r="B793" s="3317"/>
      <c r="C793" s="3317"/>
      <c r="D793" s="2953"/>
      <c r="E793" s="2953"/>
      <c r="F793" s="2953"/>
      <c r="G793" s="2953"/>
      <c r="H793" s="3314"/>
      <c r="I793" s="3314"/>
      <c r="J793" s="2550"/>
      <c r="K793" s="2962"/>
      <c r="L793" s="2550"/>
      <c r="M793" s="2550"/>
      <c r="N793" s="2550"/>
    </row>
    <row r="794" spans="1:14" ht="13">
      <c r="A794" s="2550"/>
      <c r="B794" s="3317"/>
      <c r="C794" s="3317"/>
      <c r="D794" s="2953"/>
      <c r="E794" s="2953"/>
      <c r="F794" s="2953"/>
      <c r="G794" s="2953"/>
      <c r="H794" s="3314"/>
      <c r="I794" s="3314"/>
      <c r="J794" s="2550"/>
      <c r="K794" s="2962"/>
      <c r="L794" s="2550"/>
      <c r="M794" s="2550"/>
      <c r="N794" s="2550"/>
    </row>
    <row r="795" spans="1:14" ht="13">
      <c r="A795" s="2550"/>
      <c r="B795" s="3317"/>
      <c r="C795" s="3317"/>
      <c r="D795" s="2953"/>
      <c r="E795" s="2953"/>
      <c r="F795" s="2953"/>
      <c r="G795" s="2953"/>
      <c r="H795" s="3314"/>
      <c r="I795" s="3314"/>
      <c r="J795" s="2550"/>
      <c r="K795" s="2962"/>
      <c r="L795" s="2550"/>
      <c r="M795" s="2550"/>
      <c r="N795" s="2550"/>
    </row>
    <row r="796" spans="1:14" ht="13">
      <c r="A796" s="2550"/>
      <c r="B796" s="3317"/>
      <c r="C796" s="3317"/>
      <c r="D796" s="2953"/>
      <c r="E796" s="2953"/>
      <c r="F796" s="2953"/>
      <c r="G796" s="2953"/>
      <c r="H796" s="3314"/>
      <c r="I796" s="3314"/>
      <c r="J796" s="2550"/>
      <c r="K796" s="2962"/>
      <c r="L796" s="2550"/>
      <c r="M796" s="2550"/>
      <c r="N796" s="2550"/>
    </row>
    <row r="797" spans="1:14" ht="13">
      <c r="A797" s="2550"/>
      <c r="B797" s="3317"/>
      <c r="C797" s="3317"/>
      <c r="D797" s="2953"/>
      <c r="E797" s="2953"/>
      <c r="F797" s="2953"/>
      <c r="G797" s="2953"/>
      <c r="H797" s="3314"/>
      <c r="I797" s="3314"/>
      <c r="J797" s="2550"/>
      <c r="K797" s="2962"/>
      <c r="L797" s="2550"/>
      <c r="M797" s="2550"/>
      <c r="N797" s="2550"/>
    </row>
    <row r="798" spans="1:14" ht="13">
      <c r="A798" s="2550"/>
      <c r="B798" s="3317"/>
      <c r="C798" s="3317"/>
      <c r="D798" s="2953"/>
      <c r="E798" s="2953"/>
      <c r="F798" s="2953"/>
      <c r="G798" s="2953"/>
      <c r="H798" s="3314"/>
      <c r="I798" s="3314"/>
      <c r="J798" s="2550"/>
      <c r="K798" s="2962"/>
      <c r="L798" s="2550"/>
      <c r="M798" s="2550"/>
      <c r="N798" s="2550"/>
    </row>
    <row r="799" spans="1:14" ht="13">
      <c r="A799" s="2550"/>
      <c r="B799" s="3317"/>
      <c r="C799" s="3317"/>
      <c r="D799" s="2953"/>
      <c r="E799" s="2953"/>
      <c r="F799" s="2953"/>
      <c r="G799" s="2953"/>
      <c r="H799" s="3314"/>
      <c r="I799" s="3314"/>
      <c r="J799" s="2550"/>
      <c r="K799" s="2962"/>
      <c r="L799" s="2550"/>
      <c r="M799" s="2550"/>
      <c r="N799" s="2550"/>
    </row>
    <row r="800" spans="1:14" ht="13">
      <c r="A800" s="2550"/>
      <c r="B800" s="3317"/>
      <c r="C800" s="3317"/>
      <c r="D800" s="2953"/>
      <c r="E800" s="2953"/>
      <c r="F800" s="2953"/>
      <c r="G800" s="2953"/>
      <c r="H800" s="3314"/>
      <c r="I800" s="3314"/>
      <c r="J800" s="2550"/>
      <c r="K800" s="2962"/>
      <c r="L800" s="2550"/>
      <c r="M800" s="2550"/>
      <c r="N800" s="2550"/>
    </row>
    <row r="801" spans="1:14" ht="13">
      <c r="A801" s="2550"/>
      <c r="B801" s="3317"/>
      <c r="C801" s="3317"/>
      <c r="D801" s="2953"/>
      <c r="E801" s="2953"/>
      <c r="F801" s="2953"/>
      <c r="G801" s="2953"/>
      <c r="H801" s="3314"/>
      <c r="I801" s="3314"/>
      <c r="J801" s="2550"/>
      <c r="K801" s="2962"/>
      <c r="L801" s="2550"/>
      <c r="M801" s="2550"/>
      <c r="N801" s="2550"/>
    </row>
    <row r="802" spans="1:14" ht="13">
      <c r="A802" s="2550"/>
      <c r="B802" s="3317"/>
      <c r="C802" s="3317"/>
      <c r="D802" s="2953"/>
      <c r="E802" s="2953"/>
      <c r="F802" s="2953"/>
      <c r="G802" s="2953"/>
      <c r="H802" s="3314"/>
      <c r="I802" s="3314"/>
      <c r="J802" s="2550"/>
      <c r="K802" s="2962"/>
      <c r="L802" s="2550"/>
      <c r="M802" s="2550"/>
      <c r="N802" s="2550"/>
    </row>
    <row r="803" spans="1:14" ht="13">
      <c r="A803" s="2550"/>
      <c r="B803" s="3317"/>
      <c r="C803" s="3317"/>
      <c r="D803" s="2953"/>
      <c r="E803" s="2953"/>
      <c r="F803" s="2953"/>
      <c r="G803" s="2953"/>
      <c r="H803" s="3314"/>
      <c r="I803" s="3314"/>
      <c r="J803" s="2550"/>
      <c r="K803" s="2962"/>
      <c r="L803" s="2550"/>
      <c r="M803" s="2550"/>
      <c r="N803" s="2550"/>
    </row>
    <row r="804" spans="1:14" ht="13">
      <c r="A804" s="2550"/>
      <c r="B804" s="3317"/>
      <c r="C804" s="3317"/>
      <c r="D804" s="2953"/>
      <c r="E804" s="2953"/>
      <c r="F804" s="2953"/>
      <c r="G804" s="2953"/>
      <c r="H804" s="3314"/>
      <c r="I804" s="3314"/>
      <c r="J804" s="2550"/>
      <c r="K804" s="2962"/>
      <c r="L804" s="2550"/>
      <c r="M804" s="2550"/>
      <c r="N804" s="2550"/>
    </row>
    <row r="805" spans="1:14" ht="13">
      <c r="A805" s="2550"/>
      <c r="B805" s="3317"/>
      <c r="C805" s="3317"/>
      <c r="D805" s="2953"/>
      <c r="E805" s="2953"/>
      <c r="F805" s="2953"/>
      <c r="G805" s="2953"/>
      <c r="H805" s="3314"/>
      <c r="I805" s="3314"/>
      <c r="J805" s="2550"/>
      <c r="K805" s="2962"/>
      <c r="L805" s="2550"/>
      <c r="M805" s="2550"/>
      <c r="N805" s="2550"/>
    </row>
    <row r="806" spans="1:14" ht="13">
      <c r="A806" s="2550"/>
      <c r="B806" s="3317"/>
      <c r="C806" s="3317"/>
      <c r="D806" s="2953"/>
      <c r="E806" s="2953"/>
      <c r="F806" s="2953"/>
      <c r="G806" s="2953"/>
      <c r="H806" s="3314"/>
      <c r="I806" s="3314"/>
      <c r="J806" s="2550"/>
      <c r="K806" s="2962"/>
      <c r="L806" s="2550"/>
      <c r="M806" s="2550"/>
      <c r="N806" s="2550"/>
    </row>
    <row r="807" spans="1:14" ht="13">
      <c r="A807" s="2550"/>
      <c r="B807" s="3317"/>
      <c r="C807" s="3317"/>
      <c r="D807" s="2953"/>
      <c r="E807" s="2953"/>
      <c r="F807" s="2953"/>
      <c r="G807" s="2953"/>
      <c r="H807" s="3314"/>
      <c r="I807" s="3314"/>
      <c r="J807" s="2550"/>
      <c r="K807" s="2962"/>
      <c r="L807" s="2550"/>
      <c r="M807" s="2550"/>
      <c r="N807" s="2550"/>
    </row>
    <row r="808" spans="1:14" ht="13">
      <c r="A808" s="2550"/>
      <c r="B808" s="3317"/>
      <c r="C808" s="3317"/>
      <c r="D808" s="2953"/>
      <c r="E808" s="2953"/>
      <c r="F808" s="2953"/>
      <c r="G808" s="2953"/>
      <c r="H808" s="3314"/>
      <c r="I808" s="3314"/>
      <c r="J808" s="2550"/>
      <c r="K808" s="2962"/>
      <c r="L808" s="2550"/>
      <c r="M808" s="2550"/>
      <c r="N808" s="2550"/>
    </row>
    <row r="809" spans="1:14" ht="13">
      <c r="A809" s="2550"/>
      <c r="B809" s="3317"/>
      <c r="C809" s="3317"/>
      <c r="D809" s="2953"/>
      <c r="E809" s="2953"/>
      <c r="F809" s="2953"/>
      <c r="G809" s="2953"/>
      <c r="H809" s="3314"/>
      <c r="I809" s="3314"/>
      <c r="J809" s="2550"/>
      <c r="K809" s="2962"/>
      <c r="L809" s="2550"/>
      <c r="M809" s="2550"/>
      <c r="N809" s="2550"/>
    </row>
    <row r="810" spans="1:14" ht="13">
      <c r="A810" s="2550"/>
      <c r="B810" s="3317"/>
      <c r="C810" s="3317"/>
      <c r="D810" s="2953"/>
      <c r="E810" s="2953"/>
      <c r="F810" s="2953"/>
      <c r="G810" s="2953"/>
      <c r="H810" s="3314"/>
      <c r="I810" s="3314"/>
      <c r="J810" s="2550"/>
      <c r="K810" s="2962"/>
      <c r="L810" s="2550"/>
      <c r="M810" s="2550"/>
      <c r="N810" s="2550"/>
    </row>
    <row r="811" spans="1:14" ht="13">
      <c r="A811" s="2550"/>
      <c r="B811" s="3317"/>
      <c r="C811" s="3317"/>
      <c r="D811" s="2953"/>
      <c r="E811" s="2953"/>
      <c r="F811" s="2953"/>
      <c r="G811" s="2953"/>
      <c r="H811" s="3314"/>
      <c r="I811" s="3314"/>
      <c r="J811" s="2550"/>
      <c r="K811" s="2962"/>
      <c r="L811" s="2550"/>
      <c r="M811" s="2550"/>
      <c r="N811" s="2550"/>
    </row>
    <row r="812" spans="1:14" ht="13">
      <c r="A812" s="2550"/>
      <c r="B812" s="3317"/>
      <c r="C812" s="3317"/>
      <c r="D812" s="2953"/>
      <c r="E812" s="2953"/>
      <c r="F812" s="2953"/>
      <c r="G812" s="2953"/>
      <c r="H812" s="3314"/>
      <c r="I812" s="3314"/>
      <c r="J812" s="2550"/>
      <c r="K812" s="2962"/>
      <c r="L812" s="2550"/>
      <c r="M812" s="2550"/>
      <c r="N812" s="2550"/>
    </row>
    <row r="813" spans="1:14" ht="13">
      <c r="A813" s="2550"/>
      <c r="B813" s="3317"/>
      <c r="C813" s="3317"/>
      <c r="D813" s="2953"/>
      <c r="E813" s="2953"/>
      <c r="F813" s="2953"/>
      <c r="G813" s="2953"/>
      <c r="H813" s="3314"/>
      <c r="I813" s="3314"/>
      <c r="J813" s="2550"/>
      <c r="K813" s="2962"/>
      <c r="L813" s="2550"/>
      <c r="M813" s="2550"/>
      <c r="N813" s="2550"/>
    </row>
    <row r="814" spans="1:14" ht="13">
      <c r="A814" s="2550"/>
      <c r="B814" s="3317"/>
      <c r="C814" s="3317"/>
      <c r="D814" s="2953"/>
      <c r="E814" s="2953"/>
      <c r="F814" s="2953"/>
      <c r="G814" s="2953"/>
      <c r="H814" s="3314"/>
      <c r="I814" s="3314"/>
      <c r="J814" s="2550"/>
      <c r="K814" s="2962"/>
      <c r="L814" s="2550"/>
      <c r="M814" s="2550"/>
      <c r="N814" s="2550"/>
    </row>
    <row r="815" spans="1:14" ht="13">
      <c r="A815" s="2550"/>
      <c r="B815" s="3317"/>
      <c r="C815" s="3317"/>
      <c r="D815" s="2953"/>
      <c r="E815" s="2953"/>
      <c r="F815" s="2953"/>
      <c r="G815" s="2953"/>
      <c r="H815" s="3314"/>
      <c r="I815" s="3314"/>
      <c r="J815" s="2550"/>
      <c r="K815" s="2962"/>
      <c r="L815" s="2550"/>
      <c r="M815" s="2550"/>
      <c r="N815" s="2550"/>
    </row>
    <row r="816" spans="1:14" ht="13">
      <c r="A816" s="2550"/>
      <c r="B816" s="3317"/>
      <c r="C816" s="3317"/>
      <c r="D816" s="2953"/>
      <c r="E816" s="2953"/>
      <c r="F816" s="2953"/>
      <c r="G816" s="2953"/>
      <c r="H816" s="3314"/>
      <c r="I816" s="3314"/>
      <c r="J816" s="2550"/>
      <c r="K816" s="2962"/>
      <c r="L816" s="2550"/>
      <c r="M816" s="2550"/>
      <c r="N816" s="2550"/>
    </row>
    <row r="817" spans="1:14" ht="13">
      <c r="A817" s="2550"/>
      <c r="B817" s="3317"/>
      <c r="C817" s="3317"/>
      <c r="D817" s="2953"/>
      <c r="E817" s="2953"/>
      <c r="F817" s="2953"/>
      <c r="G817" s="2953"/>
      <c r="H817" s="3314"/>
      <c r="I817" s="3314"/>
      <c r="J817" s="2550"/>
      <c r="K817" s="2962"/>
      <c r="L817" s="2550"/>
      <c r="M817" s="2550"/>
      <c r="N817" s="2550"/>
    </row>
    <row r="818" spans="1:14" ht="13">
      <c r="A818" s="2550"/>
      <c r="B818" s="3317"/>
      <c r="C818" s="3317"/>
      <c r="D818" s="2953"/>
      <c r="E818" s="2953"/>
      <c r="F818" s="2953"/>
      <c r="G818" s="2953"/>
      <c r="H818" s="3314"/>
      <c r="I818" s="3314"/>
      <c r="J818" s="2550"/>
      <c r="K818" s="2962"/>
      <c r="L818" s="2550"/>
      <c r="M818" s="2550"/>
      <c r="N818" s="2550"/>
    </row>
    <row r="819" spans="1:14" ht="13">
      <c r="A819" s="2550"/>
      <c r="B819" s="3317"/>
      <c r="C819" s="3317"/>
      <c r="D819" s="2953"/>
      <c r="E819" s="2953"/>
      <c r="F819" s="2953"/>
      <c r="G819" s="2953"/>
      <c r="H819" s="3314"/>
      <c r="I819" s="3314"/>
      <c r="J819" s="2550"/>
      <c r="K819" s="2962"/>
      <c r="L819" s="2550"/>
      <c r="M819" s="2550"/>
      <c r="N819" s="2550"/>
    </row>
    <row r="820" spans="1:14" ht="13">
      <c r="A820" s="2550"/>
      <c r="B820" s="3317"/>
      <c r="C820" s="3317"/>
      <c r="D820" s="2953"/>
      <c r="E820" s="2953"/>
      <c r="F820" s="2953"/>
      <c r="G820" s="2953"/>
      <c r="H820" s="3314"/>
      <c r="I820" s="3314"/>
      <c r="J820" s="2550"/>
      <c r="K820" s="2962"/>
      <c r="L820" s="2550"/>
      <c r="M820" s="2550"/>
      <c r="N820" s="2550"/>
    </row>
    <row r="821" spans="1:14" ht="13">
      <c r="A821" s="2550"/>
      <c r="B821" s="3317"/>
      <c r="C821" s="3317"/>
      <c r="D821" s="2953"/>
      <c r="E821" s="2953"/>
      <c r="F821" s="2953"/>
      <c r="G821" s="2953"/>
      <c r="H821" s="3314"/>
      <c r="I821" s="3314"/>
      <c r="J821" s="2550"/>
      <c r="K821" s="2962"/>
      <c r="L821" s="2550"/>
      <c r="M821" s="2550"/>
      <c r="N821" s="2550"/>
    </row>
    <row r="822" spans="1:14" ht="13">
      <c r="A822" s="2550"/>
      <c r="B822" s="3317"/>
      <c r="C822" s="3317"/>
      <c r="D822" s="2953"/>
      <c r="E822" s="2953"/>
      <c r="F822" s="2953"/>
      <c r="G822" s="2953"/>
      <c r="H822" s="3314"/>
      <c r="I822" s="3314"/>
      <c r="J822" s="2550"/>
      <c r="K822" s="2962"/>
      <c r="L822" s="2550"/>
      <c r="M822" s="2550"/>
      <c r="N822" s="2550"/>
    </row>
    <row r="823" spans="1:14" ht="13">
      <c r="A823" s="2550"/>
      <c r="B823" s="3317"/>
      <c r="C823" s="3317"/>
      <c r="D823" s="2953"/>
      <c r="E823" s="2953"/>
      <c r="F823" s="2953"/>
      <c r="G823" s="2953"/>
      <c r="H823" s="3314"/>
      <c r="I823" s="3314"/>
      <c r="J823" s="2550"/>
      <c r="K823" s="2962"/>
      <c r="L823" s="2550"/>
      <c r="M823" s="2550"/>
      <c r="N823" s="2550"/>
    </row>
    <row r="824" spans="1:14" ht="13">
      <c r="A824" s="2550"/>
      <c r="B824" s="3317"/>
      <c r="C824" s="3317"/>
      <c r="D824" s="2953"/>
      <c r="E824" s="2953"/>
      <c r="F824" s="2953"/>
      <c r="G824" s="2953"/>
      <c r="H824" s="3314"/>
      <c r="I824" s="3314"/>
      <c r="J824" s="2550"/>
      <c r="K824" s="2962"/>
      <c r="L824" s="2550"/>
      <c r="M824" s="2550"/>
      <c r="N824" s="2550"/>
    </row>
    <row r="825" spans="1:14" ht="13">
      <c r="A825" s="2550"/>
      <c r="B825" s="3317"/>
      <c r="C825" s="3317"/>
      <c r="D825" s="2953"/>
      <c r="E825" s="2953"/>
      <c r="F825" s="2953"/>
      <c r="G825" s="2953"/>
      <c r="H825" s="3314"/>
      <c r="I825" s="3314"/>
      <c r="J825" s="2550"/>
      <c r="K825" s="2962"/>
      <c r="L825" s="2550"/>
      <c r="M825" s="2550"/>
      <c r="N825" s="2550"/>
    </row>
    <row r="826" spans="1:14" ht="13">
      <c r="A826" s="2550"/>
      <c r="B826" s="3317"/>
      <c r="C826" s="3317"/>
      <c r="D826" s="2953"/>
      <c r="E826" s="2953"/>
      <c r="F826" s="2953"/>
      <c r="G826" s="2953"/>
      <c r="H826" s="3314"/>
      <c r="I826" s="3314"/>
      <c r="J826" s="2550"/>
      <c r="K826" s="2962"/>
      <c r="L826" s="2550"/>
      <c r="M826" s="2550"/>
      <c r="N826" s="2550"/>
    </row>
    <row r="827" spans="1:14" ht="13">
      <c r="A827" s="2550"/>
      <c r="B827" s="3317"/>
      <c r="C827" s="3317"/>
      <c r="D827" s="2953"/>
      <c r="E827" s="2953"/>
      <c r="F827" s="2953"/>
      <c r="G827" s="2953"/>
      <c r="H827" s="3314"/>
      <c r="I827" s="3314"/>
      <c r="J827" s="2550"/>
      <c r="K827" s="2962"/>
      <c r="L827" s="2550"/>
      <c r="M827" s="2550"/>
      <c r="N827" s="2550"/>
    </row>
    <row r="828" spans="1:14" ht="13">
      <c r="A828" s="2550"/>
      <c r="B828" s="3317"/>
      <c r="C828" s="3317"/>
      <c r="D828" s="2953"/>
      <c r="E828" s="2953"/>
      <c r="F828" s="2953"/>
      <c r="G828" s="2953"/>
      <c r="H828" s="3314"/>
      <c r="I828" s="3314"/>
      <c r="J828" s="2550"/>
      <c r="K828" s="2962"/>
      <c r="L828" s="2550"/>
      <c r="M828" s="2550"/>
      <c r="N828" s="2550"/>
    </row>
    <row r="829" spans="1:14" ht="13">
      <c r="A829" s="2550"/>
      <c r="B829" s="3317"/>
      <c r="C829" s="3317"/>
      <c r="D829" s="2953"/>
      <c r="E829" s="2953"/>
      <c r="F829" s="2953"/>
      <c r="G829" s="2953"/>
      <c r="H829" s="3314"/>
      <c r="I829" s="3314"/>
      <c r="J829" s="2550"/>
      <c r="K829" s="2962"/>
      <c r="L829" s="2550"/>
      <c r="M829" s="2550"/>
      <c r="N829" s="2550"/>
    </row>
    <row r="830" spans="1:14" ht="13">
      <c r="A830" s="2550"/>
      <c r="B830" s="3317"/>
      <c r="C830" s="3317"/>
      <c r="D830" s="2953"/>
      <c r="E830" s="2953"/>
      <c r="F830" s="2953"/>
      <c r="G830" s="2953"/>
      <c r="H830" s="3314"/>
      <c r="I830" s="3314"/>
      <c r="J830" s="2550"/>
      <c r="K830" s="2962"/>
      <c r="L830" s="2550"/>
      <c r="M830" s="2550"/>
      <c r="N830" s="2550"/>
    </row>
    <row r="831" spans="1:14" ht="13">
      <c r="A831" s="2550"/>
      <c r="B831" s="3317"/>
      <c r="C831" s="3317"/>
      <c r="D831" s="2953"/>
      <c r="E831" s="2953"/>
      <c r="F831" s="2953"/>
      <c r="G831" s="2953"/>
      <c r="H831" s="3314"/>
      <c r="I831" s="3314"/>
      <c r="J831" s="2550"/>
      <c r="K831" s="2962"/>
      <c r="L831" s="2550"/>
      <c r="M831" s="2550"/>
      <c r="N831" s="2550"/>
    </row>
    <row r="832" spans="1:14" ht="13">
      <c r="A832" s="2550"/>
      <c r="B832" s="3317"/>
      <c r="C832" s="3317"/>
      <c r="D832" s="2953"/>
      <c r="E832" s="2953"/>
      <c r="F832" s="2953"/>
      <c r="G832" s="2953"/>
      <c r="H832" s="3314"/>
      <c r="I832" s="3314"/>
      <c r="J832" s="2550"/>
      <c r="K832" s="2962"/>
      <c r="L832" s="2550"/>
      <c r="M832" s="2550"/>
      <c r="N832" s="2550"/>
    </row>
    <row r="833" spans="1:14" ht="13">
      <c r="A833" s="2550"/>
      <c r="B833" s="3317"/>
      <c r="C833" s="3317"/>
      <c r="D833" s="2953"/>
      <c r="E833" s="2953"/>
      <c r="F833" s="2953"/>
      <c r="G833" s="2953"/>
      <c r="H833" s="3314"/>
      <c r="I833" s="3314"/>
      <c r="J833" s="2550"/>
      <c r="K833" s="2962"/>
      <c r="L833" s="2550"/>
      <c r="M833" s="2550"/>
      <c r="N833" s="2550"/>
    </row>
    <row r="834" spans="1:14" ht="13">
      <c r="A834" s="2550"/>
      <c r="B834" s="3317"/>
      <c r="C834" s="3317"/>
      <c r="D834" s="2953"/>
      <c r="E834" s="2953"/>
      <c r="F834" s="2953"/>
      <c r="G834" s="2953"/>
      <c r="H834" s="3314"/>
      <c r="I834" s="3314"/>
      <c r="J834" s="2550"/>
      <c r="K834" s="2962"/>
      <c r="L834" s="2550"/>
      <c r="M834" s="2550"/>
      <c r="N834" s="2550"/>
    </row>
    <row r="835" spans="1:14" ht="13">
      <c r="A835" s="2550"/>
      <c r="B835" s="3317"/>
      <c r="C835" s="3317"/>
      <c r="D835" s="2953"/>
      <c r="E835" s="2953"/>
      <c r="F835" s="2953"/>
      <c r="G835" s="2953"/>
      <c r="H835" s="3314"/>
      <c r="I835" s="3314"/>
      <c r="J835" s="2550"/>
      <c r="K835" s="2962"/>
      <c r="L835" s="2550"/>
      <c r="M835" s="2550"/>
      <c r="N835" s="2550"/>
    </row>
    <row r="836" spans="1:14" ht="13">
      <c r="A836" s="2550"/>
      <c r="B836" s="3317"/>
      <c r="C836" s="3317"/>
      <c r="D836" s="2953"/>
      <c r="E836" s="2953"/>
      <c r="F836" s="2953"/>
      <c r="G836" s="2953"/>
      <c r="H836" s="3314"/>
      <c r="I836" s="3314"/>
      <c r="J836" s="2550"/>
      <c r="K836" s="2962"/>
      <c r="L836" s="2550"/>
      <c r="M836" s="2550"/>
      <c r="N836" s="2550"/>
    </row>
    <row r="837" spans="1:14" ht="13">
      <c r="A837" s="2550"/>
      <c r="B837" s="3317"/>
      <c r="C837" s="3317"/>
      <c r="D837" s="2953"/>
      <c r="E837" s="2953"/>
      <c r="F837" s="2953"/>
      <c r="G837" s="2953"/>
      <c r="H837" s="3314"/>
      <c r="I837" s="3314"/>
      <c r="J837" s="2550"/>
      <c r="K837" s="2962"/>
      <c r="L837" s="2550"/>
      <c r="M837" s="2550"/>
      <c r="N837" s="2550"/>
    </row>
    <row r="838" spans="1:14" ht="13">
      <c r="A838" s="2550"/>
      <c r="B838" s="3317"/>
      <c r="C838" s="3317"/>
      <c r="D838" s="2953"/>
      <c r="E838" s="2953"/>
      <c r="F838" s="2953"/>
      <c r="G838" s="2953"/>
      <c r="H838" s="3314"/>
      <c r="I838" s="3314"/>
      <c r="J838" s="2550"/>
      <c r="K838" s="2962"/>
      <c r="L838" s="2550"/>
      <c r="M838" s="2550"/>
      <c r="N838" s="2550"/>
    </row>
    <row r="839" spans="1:14" ht="13">
      <c r="A839" s="2550"/>
      <c r="B839" s="3317"/>
      <c r="C839" s="3317"/>
      <c r="D839" s="2953"/>
      <c r="E839" s="2953"/>
      <c r="F839" s="2953"/>
      <c r="G839" s="2953"/>
      <c r="H839" s="3314"/>
      <c r="I839" s="3314"/>
      <c r="J839" s="2550"/>
      <c r="K839" s="2962"/>
      <c r="L839" s="2550"/>
      <c r="M839" s="2550"/>
      <c r="N839" s="2550"/>
    </row>
    <row r="840" spans="1:14" ht="13">
      <c r="A840" s="2550"/>
      <c r="B840" s="3317"/>
      <c r="C840" s="3317"/>
      <c r="D840" s="2953"/>
      <c r="E840" s="2953"/>
      <c r="F840" s="2953"/>
      <c r="G840" s="2953"/>
      <c r="H840" s="3314"/>
      <c r="I840" s="3314"/>
      <c r="J840" s="2550"/>
      <c r="K840" s="2962"/>
      <c r="L840" s="2550"/>
      <c r="M840" s="2550"/>
      <c r="N840" s="2550"/>
    </row>
    <row r="841" spans="1:14" ht="13">
      <c r="A841" s="2550"/>
      <c r="B841" s="3317"/>
      <c r="C841" s="3317"/>
      <c r="D841" s="2953"/>
      <c r="E841" s="2953"/>
      <c r="F841" s="2953"/>
      <c r="G841" s="2953"/>
      <c r="H841" s="3314"/>
      <c r="I841" s="3314"/>
      <c r="J841" s="2550"/>
      <c r="K841" s="2962"/>
      <c r="L841" s="2550"/>
      <c r="M841" s="2550"/>
      <c r="N841" s="2550"/>
    </row>
    <row r="842" spans="1:14" ht="13">
      <c r="A842" s="2550"/>
      <c r="B842" s="3317"/>
      <c r="C842" s="3317"/>
      <c r="D842" s="2953"/>
      <c r="E842" s="2953"/>
      <c r="F842" s="2953"/>
      <c r="G842" s="2953"/>
      <c r="H842" s="3314"/>
      <c r="I842" s="3314"/>
      <c r="J842" s="2550"/>
      <c r="K842" s="2962"/>
      <c r="L842" s="2550"/>
      <c r="M842" s="2550"/>
      <c r="N842" s="2550"/>
    </row>
    <row r="843" spans="1:14" ht="13">
      <c r="A843" s="2550"/>
      <c r="B843" s="3317"/>
      <c r="C843" s="3317"/>
      <c r="D843" s="2953"/>
      <c r="E843" s="2953"/>
      <c r="F843" s="2953"/>
      <c r="G843" s="2953"/>
      <c r="H843" s="3314"/>
      <c r="I843" s="3314"/>
      <c r="J843" s="2550"/>
      <c r="K843" s="2962"/>
      <c r="L843" s="2550"/>
      <c r="M843" s="2550"/>
      <c r="N843" s="2550"/>
    </row>
    <row r="844" spans="1:14" ht="13">
      <c r="A844" s="2550"/>
      <c r="B844" s="3317"/>
      <c r="C844" s="3317"/>
      <c r="D844" s="2953"/>
      <c r="E844" s="2953"/>
      <c r="F844" s="2953"/>
      <c r="G844" s="2953"/>
      <c r="H844" s="3314"/>
      <c r="I844" s="3314"/>
      <c r="J844" s="2550"/>
      <c r="K844" s="2962"/>
      <c r="L844" s="2550"/>
      <c r="M844" s="2550"/>
      <c r="N844" s="2550"/>
    </row>
    <row r="845" spans="1:14" ht="13">
      <c r="A845" s="2550"/>
      <c r="B845" s="3317"/>
      <c r="C845" s="3317"/>
      <c r="D845" s="2953"/>
      <c r="E845" s="2953"/>
      <c r="F845" s="2953"/>
      <c r="G845" s="2953"/>
      <c r="H845" s="3314"/>
      <c r="I845" s="3314"/>
      <c r="J845" s="2550"/>
      <c r="K845" s="2962"/>
      <c r="L845" s="2550"/>
      <c r="M845" s="2550"/>
      <c r="N845" s="2550"/>
    </row>
    <row r="846" spans="1:14" ht="13">
      <c r="A846" s="2550"/>
      <c r="B846" s="3317"/>
      <c r="C846" s="3317"/>
      <c r="D846" s="2953"/>
      <c r="E846" s="2953"/>
      <c r="F846" s="2953"/>
      <c r="G846" s="2953"/>
      <c r="H846" s="3314"/>
      <c r="I846" s="3314"/>
      <c r="J846" s="2550"/>
      <c r="K846" s="2962"/>
      <c r="L846" s="2550"/>
      <c r="M846" s="2550"/>
      <c r="N846" s="2550"/>
    </row>
    <row r="847" spans="1:14" ht="13">
      <c r="A847" s="2550"/>
      <c r="B847" s="3317"/>
      <c r="C847" s="3317"/>
      <c r="D847" s="2953"/>
      <c r="E847" s="2953"/>
      <c r="F847" s="2953"/>
      <c r="G847" s="2953"/>
      <c r="H847" s="3314"/>
      <c r="I847" s="3314"/>
      <c r="J847" s="2550"/>
      <c r="K847" s="2962"/>
      <c r="L847" s="2550"/>
      <c r="M847" s="2550"/>
      <c r="N847" s="2550"/>
    </row>
    <row r="848" spans="1:14" ht="13">
      <c r="A848" s="2550"/>
      <c r="B848" s="3317"/>
      <c r="C848" s="3317"/>
      <c r="D848" s="2953"/>
      <c r="E848" s="2953"/>
      <c r="F848" s="2953"/>
      <c r="G848" s="2953"/>
      <c r="H848" s="3314"/>
      <c r="I848" s="3314"/>
      <c r="J848" s="2550"/>
      <c r="K848" s="2962"/>
      <c r="L848" s="2550"/>
      <c r="M848" s="2550"/>
      <c r="N848" s="2550"/>
    </row>
    <row r="849" spans="1:14" ht="13">
      <c r="A849" s="2550"/>
      <c r="B849" s="3317"/>
      <c r="C849" s="3317"/>
      <c r="D849" s="2953"/>
      <c r="E849" s="2953"/>
      <c r="F849" s="2953"/>
      <c r="G849" s="2953"/>
      <c r="H849" s="3314"/>
      <c r="I849" s="3314"/>
      <c r="J849" s="2550"/>
      <c r="K849" s="2962"/>
      <c r="L849" s="2550"/>
      <c r="M849" s="2550"/>
      <c r="N849" s="2550"/>
    </row>
    <row r="850" spans="1:14" ht="13">
      <c r="A850" s="2550"/>
      <c r="B850" s="3317"/>
      <c r="C850" s="3317"/>
      <c r="D850" s="2953"/>
      <c r="E850" s="2953"/>
      <c r="F850" s="2953"/>
      <c r="G850" s="2953"/>
      <c r="H850" s="3314"/>
      <c r="I850" s="3314"/>
      <c r="J850" s="2550"/>
      <c r="K850" s="2962"/>
      <c r="L850" s="2550"/>
      <c r="M850" s="2550"/>
      <c r="N850" s="2550"/>
    </row>
    <row r="851" spans="1:14" ht="13">
      <c r="A851" s="2550"/>
      <c r="B851" s="3317"/>
      <c r="C851" s="3317"/>
      <c r="D851" s="2953"/>
      <c r="E851" s="2953"/>
      <c r="F851" s="2953"/>
      <c r="G851" s="2953"/>
      <c r="H851" s="3314"/>
      <c r="I851" s="3314"/>
      <c r="J851" s="2550"/>
      <c r="K851" s="2962"/>
      <c r="L851" s="2550"/>
      <c r="M851" s="2550"/>
      <c r="N851" s="2550"/>
    </row>
    <row r="852" spans="1:14" ht="13">
      <c r="A852" s="2550"/>
      <c r="B852" s="3317"/>
      <c r="C852" s="3317"/>
      <c r="D852" s="2953"/>
      <c r="E852" s="2953"/>
      <c r="F852" s="2953"/>
      <c r="G852" s="2953"/>
      <c r="H852" s="3314"/>
      <c r="I852" s="3314"/>
      <c r="J852" s="2550"/>
      <c r="K852" s="2962"/>
      <c r="L852" s="2550"/>
      <c r="M852" s="2550"/>
      <c r="N852" s="2550"/>
    </row>
    <row r="853" spans="1:14" ht="13">
      <c r="A853" s="2550"/>
      <c r="B853" s="3317"/>
      <c r="C853" s="3317"/>
      <c r="D853" s="2953"/>
      <c r="E853" s="2953"/>
      <c r="F853" s="2953"/>
      <c r="G853" s="2953"/>
      <c r="H853" s="3314"/>
      <c r="I853" s="3314"/>
      <c r="J853" s="2550"/>
      <c r="K853" s="2962"/>
      <c r="L853" s="2550"/>
      <c r="M853" s="2550"/>
      <c r="N853" s="2550"/>
    </row>
    <row r="854" spans="1:14" ht="13">
      <c r="A854" s="2550"/>
      <c r="B854" s="3317"/>
      <c r="C854" s="3317"/>
      <c r="D854" s="2953"/>
      <c r="E854" s="2953"/>
      <c r="F854" s="2953"/>
      <c r="G854" s="2953"/>
      <c r="H854" s="3314"/>
      <c r="I854" s="3314"/>
      <c r="J854" s="2550"/>
      <c r="K854" s="2962"/>
      <c r="L854" s="2550"/>
      <c r="M854" s="2550"/>
      <c r="N854" s="2550"/>
    </row>
    <row r="855" spans="1:14" ht="13">
      <c r="A855" s="2550"/>
      <c r="B855" s="3317"/>
      <c r="C855" s="3317"/>
      <c r="D855" s="2953"/>
      <c r="E855" s="2953"/>
      <c r="F855" s="2953"/>
      <c r="G855" s="2953"/>
      <c r="H855" s="3314"/>
      <c r="I855" s="3314"/>
      <c r="J855" s="2550"/>
      <c r="K855" s="2962"/>
      <c r="L855" s="2550"/>
      <c r="M855" s="2550"/>
      <c r="N855" s="2550"/>
    </row>
    <row r="856" spans="1:14" ht="13">
      <c r="A856" s="2550"/>
      <c r="B856" s="3317"/>
      <c r="C856" s="3317"/>
      <c r="D856" s="2953"/>
      <c r="E856" s="2953"/>
      <c r="F856" s="2953"/>
      <c r="G856" s="2953"/>
      <c r="H856" s="3314"/>
      <c r="I856" s="3314"/>
      <c r="J856" s="2550"/>
      <c r="K856" s="2962"/>
      <c r="L856" s="2550"/>
      <c r="M856" s="2550"/>
      <c r="N856" s="2550"/>
    </row>
    <row r="857" spans="1:14" ht="13">
      <c r="A857" s="2550"/>
      <c r="B857" s="3317"/>
      <c r="C857" s="3317"/>
      <c r="D857" s="2953"/>
      <c r="E857" s="2953"/>
      <c r="F857" s="2953"/>
      <c r="G857" s="2953"/>
      <c r="H857" s="3314"/>
      <c r="I857" s="3314"/>
      <c r="J857" s="2550"/>
      <c r="K857" s="2962"/>
      <c r="L857" s="2550"/>
      <c r="M857" s="2550"/>
      <c r="N857" s="2550"/>
    </row>
    <row r="858" spans="1:14" ht="13">
      <c r="A858" s="2550"/>
      <c r="B858" s="3317"/>
      <c r="C858" s="3317"/>
      <c r="D858" s="2953"/>
      <c r="E858" s="2953"/>
      <c r="F858" s="2953"/>
      <c r="G858" s="2953"/>
      <c r="H858" s="3314"/>
      <c r="I858" s="3314"/>
      <c r="J858" s="2550"/>
      <c r="K858" s="2962"/>
      <c r="L858" s="2550"/>
      <c r="M858" s="2550"/>
      <c r="N858" s="2550"/>
    </row>
    <row r="859" spans="1:14" ht="13">
      <c r="A859" s="2550"/>
      <c r="B859" s="3317"/>
      <c r="C859" s="3317"/>
      <c r="D859" s="2953"/>
      <c r="E859" s="2953"/>
      <c r="F859" s="2953"/>
      <c r="G859" s="2953"/>
      <c r="H859" s="3314"/>
      <c r="I859" s="3314"/>
      <c r="J859" s="2550"/>
      <c r="K859" s="2962"/>
      <c r="L859" s="2550"/>
      <c r="M859" s="2550"/>
      <c r="N859" s="2550"/>
    </row>
    <row r="860" spans="1:14" ht="13">
      <c r="A860" s="2550"/>
      <c r="B860" s="3317"/>
      <c r="C860" s="3317"/>
      <c r="D860" s="2953"/>
      <c r="E860" s="2953"/>
      <c r="F860" s="2953"/>
      <c r="G860" s="2953"/>
      <c r="H860" s="3314"/>
      <c r="I860" s="3314"/>
      <c r="J860" s="2550"/>
      <c r="K860" s="2962"/>
      <c r="L860" s="2550"/>
      <c r="M860" s="2550"/>
      <c r="N860" s="2550"/>
    </row>
    <row r="861" spans="1:14" ht="13">
      <c r="A861" s="2550"/>
      <c r="B861" s="3317"/>
      <c r="C861" s="3317"/>
      <c r="D861" s="2953"/>
      <c r="E861" s="2953"/>
      <c r="F861" s="2953"/>
      <c r="G861" s="2953"/>
      <c r="H861" s="3314"/>
      <c r="I861" s="3314"/>
      <c r="J861" s="2550"/>
      <c r="K861" s="2962"/>
      <c r="L861" s="2550"/>
      <c r="M861" s="2550"/>
      <c r="N861" s="2550"/>
    </row>
    <row r="862" spans="1:14" ht="13">
      <c r="A862" s="2550"/>
      <c r="B862" s="3317"/>
      <c r="C862" s="3317"/>
      <c r="D862" s="2953"/>
      <c r="E862" s="2953"/>
      <c r="F862" s="2953"/>
      <c r="G862" s="2953"/>
      <c r="H862" s="3314"/>
      <c r="I862" s="3314"/>
      <c r="J862" s="2550"/>
      <c r="K862" s="2962"/>
      <c r="L862" s="2550"/>
      <c r="M862" s="2550"/>
      <c r="N862" s="2550"/>
    </row>
    <row r="863" spans="1:14" ht="13">
      <c r="A863" s="2550"/>
      <c r="B863" s="3317"/>
      <c r="C863" s="3317"/>
      <c r="D863" s="2953"/>
      <c r="E863" s="2953"/>
      <c r="F863" s="2953"/>
      <c r="G863" s="2953"/>
      <c r="H863" s="3314"/>
      <c r="I863" s="3314"/>
      <c r="J863" s="2550"/>
      <c r="K863" s="2962"/>
      <c r="L863" s="2550"/>
      <c r="M863" s="2550"/>
      <c r="N863" s="2550"/>
    </row>
    <row r="864" spans="1:14" ht="13">
      <c r="A864" s="2550"/>
      <c r="B864" s="3317"/>
      <c r="C864" s="3317"/>
      <c r="D864" s="2953"/>
      <c r="E864" s="2953"/>
      <c r="F864" s="2953"/>
      <c r="G864" s="2953"/>
      <c r="H864" s="3314"/>
      <c r="I864" s="3314"/>
      <c r="J864" s="2550"/>
      <c r="K864" s="2962"/>
      <c r="L864" s="2550"/>
      <c r="M864" s="2550"/>
      <c r="N864" s="2550"/>
    </row>
    <row r="865" spans="1:14" ht="13">
      <c r="A865" s="2550"/>
      <c r="B865" s="3317"/>
      <c r="C865" s="3317"/>
      <c r="D865" s="2953"/>
      <c r="E865" s="2953"/>
      <c r="F865" s="2953"/>
      <c r="G865" s="2953"/>
      <c r="H865" s="3314"/>
      <c r="I865" s="3314"/>
      <c r="J865" s="2550"/>
      <c r="K865" s="2962"/>
      <c r="L865" s="2550"/>
      <c r="M865" s="2550"/>
      <c r="N865" s="2550"/>
    </row>
    <row r="866" spans="1:14" ht="13">
      <c r="A866" s="2550"/>
      <c r="B866" s="3317"/>
      <c r="C866" s="3317"/>
      <c r="D866" s="2953"/>
      <c r="E866" s="2953"/>
      <c r="F866" s="2953"/>
      <c r="G866" s="2953"/>
      <c r="H866" s="3314"/>
      <c r="I866" s="3314"/>
      <c r="J866" s="2550"/>
      <c r="K866" s="2962"/>
      <c r="L866" s="2550"/>
      <c r="M866" s="2550"/>
      <c r="N866" s="2550"/>
    </row>
    <row r="867" spans="1:14" ht="13">
      <c r="A867" s="2550"/>
      <c r="B867" s="3317"/>
      <c r="C867" s="3317"/>
      <c r="D867" s="2953"/>
      <c r="E867" s="2953"/>
      <c r="F867" s="2953"/>
      <c r="G867" s="2953"/>
      <c r="H867" s="3314"/>
      <c r="I867" s="3314"/>
      <c r="J867" s="2550"/>
      <c r="K867" s="2962"/>
      <c r="L867" s="2550"/>
      <c r="M867" s="2550"/>
      <c r="N867" s="2550"/>
    </row>
    <row r="868" spans="1:14" ht="13">
      <c r="A868" s="2550"/>
      <c r="B868" s="3317"/>
      <c r="C868" s="3317"/>
      <c r="D868" s="2953"/>
      <c r="E868" s="2953"/>
      <c r="F868" s="2953"/>
      <c r="G868" s="2953"/>
      <c r="H868" s="3314"/>
      <c r="I868" s="3314"/>
      <c r="J868" s="2550"/>
      <c r="K868" s="2962"/>
      <c r="L868" s="2550"/>
      <c r="M868" s="2550"/>
      <c r="N868" s="2550"/>
    </row>
    <row r="869" spans="1:14" ht="13">
      <c r="A869" s="2550"/>
      <c r="B869" s="3317"/>
      <c r="C869" s="3317"/>
      <c r="D869" s="2953"/>
      <c r="E869" s="2953"/>
      <c r="F869" s="2953"/>
      <c r="G869" s="2953"/>
      <c r="H869" s="3314"/>
      <c r="I869" s="3314"/>
      <c r="J869" s="2550"/>
      <c r="K869" s="2962"/>
      <c r="L869" s="2550"/>
      <c r="M869" s="2550"/>
      <c r="N869" s="2550"/>
    </row>
    <row r="870" spans="1:14" ht="13">
      <c r="A870" s="2550"/>
      <c r="B870" s="3317"/>
      <c r="C870" s="3317"/>
      <c r="D870" s="2953"/>
      <c r="E870" s="2953"/>
      <c r="F870" s="2953"/>
      <c r="G870" s="2953"/>
      <c r="H870" s="3314"/>
      <c r="I870" s="3314"/>
      <c r="J870" s="2550"/>
      <c r="K870" s="2962"/>
      <c r="L870" s="2550"/>
      <c r="M870" s="2550"/>
      <c r="N870" s="2550"/>
    </row>
    <row r="871" spans="1:14" ht="13">
      <c r="A871" s="2550"/>
      <c r="B871" s="3317"/>
      <c r="C871" s="3317"/>
      <c r="D871" s="2953"/>
      <c r="E871" s="2953"/>
      <c r="F871" s="2953"/>
      <c r="G871" s="2953"/>
      <c r="H871" s="3314"/>
      <c r="I871" s="3314"/>
      <c r="J871" s="2550"/>
      <c r="K871" s="2962"/>
      <c r="L871" s="2550"/>
      <c r="M871" s="2550"/>
      <c r="N871" s="2550"/>
    </row>
    <row r="872" spans="1:14" ht="13">
      <c r="A872" s="2550"/>
      <c r="B872" s="3317"/>
      <c r="C872" s="3317"/>
      <c r="D872" s="2953"/>
      <c r="E872" s="2953"/>
      <c r="F872" s="2953"/>
      <c r="G872" s="2953"/>
      <c r="H872" s="3314"/>
      <c r="I872" s="3314"/>
      <c r="J872" s="2550"/>
      <c r="K872" s="2962"/>
      <c r="L872" s="2550"/>
      <c r="M872" s="2550"/>
      <c r="N872" s="2550"/>
    </row>
    <row r="873" spans="1:14" ht="13">
      <c r="A873" s="2550"/>
      <c r="B873" s="3317"/>
      <c r="C873" s="3317"/>
      <c r="D873" s="2953"/>
      <c r="E873" s="2953"/>
      <c r="F873" s="2953"/>
      <c r="G873" s="2953"/>
      <c r="H873" s="3314"/>
      <c r="I873" s="3314"/>
      <c r="J873" s="2550"/>
      <c r="K873" s="2962"/>
      <c r="L873" s="2550"/>
      <c r="M873" s="2550"/>
      <c r="N873" s="2550"/>
    </row>
    <row r="874" spans="1:14" ht="13">
      <c r="A874" s="2550"/>
      <c r="B874" s="3317"/>
      <c r="C874" s="3317"/>
      <c r="D874" s="2953"/>
      <c r="E874" s="2953"/>
      <c r="F874" s="2953"/>
      <c r="G874" s="2953"/>
      <c r="H874" s="3314"/>
      <c r="I874" s="3314"/>
      <c r="J874" s="2550"/>
      <c r="K874" s="2962"/>
      <c r="L874" s="2550"/>
      <c r="M874" s="2550"/>
      <c r="N874" s="2550"/>
    </row>
    <row r="875" spans="1:14" ht="13">
      <c r="A875" s="2550"/>
      <c r="B875" s="3317"/>
      <c r="C875" s="3317"/>
      <c r="D875" s="2953"/>
      <c r="E875" s="2953"/>
      <c r="F875" s="2953"/>
      <c r="G875" s="2953"/>
      <c r="H875" s="3314"/>
      <c r="I875" s="3314"/>
      <c r="J875" s="2550"/>
      <c r="K875" s="2962"/>
      <c r="L875" s="2550"/>
      <c r="M875" s="2550"/>
      <c r="N875" s="2550"/>
    </row>
    <row r="876" spans="1:14" ht="13">
      <c r="A876" s="2550"/>
      <c r="B876" s="3317"/>
      <c r="C876" s="3317"/>
      <c r="D876" s="2953"/>
      <c r="E876" s="2953"/>
      <c r="F876" s="2953"/>
      <c r="G876" s="2953"/>
      <c r="H876" s="3314"/>
      <c r="I876" s="3314"/>
      <c r="J876" s="2550"/>
      <c r="K876" s="2962"/>
      <c r="L876" s="2550"/>
      <c r="M876" s="2550"/>
      <c r="N876" s="2550"/>
    </row>
    <row r="877" spans="1:14" ht="13">
      <c r="A877" s="2550"/>
      <c r="B877" s="3317"/>
      <c r="C877" s="3317"/>
      <c r="D877" s="2953"/>
      <c r="E877" s="2953"/>
      <c r="F877" s="2953"/>
      <c r="G877" s="2953"/>
      <c r="H877" s="3314"/>
      <c r="I877" s="3314"/>
      <c r="J877" s="2550"/>
      <c r="K877" s="2962"/>
      <c r="L877" s="2550"/>
      <c r="M877" s="2550"/>
      <c r="N877" s="2550"/>
    </row>
    <row r="878" spans="1:14" ht="13">
      <c r="A878" s="2550"/>
      <c r="B878" s="3317"/>
      <c r="C878" s="3317"/>
      <c r="D878" s="2953"/>
      <c r="E878" s="2953"/>
      <c r="F878" s="2953"/>
      <c r="G878" s="2953"/>
      <c r="H878" s="3314"/>
      <c r="I878" s="3314"/>
      <c r="J878" s="2550"/>
      <c r="K878" s="2962"/>
      <c r="L878" s="2550"/>
      <c r="M878" s="2550"/>
      <c r="N878" s="2550"/>
    </row>
    <row r="879" spans="1:14" ht="13">
      <c r="A879" s="2550"/>
      <c r="B879" s="3317"/>
      <c r="C879" s="3317"/>
      <c r="D879" s="2953"/>
      <c r="E879" s="2953"/>
      <c r="F879" s="2953"/>
      <c r="G879" s="2953"/>
      <c r="H879" s="3314"/>
      <c r="I879" s="3314"/>
      <c r="J879" s="2550"/>
      <c r="K879" s="2962"/>
      <c r="L879" s="2550"/>
      <c r="M879" s="2550"/>
      <c r="N879" s="2550"/>
    </row>
    <row r="880" spans="1:14" ht="13">
      <c r="A880" s="2550"/>
      <c r="B880" s="3317"/>
      <c r="C880" s="3317"/>
      <c r="D880" s="2953"/>
      <c r="E880" s="2953"/>
      <c r="F880" s="2953"/>
      <c r="G880" s="2953"/>
      <c r="H880" s="3314"/>
      <c r="I880" s="3314"/>
      <c r="J880" s="2550"/>
      <c r="K880" s="2962"/>
      <c r="L880" s="2550"/>
      <c r="M880" s="2550"/>
      <c r="N880" s="2550"/>
    </row>
    <row r="881" spans="1:14" ht="13">
      <c r="A881" s="2550"/>
      <c r="B881" s="3317"/>
      <c r="C881" s="3317"/>
      <c r="D881" s="2953"/>
      <c r="E881" s="2953"/>
      <c r="F881" s="2953"/>
      <c r="G881" s="2953"/>
      <c r="H881" s="3314"/>
      <c r="I881" s="3314"/>
      <c r="J881" s="2550"/>
      <c r="K881" s="2962"/>
      <c r="L881" s="2550"/>
      <c r="M881" s="2550"/>
      <c r="N881" s="2550"/>
    </row>
    <row r="882" spans="1:14" ht="13">
      <c r="A882" s="2550"/>
      <c r="B882" s="3317"/>
      <c r="C882" s="3317"/>
      <c r="D882" s="2953"/>
      <c r="E882" s="2953"/>
      <c r="F882" s="2953"/>
      <c r="G882" s="2953"/>
      <c r="H882" s="3314"/>
      <c r="I882" s="3314"/>
      <c r="J882" s="2550"/>
      <c r="K882" s="2962"/>
      <c r="L882" s="2550"/>
      <c r="M882" s="2550"/>
      <c r="N882" s="2550"/>
    </row>
    <row r="883" spans="1:14" ht="13">
      <c r="A883" s="2550"/>
      <c r="B883" s="3317"/>
      <c r="C883" s="3317"/>
      <c r="D883" s="2953"/>
      <c r="E883" s="2953"/>
      <c r="F883" s="2953"/>
      <c r="G883" s="2953"/>
      <c r="H883" s="3314"/>
      <c r="I883" s="3314"/>
      <c r="J883" s="2550"/>
      <c r="K883" s="2962"/>
      <c r="L883" s="2550"/>
      <c r="M883" s="2550"/>
      <c r="N883" s="2550"/>
    </row>
    <row r="884" spans="1:14" ht="13">
      <c r="A884" s="2550"/>
      <c r="B884" s="3317"/>
      <c r="C884" s="3317"/>
      <c r="D884" s="2953"/>
      <c r="E884" s="2953"/>
      <c r="F884" s="2953"/>
      <c r="G884" s="2953"/>
      <c r="H884" s="3314"/>
      <c r="I884" s="3314"/>
      <c r="J884" s="2550"/>
      <c r="K884" s="2962"/>
      <c r="L884" s="2550"/>
      <c r="M884" s="2550"/>
      <c r="N884" s="2550"/>
    </row>
    <row r="885" spans="1:14" ht="13">
      <c r="A885" s="2550"/>
      <c r="B885" s="3317"/>
      <c r="C885" s="3317"/>
      <c r="D885" s="2953"/>
      <c r="E885" s="2953"/>
      <c r="F885" s="2953"/>
      <c r="G885" s="2953"/>
      <c r="H885" s="3314"/>
      <c r="I885" s="3314"/>
      <c r="J885" s="2550"/>
      <c r="K885" s="2962"/>
      <c r="L885" s="2550"/>
      <c r="M885" s="2550"/>
      <c r="N885" s="2550"/>
    </row>
    <row r="886" spans="1:14" ht="13">
      <c r="A886" s="2550"/>
      <c r="B886" s="3317"/>
      <c r="C886" s="3317"/>
      <c r="D886" s="2953"/>
      <c r="E886" s="2953"/>
      <c r="F886" s="2953"/>
      <c r="G886" s="2953"/>
      <c r="H886" s="3314"/>
      <c r="I886" s="3314"/>
      <c r="J886" s="2550"/>
      <c r="K886" s="2962"/>
      <c r="L886" s="2550"/>
      <c r="M886" s="2550"/>
      <c r="N886" s="2550"/>
    </row>
    <row r="887" spans="1:14" ht="13">
      <c r="A887" s="2550"/>
      <c r="B887" s="3317"/>
      <c r="C887" s="3317"/>
      <c r="D887" s="2953"/>
      <c r="E887" s="2953"/>
      <c r="F887" s="2953"/>
      <c r="G887" s="2953"/>
      <c r="H887" s="3314"/>
      <c r="I887" s="3314"/>
      <c r="J887" s="2550"/>
      <c r="K887" s="2962"/>
      <c r="L887" s="2550"/>
      <c r="M887" s="2550"/>
      <c r="N887" s="2550"/>
    </row>
    <row r="888" spans="1:14" ht="13">
      <c r="A888" s="2550"/>
      <c r="B888" s="3317"/>
      <c r="C888" s="3317"/>
      <c r="D888" s="2953"/>
      <c r="E888" s="2953"/>
      <c r="F888" s="2953"/>
      <c r="G888" s="2953"/>
      <c r="H888" s="3314"/>
      <c r="I888" s="3314"/>
      <c r="J888" s="2550"/>
      <c r="K888" s="2962"/>
      <c r="L888" s="2550"/>
      <c r="M888" s="2550"/>
      <c r="N888" s="2550"/>
    </row>
    <row r="889" spans="1:14" ht="13">
      <c r="A889" s="2550"/>
      <c r="B889" s="3317"/>
      <c r="C889" s="3317"/>
      <c r="D889" s="2953"/>
      <c r="E889" s="2953"/>
      <c r="F889" s="2953"/>
      <c r="G889" s="2953"/>
      <c r="H889" s="3314"/>
      <c r="I889" s="3314"/>
      <c r="J889" s="2550"/>
      <c r="K889" s="2962"/>
      <c r="L889" s="2550"/>
      <c r="M889" s="2550"/>
      <c r="N889" s="2550"/>
    </row>
    <row r="890" spans="1:14" ht="13">
      <c r="A890" s="2550"/>
      <c r="B890" s="3317"/>
      <c r="C890" s="3317"/>
      <c r="D890" s="2953"/>
      <c r="E890" s="2953"/>
      <c r="F890" s="2953"/>
      <c r="G890" s="2953"/>
      <c r="H890" s="3314"/>
      <c r="I890" s="3314"/>
      <c r="J890" s="2550"/>
      <c r="K890" s="2962"/>
      <c r="L890" s="2550"/>
      <c r="M890" s="2550"/>
      <c r="N890" s="2550"/>
    </row>
    <row r="891" spans="1:14" ht="13">
      <c r="A891" s="2550"/>
      <c r="B891" s="3317"/>
      <c r="C891" s="3317"/>
      <c r="D891" s="2953"/>
      <c r="E891" s="2953"/>
      <c r="F891" s="2953"/>
      <c r="G891" s="2953"/>
      <c r="H891" s="3314"/>
      <c r="I891" s="3314"/>
      <c r="J891" s="2550"/>
      <c r="K891" s="2962"/>
      <c r="L891" s="2550"/>
      <c r="M891" s="2550"/>
      <c r="N891" s="2550"/>
    </row>
    <row r="892" spans="1:14" ht="13">
      <c r="A892" s="2550"/>
      <c r="B892" s="3317"/>
      <c r="C892" s="3317"/>
      <c r="D892" s="2953"/>
      <c r="E892" s="2953"/>
      <c r="F892" s="2953"/>
      <c r="G892" s="2953"/>
      <c r="H892" s="3314"/>
      <c r="I892" s="3314"/>
      <c r="J892" s="2550"/>
      <c r="K892" s="2962"/>
      <c r="L892" s="2550"/>
      <c r="M892" s="2550"/>
      <c r="N892" s="2550"/>
    </row>
    <row r="893" spans="1:14" ht="13">
      <c r="A893" s="2550"/>
      <c r="B893" s="3317"/>
      <c r="C893" s="3317"/>
      <c r="D893" s="2953"/>
      <c r="E893" s="2953"/>
      <c r="F893" s="2953"/>
      <c r="G893" s="2953"/>
      <c r="H893" s="3314"/>
      <c r="I893" s="3314"/>
      <c r="J893" s="2550"/>
      <c r="K893" s="2962"/>
      <c r="L893" s="2550"/>
      <c r="M893" s="2550"/>
      <c r="N893" s="2550"/>
    </row>
    <row r="894" spans="1:14" ht="13">
      <c r="A894" s="2550"/>
      <c r="B894" s="3317"/>
      <c r="C894" s="3317"/>
      <c r="D894" s="2953"/>
      <c r="E894" s="2953"/>
      <c r="F894" s="2953"/>
      <c r="G894" s="2953"/>
      <c r="H894" s="3314"/>
      <c r="I894" s="3314"/>
      <c r="J894" s="2550"/>
      <c r="K894" s="2962"/>
      <c r="L894" s="2550"/>
      <c r="M894" s="2550"/>
      <c r="N894" s="2550"/>
    </row>
    <row r="895" spans="1:14" ht="13">
      <c r="A895" s="2550"/>
      <c r="B895" s="3317"/>
      <c r="C895" s="3317"/>
      <c r="D895" s="2953"/>
      <c r="E895" s="2953"/>
      <c r="F895" s="2953"/>
      <c r="G895" s="2953"/>
      <c r="H895" s="3314"/>
      <c r="I895" s="3314"/>
      <c r="J895" s="2550"/>
      <c r="K895" s="2962"/>
      <c r="L895" s="2550"/>
      <c r="M895" s="2550"/>
      <c r="N895" s="2550"/>
    </row>
    <row r="896" spans="1:14" ht="13">
      <c r="A896" s="2550"/>
      <c r="B896" s="3317"/>
      <c r="C896" s="3317"/>
      <c r="D896" s="2953"/>
      <c r="E896" s="2953"/>
      <c r="F896" s="2953"/>
      <c r="G896" s="2953"/>
      <c r="H896" s="3314"/>
      <c r="I896" s="3314"/>
      <c r="J896" s="2550"/>
      <c r="K896" s="2962"/>
      <c r="L896" s="2550"/>
      <c r="M896" s="2550"/>
      <c r="N896" s="2550"/>
    </row>
    <row r="897" spans="1:14" ht="13">
      <c r="A897" s="2550"/>
      <c r="B897" s="3317"/>
      <c r="C897" s="3317"/>
      <c r="D897" s="2953"/>
      <c r="E897" s="2953"/>
      <c r="F897" s="2953"/>
      <c r="G897" s="2953"/>
      <c r="H897" s="3314"/>
      <c r="I897" s="3314"/>
      <c r="J897" s="2550"/>
      <c r="K897" s="2962"/>
      <c r="L897" s="2550"/>
      <c r="M897" s="2550"/>
      <c r="N897" s="2550"/>
    </row>
    <row r="898" spans="1:14" ht="13">
      <c r="A898" s="2550"/>
      <c r="B898" s="3317"/>
      <c r="C898" s="3317"/>
      <c r="D898" s="2953"/>
      <c r="E898" s="2953"/>
      <c r="F898" s="2953"/>
      <c r="G898" s="2953"/>
      <c r="H898" s="3314"/>
      <c r="I898" s="3314"/>
      <c r="J898" s="2550"/>
      <c r="K898" s="2962"/>
      <c r="L898" s="2550"/>
      <c r="M898" s="2550"/>
      <c r="N898" s="2550"/>
    </row>
    <row r="899" spans="1:14" ht="13">
      <c r="A899" s="2550"/>
      <c r="B899" s="3317"/>
      <c r="C899" s="3317"/>
      <c r="D899" s="2953"/>
      <c r="E899" s="2953"/>
      <c r="F899" s="2953"/>
      <c r="G899" s="2953"/>
      <c r="H899" s="3314"/>
      <c r="I899" s="3314"/>
      <c r="J899" s="2550"/>
      <c r="K899" s="2962"/>
      <c r="L899" s="2550"/>
      <c r="M899" s="2550"/>
      <c r="N899" s="2550"/>
    </row>
    <row r="900" spans="1:14" ht="13">
      <c r="A900" s="2550"/>
      <c r="B900" s="3317"/>
      <c r="C900" s="3317"/>
      <c r="D900" s="2953"/>
      <c r="E900" s="2953"/>
      <c r="F900" s="2953"/>
      <c r="G900" s="2953"/>
      <c r="H900" s="3314"/>
      <c r="I900" s="3314"/>
      <c r="J900" s="2550"/>
      <c r="K900" s="2962"/>
      <c r="L900" s="2550"/>
      <c r="M900" s="2550"/>
      <c r="N900" s="2550"/>
    </row>
    <row r="901" spans="1:14" ht="13">
      <c r="A901" s="2550"/>
      <c r="B901" s="3317"/>
      <c r="C901" s="3317"/>
      <c r="D901" s="2953"/>
      <c r="E901" s="2953"/>
      <c r="F901" s="2953"/>
      <c r="G901" s="2953"/>
      <c r="H901" s="3314"/>
      <c r="I901" s="3314"/>
      <c r="J901" s="2550"/>
      <c r="K901" s="2962"/>
      <c r="L901" s="2550"/>
      <c r="M901" s="2550"/>
      <c r="N901" s="2550"/>
    </row>
    <row r="902" spans="1:14" ht="13">
      <c r="A902" s="2550"/>
      <c r="B902" s="3317"/>
      <c r="C902" s="3317"/>
      <c r="D902" s="2953"/>
      <c r="E902" s="2953"/>
      <c r="F902" s="2953"/>
      <c r="G902" s="2953"/>
      <c r="H902" s="3314"/>
      <c r="I902" s="3314"/>
      <c r="J902" s="2550"/>
      <c r="K902" s="2962"/>
      <c r="L902" s="2550"/>
      <c r="M902" s="2550"/>
      <c r="N902" s="2550"/>
    </row>
    <row r="903" spans="1:14" ht="13">
      <c r="A903" s="2550"/>
      <c r="B903" s="3317"/>
      <c r="C903" s="3317"/>
      <c r="D903" s="2953"/>
      <c r="E903" s="2953"/>
      <c r="F903" s="2953"/>
      <c r="G903" s="2953"/>
      <c r="H903" s="3314"/>
      <c r="I903" s="3314"/>
      <c r="J903" s="2550"/>
      <c r="K903" s="2962"/>
      <c r="L903" s="2550"/>
      <c r="M903" s="2550"/>
      <c r="N903" s="2550"/>
    </row>
    <row r="904" spans="1:14" ht="13">
      <c r="A904" s="2550"/>
      <c r="B904" s="3317"/>
      <c r="C904" s="3317"/>
      <c r="D904" s="2953"/>
      <c r="E904" s="2953"/>
      <c r="F904" s="2953"/>
      <c r="G904" s="2953"/>
      <c r="H904" s="3314"/>
      <c r="I904" s="3314"/>
      <c r="J904" s="2550"/>
      <c r="K904" s="2962"/>
      <c r="L904" s="2550"/>
      <c r="M904" s="2550"/>
      <c r="N904" s="2550"/>
    </row>
    <row r="905" spans="1:14" ht="13">
      <c r="A905" s="2550"/>
      <c r="B905" s="3317"/>
      <c r="C905" s="3317"/>
      <c r="D905" s="2953"/>
      <c r="E905" s="2953"/>
      <c r="F905" s="2953"/>
      <c r="G905" s="2953"/>
      <c r="H905" s="3314"/>
      <c r="I905" s="3314"/>
      <c r="J905" s="2550"/>
      <c r="K905" s="2962"/>
      <c r="L905" s="2550"/>
      <c r="M905" s="2550"/>
      <c r="N905" s="2550"/>
    </row>
    <row r="906" spans="1:14" ht="13">
      <c r="A906" s="2550"/>
      <c r="B906" s="3317"/>
      <c r="C906" s="3317"/>
      <c r="D906" s="2953"/>
      <c r="E906" s="2953"/>
      <c r="F906" s="2953"/>
      <c r="G906" s="2953"/>
      <c r="H906" s="3314"/>
      <c r="I906" s="3314"/>
      <c r="J906" s="2550"/>
      <c r="K906" s="2962"/>
      <c r="L906" s="2550"/>
      <c r="M906" s="2550"/>
      <c r="N906" s="2550"/>
    </row>
    <row r="907" spans="1:14" ht="13">
      <c r="A907" s="2550"/>
      <c r="B907" s="3317"/>
      <c r="C907" s="3317"/>
      <c r="D907" s="2953"/>
      <c r="E907" s="2953"/>
      <c r="F907" s="2953"/>
      <c r="G907" s="2953"/>
      <c r="H907" s="3314"/>
      <c r="I907" s="3314"/>
      <c r="J907" s="2550"/>
      <c r="K907" s="2962"/>
      <c r="L907" s="2550"/>
      <c r="M907" s="2550"/>
      <c r="N907" s="2550"/>
    </row>
    <row r="908" spans="1:14" ht="13">
      <c r="A908" s="2550"/>
      <c r="B908" s="3317"/>
      <c r="C908" s="3317"/>
      <c r="D908" s="2953"/>
      <c r="E908" s="2953"/>
      <c r="F908" s="2953"/>
      <c r="G908" s="2953"/>
      <c r="H908" s="3314"/>
      <c r="I908" s="3314"/>
      <c r="J908" s="2550"/>
      <c r="K908" s="2962"/>
      <c r="L908" s="2550"/>
      <c r="M908" s="2550"/>
      <c r="N908" s="2550"/>
    </row>
    <row r="909" spans="1:14" ht="13">
      <c r="A909" s="2550"/>
      <c r="B909" s="3317"/>
      <c r="C909" s="3317"/>
      <c r="D909" s="2953"/>
      <c r="E909" s="2953"/>
      <c r="F909" s="2953"/>
      <c r="G909" s="2953"/>
      <c r="H909" s="3314"/>
      <c r="I909" s="3314"/>
      <c r="J909" s="2550"/>
      <c r="K909" s="2962"/>
      <c r="L909" s="2550"/>
      <c r="M909" s="2550"/>
      <c r="N909" s="2550"/>
    </row>
    <row r="910" spans="1:14" ht="13">
      <c r="A910" s="2550"/>
      <c r="B910" s="3317"/>
      <c r="C910" s="3317"/>
      <c r="D910" s="2953"/>
      <c r="E910" s="2953"/>
      <c r="F910" s="2953"/>
      <c r="G910" s="2953"/>
      <c r="H910" s="3314"/>
      <c r="I910" s="3314"/>
      <c r="J910" s="2550"/>
      <c r="K910" s="2962"/>
      <c r="L910" s="2550"/>
      <c r="M910" s="2550"/>
      <c r="N910" s="2550"/>
    </row>
    <row r="911" spans="1:14" ht="13">
      <c r="A911" s="2550"/>
      <c r="B911" s="3317"/>
      <c r="C911" s="3317"/>
      <c r="D911" s="2953"/>
      <c r="E911" s="2953"/>
      <c r="F911" s="2953"/>
      <c r="G911" s="2953"/>
      <c r="H911" s="3314"/>
      <c r="I911" s="3314"/>
      <c r="J911" s="2550"/>
      <c r="K911" s="2962"/>
      <c r="L911" s="2550"/>
      <c r="M911" s="2550"/>
      <c r="N911" s="2550"/>
    </row>
    <row r="912" spans="1:14" ht="13">
      <c r="A912" s="2550"/>
      <c r="B912" s="3317"/>
      <c r="C912" s="3317"/>
      <c r="D912" s="2953"/>
      <c r="E912" s="2953"/>
      <c r="F912" s="2953"/>
      <c r="G912" s="2953"/>
      <c r="H912" s="3314"/>
      <c r="I912" s="3314"/>
      <c r="J912" s="2550"/>
      <c r="K912" s="2962"/>
      <c r="L912" s="2550"/>
      <c r="M912" s="2550"/>
      <c r="N912" s="2550"/>
    </row>
    <row r="913" spans="1:14" ht="13">
      <c r="A913" s="2550"/>
      <c r="B913" s="3317"/>
      <c r="C913" s="3317"/>
      <c r="D913" s="2953"/>
      <c r="E913" s="2953"/>
      <c r="F913" s="2953"/>
      <c r="G913" s="2953"/>
      <c r="H913" s="3314"/>
      <c r="I913" s="3314"/>
      <c r="J913" s="2550"/>
      <c r="K913" s="2962"/>
      <c r="L913" s="2550"/>
      <c r="M913" s="2550"/>
      <c r="N913" s="2550"/>
    </row>
    <row r="914" spans="1:14" ht="13">
      <c r="A914" s="2550"/>
      <c r="B914" s="3317"/>
      <c r="C914" s="3317"/>
      <c r="D914" s="2953"/>
      <c r="E914" s="2953"/>
      <c r="F914" s="2953"/>
      <c r="G914" s="2953"/>
      <c r="H914" s="3314"/>
      <c r="I914" s="3314"/>
      <c r="J914" s="2550"/>
      <c r="K914" s="2962"/>
      <c r="L914" s="2550"/>
      <c r="M914" s="2550"/>
      <c r="N914" s="2550"/>
    </row>
    <row r="915" spans="1:14" ht="13">
      <c r="A915" s="2550"/>
      <c r="B915" s="3317"/>
      <c r="C915" s="3317"/>
      <c r="D915" s="2953"/>
      <c r="E915" s="2953"/>
      <c r="F915" s="2953"/>
      <c r="G915" s="2953"/>
      <c r="H915" s="3314"/>
      <c r="I915" s="3314"/>
      <c r="J915" s="2550"/>
      <c r="K915" s="2962"/>
      <c r="L915" s="2550"/>
      <c r="M915" s="2550"/>
      <c r="N915" s="2550"/>
    </row>
    <row r="916" spans="1:14" ht="13">
      <c r="A916" s="2550"/>
      <c r="B916" s="3317"/>
      <c r="C916" s="3317"/>
      <c r="D916" s="2953"/>
      <c r="E916" s="2953"/>
      <c r="F916" s="2953"/>
      <c r="G916" s="2953"/>
      <c r="H916" s="3314"/>
      <c r="I916" s="3314"/>
      <c r="J916" s="2550"/>
      <c r="K916" s="2962"/>
      <c r="L916" s="2550"/>
      <c r="M916" s="2550"/>
      <c r="N916" s="2550"/>
    </row>
    <row r="917" spans="1:14" ht="13">
      <c r="A917" s="2550"/>
      <c r="B917" s="3317"/>
      <c r="C917" s="3317"/>
      <c r="D917" s="2953"/>
      <c r="E917" s="2953"/>
      <c r="F917" s="2953"/>
      <c r="G917" s="2953"/>
      <c r="H917" s="3314"/>
      <c r="I917" s="3314"/>
      <c r="J917" s="2550"/>
      <c r="K917" s="2962"/>
      <c r="L917" s="2550"/>
      <c r="M917" s="2550"/>
      <c r="N917" s="2550"/>
    </row>
    <row r="918" spans="1:14" ht="13">
      <c r="A918" s="2550"/>
      <c r="B918" s="3317"/>
      <c r="C918" s="3317"/>
      <c r="D918" s="2953"/>
      <c r="E918" s="2953"/>
      <c r="F918" s="2953"/>
      <c r="G918" s="2953"/>
      <c r="H918" s="3314"/>
      <c r="I918" s="3314"/>
      <c r="J918" s="2550"/>
      <c r="K918" s="2962"/>
      <c r="L918" s="2550"/>
      <c r="M918" s="2550"/>
      <c r="N918" s="2550"/>
    </row>
    <row r="919" spans="1:14" ht="13">
      <c r="A919" s="2550"/>
      <c r="B919" s="3317"/>
      <c r="C919" s="3317"/>
      <c r="D919" s="2953"/>
      <c r="E919" s="2953"/>
      <c r="F919" s="2953"/>
      <c r="G919" s="2953"/>
      <c r="H919" s="3314"/>
      <c r="I919" s="3314"/>
      <c r="J919" s="2550"/>
      <c r="K919" s="2962"/>
      <c r="L919" s="2550"/>
      <c r="M919" s="2550"/>
      <c r="N919" s="2550"/>
    </row>
    <row r="920" spans="1:14" ht="13">
      <c r="A920" s="2550"/>
      <c r="B920" s="3317"/>
      <c r="C920" s="3317"/>
      <c r="D920" s="2953"/>
      <c r="E920" s="2953"/>
      <c r="F920" s="2953"/>
      <c r="G920" s="2953"/>
      <c r="H920" s="3314"/>
      <c r="I920" s="3314"/>
      <c r="J920" s="2550"/>
      <c r="K920" s="2962"/>
      <c r="L920" s="2550"/>
      <c r="M920" s="2550"/>
      <c r="N920" s="2550"/>
    </row>
    <row r="921" spans="1:14" ht="13">
      <c r="A921" s="2550"/>
      <c r="B921" s="3317"/>
      <c r="C921" s="3317"/>
      <c r="D921" s="2953"/>
      <c r="E921" s="2953"/>
      <c r="F921" s="2953"/>
      <c r="G921" s="2953"/>
      <c r="H921" s="3314"/>
      <c r="I921" s="3314"/>
      <c r="J921" s="2550"/>
      <c r="K921" s="2962"/>
      <c r="L921" s="2550"/>
      <c r="M921" s="2550"/>
      <c r="N921" s="2550"/>
    </row>
    <row r="922" spans="1:14" ht="13">
      <c r="A922" s="2550"/>
      <c r="B922" s="3317"/>
      <c r="C922" s="3317"/>
      <c r="D922" s="2953"/>
      <c r="E922" s="2953"/>
      <c r="F922" s="2953"/>
      <c r="G922" s="2953"/>
      <c r="H922" s="3314"/>
      <c r="I922" s="3314"/>
      <c r="J922" s="2550"/>
      <c r="K922" s="2962"/>
      <c r="L922" s="2550"/>
      <c r="M922" s="2550"/>
      <c r="N922" s="2550"/>
    </row>
    <row r="923" spans="1:14" ht="13">
      <c r="A923" s="2550"/>
      <c r="B923" s="3317"/>
      <c r="C923" s="3317"/>
      <c r="D923" s="2953"/>
      <c r="E923" s="2953"/>
      <c r="F923" s="2953"/>
      <c r="G923" s="2953"/>
      <c r="H923" s="3314"/>
      <c r="I923" s="3314"/>
      <c r="J923" s="2550"/>
      <c r="K923" s="2962"/>
      <c r="L923" s="2550"/>
      <c r="M923" s="2550"/>
      <c r="N923" s="2550"/>
    </row>
    <row r="924" spans="1:14" ht="13">
      <c r="A924" s="2550"/>
      <c r="B924" s="3317"/>
      <c r="C924" s="3317"/>
      <c r="D924" s="2953"/>
      <c r="E924" s="2953"/>
      <c r="F924" s="2953"/>
      <c r="G924" s="2953"/>
      <c r="H924" s="3314"/>
      <c r="I924" s="3314"/>
      <c r="J924" s="2550"/>
      <c r="K924" s="2962"/>
      <c r="L924" s="2550"/>
      <c r="M924" s="2550"/>
      <c r="N924" s="2550"/>
    </row>
    <row r="925" spans="1:14" ht="13">
      <c r="A925" s="2550"/>
      <c r="B925" s="3317"/>
      <c r="C925" s="3317"/>
      <c r="D925" s="2953"/>
      <c r="E925" s="2953"/>
      <c r="F925" s="2953"/>
      <c r="G925" s="2953"/>
      <c r="H925" s="3314"/>
      <c r="I925" s="3314"/>
      <c r="J925" s="2550"/>
      <c r="K925" s="2962"/>
      <c r="L925" s="2550"/>
      <c r="M925" s="2550"/>
      <c r="N925" s="2550"/>
    </row>
    <row r="926" spans="1:14" ht="13">
      <c r="A926" s="2550"/>
      <c r="B926" s="3317"/>
      <c r="C926" s="3317"/>
      <c r="D926" s="2953"/>
      <c r="E926" s="2953"/>
      <c r="F926" s="2953"/>
      <c r="G926" s="2953"/>
      <c r="H926" s="3314"/>
      <c r="I926" s="3314"/>
      <c r="J926" s="2550"/>
      <c r="K926" s="2962"/>
      <c r="L926" s="2550"/>
      <c r="M926" s="2550"/>
      <c r="N926" s="2550"/>
    </row>
    <row r="927" spans="1:14" ht="13">
      <c r="A927" s="2550"/>
      <c r="B927" s="3317"/>
      <c r="C927" s="3317"/>
      <c r="D927" s="2953"/>
      <c r="E927" s="2953"/>
      <c r="F927" s="2953"/>
      <c r="G927" s="2953"/>
      <c r="H927" s="3314"/>
      <c r="I927" s="3314"/>
      <c r="J927" s="2550"/>
      <c r="K927" s="2962"/>
      <c r="L927" s="2550"/>
      <c r="M927" s="2550"/>
      <c r="N927" s="2550"/>
    </row>
    <row r="928" spans="1:14" ht="13">
      <c r="A928" s="2550"/>
      <c r="B928" s="3317"/>
      <c r="C928" s="3317"/>
      <c r="D928" s="2953"/>
      <c r="E928" s="2953"/>
      <c r="F928" s="2953"/>
      <c r="G928" s="2953"/>
      <c r="H928" s="3314"/>
      <c r="I928" s="3314"/>
      <c r="J928" s="2550"/>
      <c r="K928" s="2962"/>
      <c r="L928" s="2550"/>
      <c r="M928" s="2550"/>
      <c r="N928" s="2550"/>
    </row>
    <row r="929" spans="1:14" ht="13">
      <c r="A929" s="2550"/>
      <c r="B929" s="3317"/>
      <c r="C929" s="3317"/>
      <c r="D929" s="2953"/>
      <c r="E929" s="2953"/>
      <c r="F929" s="2953"/>
      <c r="G929" s="2953"/>
      <c r="H929" s="3314"/>
      <c r="I929" s="3314"/>
      <c r="J929" s="2550"/>
      <c r="K929" s="2962"/>
      <c r="L929" s="2550"/>
      <c r="M929" s="2550"/>
      <c r="N929" s="2550"/>
    </row>
    <row r="930" spans="1:14" ht="13">
      <c r="A930" s="2550"/>
      <c r="B930" s="3317"/>
      <c r="C930" s="3317"/>
      <c r="D930" s="2953"/>
      <c r="E930" s="2953"/>
      <c r="F930" s="2953"/>
      <c r="G930" s="2953"/>
      <c r="H930" s="3314"/>
      <c r="I930" s="3314"/>
      <c r="J930" s="2550"/>
      <c r="K930" s="2962"/>
      <c r="L930" s="2550"/>
      <c r="M930" s="2550"/>
      <c r="N930" s="2550"/>
    </row>
    <row r="931" spans="1:14" ht="13">
      <c r="A931" s="2550"/>
      <c r="B931" s="3317"/>
      <c r="C931" s="3317"/>
      <c r="D931" s="2953"/>
      <c r="E931" s="2953"/>
      <c r="F931" s="2953"/>
      <c r="G931" s="2953"/>
      <c r="H931" s="3314"/>
      <c r="I931" s="3314"/>
      <c r="J931" s="2550"/>
      <c r="K931" s="2962"/>
      <c r="L931" s="2550"/>
      <c r="M931" s="2550"/>
      <c r="N931" s="2550"/>
    </row>
    <row r="932" spans="1:14" ht="13">
      <c r="A932" s="2550"/>
      <c r="B932" s="3317"/>
      <c r="C932" s="3317"/>
      <c r="D932" s="2953"/>
      <c r="E932" s="2953"/>
      <c r="F932" s="2953"/>
      <c r="G932" s="2953"/>
      <c r="H932" s="3314"/>
      <c r="I932" s="3314"/>
      <c r="J932" s="2550"/>
      <c r="K932" s="2962"/>
      <c r="L932" s="2550"/>
      <c r="M932" s="2550"/>
      <c r="N932" s="2550"/>
    </row>
    <row r="933" spans="1:14" ht="13">
      <c r="A933" s="2550"/>
      <c r="B933" s="3317"/>
      <c r="C933" s="3317"/>
      <c r="D933" s="2953"/>
      <c r="E933" s="2953"/>
      <c r="F933" s="2953"/>
      <c r="G933" s="2953"/>
      <c r="H933" s="3314"/>
      <c r="I933" s="3314"/>
      <c r="J933" s="2550"/>
      <c r="K933" s="2962"/>
      <c r="L933" s="2550"/>
      <c r="M933" s="2550"/>
      <c r="N933" s="2550"/>
    </row>
    <row r="934" spans="1:14" ht="13">
      <c r="A934" s="2550"/>
      <c r="B934" s="3317"/>
      <c r="C934" s="3317"/>
      <c r="D934" s="2953"/>
      <c r="E934" s="2953"/>
      <c r="F934" s="2953"/>
      <c r="G934" s="2953"/>
      <c r="H934" s="3314"/>
      <c r="I934" s="3314"/>
      <c r="J934" s="2550"/>
      <c r="K934" s="2962"/>
      <c r="L934" s="2550"/>
      <c r="M934" s="2550"/>
      <c r="N934" s="2550"/>
    </row>
    <row r="935" spans="1:14" ht="13">
      <c r="A935" s="2550"/>
      <c r="B935" s="3317"/>
      <c r="C935" s="3317"/>
      <c r="D935" s="2953"/>
      <c r="E935" s="2953"/>
      <c r="F935" s="2953"/>
      <c r="G935" s="2953"/>
      <c r="H935" s="3314"/>
      <c r="I935" s="3314"/>
      <c r="J935" s="2550"/>
      <c r="K935" s="2962"/>
      <c r="L935" s="2550"/>
      <c r="M935" s="2550"/>
      <c r="N935" s="2550"/>
    </row>
    <row r="936" spans="1:14" ht="13">
      <c r="A936" s="2550"/>
      <c r="B936" s="3317"/>
      <c r="C936" s="3317"/>
      <c r="D936" s="2953"/>
      <c r="E936" s="2953"/>
      <c r="F936" s="2953"/>
      <c r="G936" s="2953"/>
      <c r="H936" s="3314"/>
      <c r="I936" s="3314"/>
      <c r="J936" s="2550"/>
      <c r="K936" s="2962"/>
      <c r="L936" s="2550"/>
      <c r="M936" s="2550"/>
      <c r="N936" s="2550"/>
    </row>
    <row r="937" spans="1:14" ht="13">
      <c r="A937" s="2550"/>
      <c r="B937" s="3317"/>
      <c r="C937" s="3317"/>
      <c r="D937" s="2953"/>
      <c r="E937" s="2953"/>
      <c r="F937" s="2953"/>
      <c r="G937" s="2953"/>
      <c r="H937" s="3314"/>
      <c r="I937" s="3314"/>
      <c r="J937" s="2550"/>
      <c r="K937" s="2962"/>
      <c r="L937" s="2550"/>
      <c r="M937" s="2550"/>
      <c r="N937" s="2550"/>
    </row>
    <row r="938" spans="1:14" ht="13">
      <c r="A938" s="2550"/>
      <c r="B938" s="3317"/>
      <c r="C938" s="3317"/>
      <c r="D938" s="2953"/>
      <c r="E938" s="2953"/>
      <c r="F938" s="2953"/>
      <c r="G938" s="2953"/>
      <c r="H938" s="3314"/>
      <c r="I938" s="3314"/>
      <c r="J938" s="2550"/>
      <c r="K938" s="2962"/>
      <c r="L938" s="2550"/>
      <c r="M938" s="2550"/>
      <c r="N938" s="2550"/>
    </row>
    <row r="939" spans="1:14" ht="13">
      <c r="A939" s="2550"/>
      <c r="B939" s="3317"/>
      <c r="C939" s="3317"/>
      <c r="D939" s="2953"/>
      <c r="E939" s="2953"/>
      <c r="F939" s="2953"/>
      <c r="G939" s="2953"/>
      <c r="H939" s="3314"/>
      <c r="I939" s="3314"/>
      <c r="J939" s="2550"/>
      <c r="K939" s="2962"/>
      <c r="L939" s="2550"/>
      <c r="M939" s="2550"/>
      <c r="N939" s="2550"/>
    </row>
    <row r="940" spans="1:14" ht="13">
      <c r="A940" s="2550"/>
      <c r="B940" s="3317"/>
      <c r="C940" s="3317"/>
      <c r="D940" s="2953"/>
      <c r="E940" s="2953"/>
      <c r="F940" s="2953"/>
      <c r="G940" s="2953"/>
      <c r="H940" s="3314"/>
      <c r="I940" s="3314"/>
      <c r="J940" s="2550"/>
      <c r="K940" s="2962"/>
      <c r="L940" s="2550"/>
      <c r="M940" s="2550"/>
      <c r="N940" s="2550"/>
    </row>
    <row r="941" spans="1:14" ht="13">
      <c r="A941" s="2550"/>
      <c r="B941" s="3317"/>
      <c r="C941" s="3317"/>
      <c r="D941" s="2953"/>
      <c r="E941" s="2953"/>
      <c r="F941" s="2953"/>
      <c r="G941" s="2953"/>
      <c r="H941" s="3314"/>
      <c r="I941" s="3314"/>
      <c r="J941" s="2550"/>
      <c r="K941" s="2962"/>
      <c r="L941" s="2550"/>
      <c r="M941" s="2550"/>
      <c r="N941" s="2550"/>
    </row>
    <row r="942" spans="1:14" ht="13">
      <c r="A942" s="2550"/>
      <c r="B942" s="3317"/>
      <c r="C942" s="3317"/>
      <c r="D942" s="2953"/>
      <c r="E942" s="2953"/>
      <c r="F942" s="2953"/>
      <c r="G942" s="2953"/>
      <c r="H942" s="3314"/>
      <c r="I942" s="3314"/>
      <c r="J942" s="2550"/>
      <c r="K942" s="2962"/>
      <c r="L942" s="2550"/>
      <c r="M942" s="2550"/>
      <c r="N942" s="2550"/>
    </row>
    <row r="943" spans="1:14" ht="13">
      <c r="A943" s="2550"/>
      <c r="B943" s="3317"/>
      <c r="C943" s="3317"/>
      <c r="D943" s="2953"/>
      <c r="E943" s="2953"/>
      <c r="F943" s="2953"/>
      <c r="G943" s="2953"/>
      <c r="H943" s="3314"/>
      <c r="I943" s="3314"/>
      <c r="J943" s="2550"/>
      <c r="K943" s="2962"/>
      <c r="L943" s="2550"/>
      <c r="M943" s="2550"/>
      <c r="N943" s="2550"/>
    </row>
    <row r="944" spans="1:14" ht="13">
      <c r="A944" s="2550"/>
      <c r="B944" s="3317"/>
      <c r="C944" s="3317"/>
      <c r="D944" s="2953"/>
      <c r="E944" s="2953"/>
      <c r="F944" s="2953"/>
      <c r="G944" s="2953"/>
      <c r="H944" s="3314"/>
      <c r="I944" s="3314"/>
      <c r="J944" s="2550"/>
      <c r="K944" s="2962"/>
      <c r="L944" s="2550"/>
      <c r="M944" s="2550"/>
      <c r="N944" s="2550"/>
    </row>
    <row r="945" spans="1:14" ht="13">
      <c r="A945" s="2550"/>
      <c r="B945" s="3317"/>
      <c r="C945" s="3317"/>
      <c r="D945" s="2953"/>
      <c r="E945" s="2953"/>
      <c r="F945" s="2953"/>
      <c r="G945" s="2953"/>
      <c r="H945" s="3314"/>
      <c r="I945" s="3314"/>
      <c r="J945" s="2550"/>
      <c r="K945" s="2962"/>
      <c r="L945" s="2550"/>
      <c r="M945" s="2550"/>
      <c r="N945" s="2550"/>
    </row>
    <row r="946" spans="1:14" ht="13">
      <c r="A946" s="2550"/>
      <c r="B946" s="3317"/>
      <c r="C946" s="3317"/>
      <c r="D946" s="2953"/>
      <c r="E946" s="2953"/>
      <c r="F946" s="2953"/>
      <c r="G946" s="2953"/>
      <c r="H946" s="3314"/>
      <c r="I946" s="3314"/>
      <c r="J946" s="2550"/>
      <c r="K946" s="2962"/>
      <c r="L946" s="2550"/>
      <c r="M946" s="2550"/>
      <c r="N946" s="2550"/>
    </row>
    <row r="947" spans="1:14" ht="13">
      <c r="A947" s="2550"/>
      <c r="B947" s="3317"/>
      <c r="C947" s="3317"/>
      <c r="D947" s="2953"/>
      <c r="E947" s="2953"/>
      <c r="F947" s="2953"/>
      <c r="G947" s="2953"/>
      <c r="H947" s="3314"/>
      <c r="I947" s="3314"/>
      <c r="J947" s="2550"/>
      <c r="K947" s="2962"/>
      <c r="L947" s="2550"/>
      <c r="M947" s="2550"/>
      <c r="N947" s="2550"/>
    </row>
    <row r="948" spans="1:14" ht="13">
      <c r="A948" s="2550"/>
      <c r="B948" s="3317"/>
      <c r="C948" s="3317"/>
      <c r="D948" s="2953"/>
      <c r="E948" s="2953"/>
      <c r="F948" s="2953"/>
      <c r="G948" s="2953"/>
      <c r="H948" s="3314"/>
      <c r="I948" s="3314"/>
      <c r="J948" s="2550"/>
      <c r="K948" s="2962"/>
      <c r="L948" s="2550"/>
      <c r="M948" s="2550"/>
      <c r="N948" s="2550"/>
    </row>
    <row r="949" spans="1:14" ht="13">
      <c r="A949" s="2550"/>
      <c r="B949" s="3317"/>
      <c r="C949" s="3317"/>
      <c r="D949" s="2953"/>
      <c r="E949" s="2953"/>
      <c r="F949" s="2953"/>
      <c r="G949" s="2953"/>
      <c r="H949" s="3314"/>
      <c r="I949" s="3314"/>
      <c r="J949" s="2550"/>
      <c r="K949" s="2962"/>
      <c r="L949" s="2550"/>
      <c r="M949" s="2550"/>
      <c r="N949" s="2550"/>
    </row>
    <row r="950" spans="1:14" ht="13">
      <c r="A950" s="2550"/>
      <c r="B950" s="3317"/>
      <c r="C950" s="3317"/>
      <c r="D950" s="2953"/>
      <c r="E950" s="2953"/>
      <c r="F950" s="2953"/>
      <c r="G950" s="2953"/>
      <c r="H950" s="3314"/>
      <c r="I950" s="3314"/>
      <c r="J950" s="2550"/>
      <c r="K950" s="2962"/>
      <c r="L950" s="2550"/>
      <c r="M950" s="2550"/>
      <c r="N950" s="2550"/>
    </row>
    <row r="951" spans="1:14" ht="13">
      <c r="A951" s="2550"/>
      <c r="B951" s="3317"/>
      <c r="C951" s="3317"/>
      <c r="D951" s="2953"/>
      <c r="E951" s="2953"/>
      <c r="F951" s="2953"/>
      <c r="G951" s="2953"/>
      <c r="H951" s="3314"/>
      <c r="I951" s="3314"/>
      <c r="J951" s="2550"/>
      <c r="K951" s="2962"/>
      <c r="L951" s="2550"/>
      <c r="M951" s="2550"/>
      <c r="N951" s="2550"/>
    </row>
    <row r="952" spans="1:14" ht="13">
      <c r="A952" s="2550"/>
      <c r="B952" s="3317"/>
      <c r="C952" s="3317"/>
      <c r="D952" s="2953"/>
      <c r="E952" s="2953"/>
      <c r="F952" s="2953"/>
      <c r="G952" s="2953"/>
      <c r="H952" s="3314"/>
      <c r="I952" s="3314"/>
      <c r="J952" s="2550"/>
      <c r="K952" s="2962"/>
      <c r="L952" s="2550"/>
      <c r="M952" s="2550"/>
      <c r="N952" s="2550"/>
    </row>
    <row r="953" spans="1:14" ht="13">
      <c r="A953" s="2550"/>
      <c r="B953" s="3317"/>
      <c r="C953" s="3317"/>
      <c r="D953" s="2953"/>
      <c r="E953" s="2953"/>
      <c r="F953" s="2953"/>
      <c r="G953" s="2953"/>
      <c r="H953" s="3314"/>
      <c r="I953" s="3314"/>
      <c r="J953" s="2550"/>
      <c r="K953" s="2962"/>
      <c r="L953" s="2550"/>
      <c r="M953" s="2550"/>
      <c r="N953" s="2550"/>
    </row>
    <row r="954" spans="1:14" ht="13">
      <c r="A954" s="2550"/>
      <c r="B954" s="3317"/>
      <c r="C954" s="3317"/>
      <c r="D954" s="2953"/>
      <c r="E954" s="2953"/>
      <c r="F954" s="2953"/>
      <c r="G954" s="2953"/>
      <c r="H954" s="3314"/>
      <c r="I954" s="3314"/>
      <c r="J954" s="2550"/>
      <c r="K954" s="2962"/>
      <c r="L954" s="2550"/>
      <c r="M954" s="2550"/>
      <c r="N954" s="2550"/>
    </row>
    <row r="955" spans="1:14" ht="13">
      <c r="A955" s="2550"/>
      <c r="B955" s="3317"/>
      <c r="C955" s="3317"/>
      <c r="D955" s="2953"/>
      <c r="E955" s="2953"/>
      <c r="F955" s="2953"/>
      <c r="G955" s="2953"/>
      <c r="H955" s="3314"/>
      <c r="I955" s="3314"/>
      <c r="J955" s="2550"/>
      <c r="K955" s="2962"/>
      <c r="L955" s="2550"/>
      <c r="M955" s="2550"/>
      <c r="N955" s="2550"/>
    </row>
    <row r="956" spans="1:14" ht="13">
      <c r="A956" s="2550"/>
      <c r="B956" s="3317"/>
      <c r="C956" s="3317"/>
      <c r="D956" s="2953"/>
      <c r="E956" s="2953"/>
      <c r="F956" s="2953"/>
      <c r="G956" s="2953"/>
      <c r="H956" s="3314"/>
      <c r="I956" s="3314"/>
      <c r="J956" s="2550"/>
      <c r="K956" s="2962"/>
      <c r="L956" s="2550"/>
      <c r="M956" s="2550"/>
      <c r="N956" s="2550"/>
    </row>
    <row r="957" spans="1:14" ht="13">
      <c r="A957" s="2550"/>
      <c r="B957" s="3317"/>
      <c r="C957" s="3317"/>
      <c r="D957" s="2953"/>
      <c r="E957" s="2953"/>
      <c r="F957" s="2953"/>
      <c r="G957" s="2953"/>
      <c r="H957" s="3314"/>
      <c r="I957" s="3314"/>
      <c r="J957" s="2550"/>
      <c r="K957" s="2962"/>
      <c r="L957" s="2550"/>
      <c r="M957" s="2550"/>
      <c r="N957" s="2550"/>
    </row>
    <row r="958" spans="1:14" ht="13">
      <c r="A958" s="2550"/>
      <c r="B958" s="3317"/>
      <c r="C958" s="3317"/>
      <c r="D958" s="2953"/>
      <c r="E958" s="2953"/>
      <c r="F958" s="2953"/>
      <c r="G958" s="2953"/>
      <c r="H958" s="3314"/>
      <c r="I958" s="3314"/>
      <c r="J958" s="2550"/>
      <c r="K958" s="2962"/>
      <c r="L958" s="2550"/>
      <c r="M958" s="2550"/>
      <c r="N958" s="2550"/>
    </row>
    <row r="959" spans="1:14" ht="13">
      <c r="A959" s="2550"/>
      <c r="B959" s="3317"/>
      <c r="C959" s="3317"/>
      <c r="D959" s="2953"/>
      <c r="E959" s="2953"/>
      <c r="F959" s="2953"/>
      <c r="G959" s="2953"/>
      <c r="H959" s="3314"/>
      <c r="I959" s="3314"/>
      <c r="J959" s="2550"/>
      <c r="K959" s="2962"/>
      <c r="L959" s="2550"/>
      <c r="M959" s="2550"/>
      <c r="N959" s="2550"/>
    </row>
    <row r="960" spans="1:14" ht="13">
      <c r="A960" s="2550"/>
      <c r="B960" s="3317"/>
      <c r="C960" s="3317"/>
      <c r="D960" s="2953"/>
      <c r="E960" s="2953"/>
      <c r="F960" s="2953"/>
      <c r="G960" s="2953"/>
      <c r="H960" s="3314"/>
      <c r="I960" s="3314"/>
      <c r="J960" s="2550"/>
      <c r="K960" s="2962"/>
      <c r="L960" s="2550"/>
      <c r="M960" s="2550"/>
      <c r="N960" s="2550"/>
    </row>
    <row r="961" spans="1:14" ht="13">
      <c r="A961" s="2550"/>
      <c r="B961" s="3317"/>
      <c r="C961" s="3317"/>
      <c r="D961" s="2953"/>
      <c r="E961" s="2953"/>
      <c r="F961" s="2953"/>
      <c r="G961" s="2953"/>
      <c r="H961" s="3314"/>
      <c r="I961" s="3314"/>
      <c r="J961" s="2550"/>
      <c r="K961" s="2962"/>
      <c r="L961" s="2550"/>
      <c r="M961" s="2550"/>
      <c r="N961" s="2550"/>
    </row>
    <row r="962" spans="1:14" ht="13">
      <c r="A962" s="2550"/>
      <c r="B962" s="3317"/>
      <c r="C962" s="3317"/>
      <c r="D962" s="2953"/>
      <c r="E962" s="2953"/>
      <c r="F962" s="2953"/>
      <c r="G962" s="2953"/>
      <c r="H962" s="3314"/>
      <c r="I962" s="3314"/>
      <c r="J962" s="2550"/>
      <c r="K962" s="2962"/>
      <c r="L962" s="2550"/>
      <c r="M962" s="2550"/>
      <c r="N962" s="2550"/>
    </row>
    <row r="963" spans="1:14" ht="13">
      <c r="A963" s="2550"/>
      <c r="B963" s="3317"/>
      <c r="C963" s="3317"/>
      <c r="D963" s="2953"/>
      <c r="E963" s="2953"/>
      <c r="F963" s="2953"/>
      <c r="G963" s="2953"/>
      <c r="H963" s="3314"/>
      <c r="I963" s="3314"/>
      <c r="J963" s="2550"/>
      <c r="K963" s="2962"/>
      <c r="L963" s="2550"/>
      <c r="M963" s="2550"/>
      <c r="N963" s="2550"/>
    </row>
    <row r="964" spans="1:14" ht="13">
      <c r="A964" s="2550"/>
      <c r="B964" s="3317"/>
      <c r="C964" s="3317"/>
      <c r="D964" s="2953"/>
      <c r="E964" s="2953"/>
      <c r="F964" s="2953"/>
      <c r="G964" s="2953"/>
      <c r="H964" s="3314"/>
      <c r="I964" s="3314"/>
      <c r="J964" s="2550"/>
      <c r="K964" s="2962"/>
      <c r="L964" s="2550"/>
      <c r="M964" s="2550"/>
      <c r="N964" s="2550"/>
    </row>
    <row r="965" spans="1:14" ht="13">
      <c r="A965" s="2550"/>
      <c r="B965" s="3317"/>
      <c r="C965" s="3317"/>
      <c r="D965" s="2953"/>
      <c r="E965" s="2953"/>
      <c r="F965" s="2953"/>
      <c r="G965" s="2953"/>
      <c r="H965" s="3314"/>
      <c r="I965" s="3314"/>
      <c r="J965" s="2550"/>
      <c r="K965" s="2962"/>
      <c r="L965" s="2550"/>
      <c r="M965" s="2550"/>
      <c r="N965" s="2550"/>
    </row>
    <row r="966" spans="1:14" ht="13">
      <c r="A966" s="2550"/>
      <c r="B966" s="3317"/>
      <c r="C966" s="3317"/>
      <c r="D966" s="2953"/>
      <c r="E966" s="2953"/>
      <c r="F966" s="2953"/>
      <c r="G966" s="2953"/>
      <c r="H966" s="3314"/>
      <c r="I966" s="3314"/>
      <c r="J966" s="2550"/>
      <c r="K966" s="2962"/>
      <c r="L966" s="2550"/>
      <c r="M966" s="2550"/>
      <c r="N966" s="2550"/>
    </row>
    <row r="967" spans="1:14" ht="13">
      <c r="A967" s="2550"/>
      <c r="B967" s="3317"/>
      <c r="C967" s="3317"/>
      <c r="D967" s="2953"/>
      <c r="E967" s="2953"/>
      <c r="F967" s="2953"/>
      <c r="G967" s="2953"/>
      <c r="H967" s="3314"/>
      <c r="I967" s="3314"/>
      <c r="J967" s="2550"/>
      <c r="K967" s="2962"/>
      <c r="L967" s="2550"/>
      <c r="M967" s="2550"/>
      <c r="N967" s="2550"/>
    </row>
    <row r="968" spans="1:14" ht="13">
      <c r="A968" s="2550"/>
      <c r="B968" s="3317"/>
      <c r="C968" s="3317"/>
      <c r="D968" s="2953"/>
      <c r="E968" s="2953"/>
      <c r="F968" s="2953"/>
      <c r="G968" s="2953"/>
      <c r="H968" s="3314"/>
      <c r="I968" s="3314"/>
      <c r="J968" s="2550"/>
      <c r="K968" s="2962"/>
      <c r="L968" s="2550"/>
      <c r="M968" s="2550"/>
      <c r="N968" s="2550"/>
    </row>
    <row r="969" spans="1:14" ht="13">
      <c r="A969" s="2550"/>
      <c r="B969" s="3317"/>
      <c r="C969" s="3317"/>
      <c r="D969" s="2953"/>
      <c r="E969" s="2953"/>
      <c r="F969" s="2953"/>
      <c r="G969" s="2953"/>
      <c r="H969" s="3314"/>
      <c r="I969" s="3314"/>
      <c r="J969" s="2550"/>
      <c r="K969" s="2962"/>
      <c r="L969" s="2550"/>
      <c r="M969" s="2550"/>
      <c r="N969" s="2550"/>
    </row>
    <row r="970" spans="1:14" ht="13">
      <c r="A970" s="2550"/>
      <c r="B970" s="3317"/>
      <c r="C970" s="3317"/>
      <c r="D970" s="2953"/>
      <c r="E970" s="2953"/>
      <c r="F970" s="2953"/>
      <c r="G970" s="2953"/>
      <c r="H970" s="3314"/>
      <c r="I970" s="3314"/>
      <c r="J970" s="2550"/>
      <c r="K970" s="2962"/>
      <c r="L970" s="2550"/>
      <c r="M970" s="2550"/>
      <c r="N970" s="2550"/>
    </row>
    <row r="971" spans="1:14" ht="13">
      <c r="A971" s="2550"/>
      <c r="B971" s="3317"/>
      <c r="C971" s="3317"/>
      <c r="D971" s="2953"/>
      <c r="E971" s="2953"/>
      <c r="F971" s="2953"/>
      <c r="G971" s="2953"/>
      <c r="H971" s="3314"/>
      <c r="I971" s="3314"/>
      <c r="J971" s="2550"/>
      <c r="K971" s="2962"/>
      <c r="L971" s="2550"/>
      <c r="M971" s="2550"/>
      <c r="N971" s="2550"/>
    </row>
    <row r="972" spans="1:14" ht="13">
      <c r="A972" s="2550"/>
      <c r="B972" s="3317"/>
      <c r="C972" s="3317"/>
      <c r="D972" s="2953"/>
      <c r="E972" s="2953"/>
      <c r="F972" s="2953"/>
      <c r="G972" s="2953"/>
      <c r="H972" s="3314"/>
      <c r="I972" s="3314"/>
      <c r="J972" s="2550"/>
      <c r="K972" s="2962"/>
      <c r="L972" s="2550"/>
      <c r="M972" s="2550"/>
      <c r="N972" s="2550"/>
    </row>
    <row r="973" spans="1:14" ht="13">
      <c r="A973" s="2550"/>
      <c r="B973" s="3317"/>
      <c r="C973" s="3317"/>
      <c r="D973" s="2953"/>
      <c r="E973" s="2953"/>
      <c r="F973" s="2953"/>
      <c r="G973" s="2953"/>
      <c r="H973" s="3314"/>
      <c r="I973" s="3314"/>
      <c r="J973" s="2550"/>
      <c r="K973" s="2962"/>
      <c r="L973" s="2550"/>
      <c r="M973" s="2550"/>
      <c r="N973" s="2550"/>
    </row>
    <row r="974" spans="1:14" ht="13">
      <c r="A974" s="2550"/>
      <c r="B974" s="3317"/>
      <c r="C974" s="3317"/>
      <c r="D974" s="2953"/>
      <c r="E974" s="2953"/>
      <c r="F974" s="2953"/>
      <c r="G974" s="2953"/>
      <c r="H974" s="3314"/>
      <c r="I974" s="3314"/>
      <c r="J974" s="2550"/>
      <c r="K974" s="2962"/>
      <c r="L974" s="2550"/>
      <c r="M974" s="2550"/>
      <c r="N974" s="2550"/>
    </row>
    <row r="975" spans="1:14" ht="13">
      <c r="A975" s="2550"/>
      <c r="B975" s="3317"/>
      <c r="C975" s="3317"/>
      <c r="D975" s="2953"/>
      <c r="E975" s="2953"/>
      <c r="F975" s="2953"/>
      <c r="G975" s="2953"/>
      <c r="H975" s="3314"/>
      <c r="I975" s="3314"/>
      <c r="J975" s="2550"/>
      <c r="K975" s="2962"/>
      <c r="L975" s="2550"/>
      <c r="M975" s="2550"/>
      <c r="N975" s="2550"/>
    </row>
    <row r="976" spans="1:14" ht="13">
      <c r="A976" s="2550"/>
      <c r="B976" s="3317"/>
      <c r="C976" s="3317"/>
      <c r="D976" s="2953"/>
      <c r="E976" s="2953"/>
      <c r="F976" s="2953"/>
      <c r="G976" s="2953"/>
      <c r="H976" s="3314"/>
      <c r="I976" s="3314"/>
      <c r="J976" s="2550"/>
      <c r="K976" s="2962"/>
      <c r="L976" s="2550"/>
      <c r="M976" s="2550"/>
      <c r="N976" s="2550"/>
    </row>
    <row r="977" spans="1:14" ht="13">
      <c r="A977" s="2550"/>
      <c r="B977" s="3317"/>
      <c r="C977" s="3317"/>
      <c r="D977" s="2953"/>
      <c r="E977" s="2953"/>
      <c r="F977" s="2953"/>
      <c r="G977" s="2953"/>
      <c r="H977" s="3314"/>
      <c r="I977" s="3314"/>
      <c r="J977" s="2550"/>
      <c r="K977" s="2962"/>
      <c r="L977" s="2550"/>
      <c r="M977" s="2550"/>
      <c r="N977" s="2550"/>
    </row>
    <row r="978" spans="1:14" ht="13">
      <c r="A978" s="2550"/>
      <c r="B978" s="3317"/>
      <c r="C978" s="3317"/>
      <c r="D978" s="2953"/>
      <c r="E978" s="2953"/>
      <c r="F978" s="2953"/>
      <c r="G978" s="2953"/>
      <c r="H978" s="3314"/>
      <c r="I978" s="3314"/>
      <c r="J978" s="2550"/>
      <c r="K978" s="2962"/>
      <c r="L978" s="2550"/>
      <c r="M978" s="2550"/>
      <c r="N978" s="2550"/>
    </row>
    <row r="979" spans="1:14" ht="13">
      <c r="A979" s="2550"/>
      <c r="B979" s="3317"/>
      <c r="C979" s="3317"/>
      <c r="D979" s="2953"/>
      <c r="E979" s="2953"/>
      <c r="F979" s="2953"/>
      <c r="G979" s="2953"/>
      <c r="H979" s="3314"/>
      <c r="I979" s="3314"/>
      <c r="J979" s="2550"/>
      <c r="K979" s="2962"/>
      <c r="L979" s="2550"/>
      <c r="M979" s="2550"/>
      <c r="N979" s="2550"/>
    </row>
    <row r="980" spans="1:14" ht="13">
      <c r="A980" s="2550"/>
      <c r="B980" s="3317"/>
      <c r="C980" s="3317"/>
      <c r="D980" s="2953"/>
      <c r="E980" s="2953"/>
      <c r="F980" s="2953"/>
      <c r="G980" s="2953"/>
      <c r="H980" s="3314"/>
      <c r="I980" s="3314"/>
      <c r="J980" s="2550"/>
      <c r="K980" s="2962"/>
      <c r="L980" s="2550"/>
      <c r="M980" s="2550"/>
      <c r="N980" s="2550"/>
    </row>
    <row r="981" spans="1:14" ht="13">
      <c r="A981" s="2550"/>
      <c r="B981" s="3317"/>
      <c r="C981" s="3317"/>
      <c r="D981" s="2953"/>
      <c r="E981" s="2953"/>
      <c r="F981" s="2953"/>
      <c r="G981" s="2953"/>
      <c r="H981" s="3314"/>
      <c r="I981" s="3314"/>
      <c r="J981" s="2550"/>
      <c r="K981" s="2962"/>
      <c r="L981" s="2550"/>
      <c r="M981" s="2550"/>
      <c r="N981" s="2550"/>
    </row>
    <row r="982" spans="1:14" ht="13">
      <c r="A982" s="2550"/>
      <c r="B982" s="3317"/>
      <c r="C982" s="3317"/>
      <c r="D982" s="2953"/>
      <c r="E982" s="2953"/>
      <c r="F982" s="2953"/>
      <c r="G982" s="2953"/>
      <c r="H982" s="3314"/>
      <c r="I982" s="3314"/>
      <c r="J982" s="2550"/>
      <c r="K982" s="2962"/>
      <c r="L982" s="2550"/>
      <c r="M982" s="2550"/>
      <c r="N982" s="2550"/>
    </row>
    <row r="983" spans="1:14" ht="13">
      <c r="A983" s="2550"/>
      <c r="B983" s="3317"/>
      <c r="C983" s="3317"/>
      <c r="D983" s="2953"/>
      <c r="E983" s="2953"/>
      <c r="F983" s="2953"/>
      <c r="G983" s="2953"/>
      <c r="H983" s="3314"/>
      <c r="I983" s="3314"/>
      <c r="J983" s="2550"/>
      <c r="K983" s="2962"/>
      <c r="L983" s="2550"/>
      <c r="M983" s="2550"/>
      <c r="N983" s="2550"/>
    </row>
    <row r="984" spans="1:14" ht="13">
      <c r="A984" s="2550"/>
      <c r="B984" s="3317"/>
      <c r="C984" s="3317"/>
      <c r="D984" s="2953"/>
      <c r="E984" s="2953"/>
      <c r="F984" s="2953"/>
      <c r="G984" s="2953"/>
      <c r="H984" s="3314"/>
      <c r="I984" s="3314"/>
      <c r="J984" s="2550"/>
      <c r="K984" s="2962"/>
      <c r="L984" s="2550"/>
      <c r="M984" s="2550"/>
      <c r="N984" s="2550"/>
    </row>
    <row r="985" spans="1:14" ht="13">
      <c r="A985" s="2550"/>
      <c r="B985" s="3317"/>
      <c r="C985" s="3317"/>
      <c r="D985" s="2953"/>
      <c r="E985" s="2953"/>
      <c r="F985" s="2953"/>
      <c r="G985" s="2953"/>
      <c r="H985" s="3314"/>
      <c r="I985" s="3314"/>
      <c r="J985" s="2550"/>
      <c r="K985" s="2962"/>
      <c r="L985" s="2550"/>
      <c r="M985" s="2550"/>
      <c r="N985" s="2550"/>
    </row>
    <row r="986" spans="1:14" ht="13">
      <c r="A986" s="2550"/>
      <c r="B986" s="3317"/>
      <c r="C986" s="3317"/>
      <c r="D986" s="2953"/>
      <c r="E986" s="2953"/>
      <c r="F986" s="2953"/>
      <c r="G986" s="2953"/>
      <c r="H986" s="3314"/>
      <c r="I986" s="3314"/>
      <c r="J986" s="2550"/>
      <c r="K986" s="2962"/>
      <c r="L986" s="2550"/>
      <c r="M986" s="2550"/>
      <c r="N986" s="2550"/>
    </row>
    <row r="987" spans="1:14" ht="13">
      <c r="A987" s="2550"/>
      <c r="B987" s="3317"/>
      <c r="C987" s="3317"/>
      <c r="D987" s="2953"/>
      <c r="E987" s="2953"/>
      <c r="F987" s="2953"/>
      <c r="G987" s="2953"/>
      <c r="H987" s="3314"/>
      <c r="I987" s="3314"/>
      <c r="J987" s="2550"/>
      <c r="K987" s="2962"/>
      <c r="L987" s="2550"/>
      <c r="M987" s="2550"/>
      <c r="N987" s="2550"/>
    </row>
    <row r="988" spans="1:14" ht="13">
      <c r="A988" s="2550"/>
      <c r="B988" s="3317"/>
      <c r="C988" s="3317"/>
      <c r="D988" s="2953"/>
      <c r="E988" s="2953"/>
      <c r="F988" s="2953"/>
      <c r="G988" s="2953"/>
      <c r="H988" s="3314"/>
      <c r="I988" s="3314"/>
      <c r="J988" s="2550"/>
      <c r="K988" s="2962"/>
      <c r="L988" s="2550"/>
      <c r="M988" s="2550"/>
      <c r="N988" s="2550"/>
    </row>
    <row r="989" spans="1:14" ht="13">
      <c r="A989" s="2550"/>
      <c r="B989" s="3317"/>
      <c r="C989" s="3317"/>
      <c r="D989" s="2953"/>
      <c r="E989" s="2953"/>
      <c r="F989" s="2953"/>
      <c r="G989" s="2953"/>
      <c r="H989" s="3314"/>
      <c r="I989" s="3314"/>
      <c r="J989" s="2550"/>
      <c r="K989" s="2962"/>
      <c r="L989" s="2550"/>
      <c r="M989" s="2550"/>
      <c r="N989" s="2550"/>
    </row>
    <row r="990" spans="1:14" ht="13">
      <c r="A990" s="2550"/>
      <c r="B990" s="3317"/>
      <c r="C990" s="3317"/>
      <c r="D990" s="2953"/>
      <c r="E990" s="2953"/>
      <c r="F990" s="2953"/>
      <c r="G990" s="2953"/>
      <c r="H990" s="3314"/>
      <c r="I990" s="3314"/>
      <c r="J990" s="2550"/>
      <c r="K990" s="2962"/>
      <c r="L990" s="2550"/>
      <c r="M990" s="2550"/>
      <c r="N990" s="2550"/>
    </row>
    <row r="991" spans="1:14" ht="13">
      <c r="A991" s="2550"/>
      <c r="B991" s="3317"/>
      <c r="C991" s="3317"/>
      <c r="D991" s="2953"/>
      <c r="E991" s="2953"/>
      <c r="F991" s="2953"/>
      <c r="G991" s="2953"/>
      <c r="H991" s="3314"/>
      <c r="I991" s="3314"/>
      <c r="J991" s="2550"/>
      <c r="K991" s="2962"/>
      <c r="L991" s="2550"/>
      <c r="M991" s="2550"/>
      <c r="N991" s="2550"/>
    </row>
    <row r="992" spans="1:14" ht="13">
      <c r="A992" s="2550"/>
      <c r="B992" s="3317"/>
      <c r="C992" s="3317"/>
      <c r="D992" s="2953"/>
      <c r="E992" s="2953"/>
      <c r="F992" s="2953"/>
      <c r="G992" s="2953"/>
      <c r="H992" s="3314"/>
      <c r="I992" s="3314"/>
      <c r="J992" s="2550"/>
      <c r="K992" s="2962"/>
      <c r="L992" s="2550"/>
      <c r="M992" s="2550"/>
      <c r="N992" s="2550"/>
    </row>
    <row r="993" spans="1:14" ht="13">
      <c r="A993" s="2550"/>
      <c r="B993" s="3317"/>
      <c r="C993" s="3317"/>
      <c r="D993" s="2953"/>
      <c r="E993" s="2953"/>
      <c r="F993" s="2953"/>
      <c r="G993" s="2953"/>
      <c r="H993" s="3314"/>
      <c r="I993" s="3314"/>
      <c r="J993" s="2550"/>
      <c r="K993" s="2962"/>
      <c r="L993" s="2550"/>
      <c r="M993" s="2550"/>
      <c r="N993" s="2550"/>
    </row>
    <row r="994" spans="1:14" ht="13">
      <c r="A994" s="2550"/>
      <c r="B994" s="3317"/>
      <c r="C994" s="3317"/>
      <c r="D994" s="2953"/>
      <c r="E994" s="2953"/>
      <c r="F994" s="2953"/>
      <c r="G994" s="2953"/>
      <c r="H994" s="3314"/>
      <c r="I994" s="3314"/>
      <c r="J994" s="2550"/>
      <c r="K994" s="2962"/>
      <c r="L994" s="2550"/>
      <c r="M994" s="2550"/>
      <c r="N994" s="2550"/>
    </row>
    <row r="995" spans="1:14" ht="13">
      <c r="A995" s="2550"/>
      <c r="B995" s="3317"/>
      <c r="C995" s="3317"/>
      <c r="D995" s="2953"/>
      <c r="E995" s="2953"/>
      <c r="F995" s="2953"/>
      <c r="G995" s="2953"/>
      <c r="H995" s="3314"/>
      <c r="I995" s="3314"/>
      <c r="J995" s="2550"/>
      <c r="K995" s="2962"/>
      <c r="L995" s="2550"/>
      <c r="M995" s="2550"/>
      <c r="N995" s="2550"/>
    </row>
    <row r="996" spans="1:14" ht="13">
      <c r="A996" s="2550"/>
      <c r="B996" s="3317"/>
      <c r="C996" s="3317"/>
      <c r="D996" s="2953"/>
      <c r="E996" s="2953"/>
      <c r="F996" s="2953"/>
      <c r="G996" s="2953"/>
      <c r="H996" s="3314"/>
      <c r="I996" s="3314"/>
      <c r="J996" s="2550"/>
      <c r="K996" s="2962"/>
      <c r="L996" s="2550"/>
      <c r="M996" s="2550"/>
      <c r="N996" s="2550"/>
    </row>
    <row r="997" spans="1:14" ht="13">
      <c r="A997" s="2550"/>
      <c r="B997" s="3317"/>
      <c r="C997" s="3317"/>
      <c r="D997" s="2953"/>
      <c r="E997" s="2953"/>
      <c r="F997" s="2953"/>
      <c r="G997" s="2953"/>
      <c r="H997" s="3314"/>
      <c r="I997" s="3314"/>
      <c r="J997" s="2550"/>
      <c r="K997" s="2962"/>
      <c r="L997" s="2550"/>
      <c r="M997" s="2550"/>
      <c r="N997" s="2550"/>
    </row>
    <row r="998" spans="1:14" ht="13">
      <c r="A998" s="2550"/>
      <c r="B998" s="3317"/>
      <c r="C998" s="3317"/>
      <c r="D998" s="2953"/>
      <c r="E998" s="2953"/>
      <c r="F998" s="2953"/>
      <c r="G998" s="2953"/>
      <c r="H998" s="3314"/>
      <c r="I998" s="3314"/>
      <c r="J998" s="2550"/>
      <c r="K998" s="2962"/>
      <c r="L998" s="2550"/>
      <c r="M998" s="2550"/>
      <c r="N998" s="2550"/>
    </row>
    <row r="999" spans="1:14" ht="13">
      <c r="A999" s="2550"/>
      <c r="B999" s="3317"/>
      <c r="C999" s="3317"/>
      <c r="D999" s="2953"/>
      <c r="E999" s="2953"/>
      <c r="F999" s="2953"/>
      <c r="G999" s="2953"/>
      <c r="H999" s="3314"/>
      <c r="I999" s="3314"/>
      <c r="J999" s="2550"/>
      <c r="K999" s="2962"/>
      <c r="L999" s="2550"/>
      <c r="M999" s="2550"/>
      <c r="N999" s="2550"/>
    </row>
    <row r="1000" spans="1:14" ht="13">
      <c r="A1000" s="2550"/>
      <c r="B1000" s="3317"/>
      <c r="C1000" s="3317"/>
      <c r="D1000" s="2953"/>
      <c r="E1000" s="2953"/>
      <c r="F1000" s="2953"/>
      <c r="G1000" s="2953"/>
      <c r="H1000" s="3314"/>
      <c r="I1000" s="3314"/>
      <c r="J1000" s="2550"/>
      <c r="K1000" s="2962"/>
      <c r="L1000" s="2550"/>
      <c r="M1000" s="2550"/>
      <c r="N1000" s="2550"/>
    </row>
    <row r="1001" spans="1:14" ht="13">
      <c r="A1001" s="2550"/>
      <c r="B1001" s="3317"/>
      <c r="C1001" s="3317"/>
      <c r="D1001" s="2953"/>
      <c r="E1001" s="2953"/>
      <c r="F1001" s="2953"/>
      <c r="G1001" s="2953"/>
      <c r="H1001" s="3314"/>
      <c r="I1001" s="3314"/>
      <c r="J1001" s="2550"/>
      <c r="K1001" s="2962"/>
      <c r="L1001" s="2550"/>
      <c r="M1001" s="2550"/>
      <c r="N1001" s="2550"/>
    </row>
    <row r="1002" spans="1:14" ht="13">
      <c r="A1002" s="2550"/>
      <c r="B1002" s="3317"/>
      <c r="C1002" s="3317"/>
      <c r="D1002" s="2953"/>
      <c r="E1002" s="2953"/>
      <c r="F1002" s="2953"/>
      <c r="G1002" s="2953"/>
      <c r="H1002" s="3314"/>
      <c r="I1002" s="3314"/>
      <c r="J1002" s="2550"/>
      <c r="K1002" s="2962"/>
      <c r="L1002" s="2550"/>
      <c r="M1002" s="2550"/>
      <c r="N1002" s="2550"/>
    </row>
    <row r="1003" spans="1:14" ht="13">
      <c r="A1003" s="2550"/>
      <c r="B1003" s="3317"/>
      <c r="C1003" s="3317"/>
      <c r="D1003" s="2953"/>
      <c r="E1003" s="2953"/>
      <c r="F1003" s="2953"/>
      <c r="G1003" s="2953"/>
      <c r="H1003" s="3314"/>
      <c r="I1003" s="3314"/>
      <c r="J1003" s="2550"/>
      <c r="K1003" s="2962"/>
      <c r="L1003" s="2550"/>
      <c r="M1003" s="2550"/>
      <c r="N1003" s="2550"/>
    </row>
    <row r="1004" spans="1:14" ht="13">
      <c r="A1004" s="2550"/>
      <c r="B1004" s="3317"/>
      <c r="C1004" s="3317"/>
      <c r="D1004" s="2953"/>
      <c r="E1004" s="2953"/>
      <c r="F1004" s="2953"/>
      <c r="G1004" s="2953"/>
      <c r="H1004" s="3314"/>
      <c r="I1004" s="3314"/>
      <c r="J1004" s="2550"/>
      <c r="K1004" s="2962"/>
      <c r="L1004" s="2550"/>
      <c r="M1004" s="2550"/>
      <c r="N1004" s="2550"/>
    </row>
    <row r="1005" spans="1:14" ht="13">
      <c r="A1005" s="2550"/>
      <c r="B1005" s="3317"/>
      <c r="C1005" s="3317"/>
      <c r="D1005" s="2953"/>
      <c r="E1005" s="2953"/>
      <c r="F1005" s="2953"/>
      <c r="G1005" s="2953"/>
      <c r="H1005" s="3314"/>
      <c r="I1005" s="3314"/>
      <c r="J1005" s="2550"/>
      <c r="K1005" s="2962"/>
      <c r="L1005" s="2550"/>
      <c r="M1005" s="2550"/>
      <c r="N1005" s="2550"/>
    </row>
    <row r="1006" spans="1:14" ht="13">
      <c r="A1006" s="2550"/>
      <c r="B1006" s="3317"/>
      <c r="C1006" s="3317"/>
      <c r="D1006" s="2953"/>
      <c r="E1006" s="2953"/>
      <c r="F1006" s="2953"/>
      <c r="G1006" s="2953"/>
      <c r="H1006" s="3314"/>
      <c r="I1006" s="3314"/>
      <c r="J1006" s="2550"/>
      <c r="K1006" s="2962"/>
      <c r="L1006" s="2550"/>
      <c r="M1006" s="2550"/>
      <c r="N1006" s="2550"/>
    </row>
    <row r="1007" spans="1:14" ht="13">
      <c r="A1007" s="2550"/>
      <c r="B1007" s="3317"/>
      <c r="C1007" s="3317"/>
      <c r="D1007" s="2953"/>
      <c r="E1007" s="2953"/>
      <c r="F1007" s="2953"/>
      <c r="G1007" s="2953"/>
      <c r="H1007" s="3314"/>
      <c r="I1007" s="3314"/>
      <c r="J1007" s="2550"/>
      <c r="K1007" s="2962"/>
      <c r="L1007" s="2550"/>
      <c r="M1007" s="2550"/>
      <c r="N1007" s="2550"/>
    </row>
    <row r="1008" spans="1:14" ht="13">
      <c r="A1008" s="2550"/>
      <c r="B1008" s="3317"/>
      <c r="C1008" s="3317"/>
      <c r="D1008" s="2953"/>
      <c r="E1008" s="2953"/>
      <c r="F1008" s="2953"/>
      <c r="G1008" s="2953"/>
      <c r="H1008" s="3314"/>
      <c r="I1008" s="3314"/>
      <c r="J1008" s="2550"/>
      <c r="K1008" s="2962"/>
      <c r="L1008" s="2550"/>
      <c r="M1008" s="2550"/>
      <c r="N1008" s="2550"/>
    </row>
    <row r="1009" spans="1:14" ht="13">
      <c r="A1009" s="2550"/>
      <c r="B1009" s="3317"/>
      <c r="C1009" s="3317"/>
      <c r="D1009" s="2953"/>
      <c r="E1009" s="2953"/>
      <c r="F1009" s="2953"/>
      <c r="G1009" s="2953"/>
      <c r="H1009" s="3314"/>
      <c r="I1009" s="3314"/>
      <c r="J1009" s="2550"/>
      <c r="K1009" s="2962"/>
      <c r="L1009" s="2550"/>
      <c r="M1009" s="2550"/>
      <c r="N1009" s="2550"/>
    </row>
    <row r="1010" spans="1:14" ht="13">
      <c r="A1010" s="2550"/>
      <c r="B1010" s="3317"/>
      <c r="C1010" s="3317"/>
      <c r="D1010" s="2953"/>
      <c r="E1010" s="2953"/>
      <c r="F1010" s="2953"/>
      <c r="G1010" s="2953"/>
      <c r="H1010" s="3314"/>
      <c r="I1010" s="3314"/>
      <c r="J1010" s="2550"/>
      <c r="K1010" s="2962"/>
      <c r="L1010" s="2550"/>
      <c r="M1010" s="2550"/>
      <c r="N1010" s="2550"/>
    </row>
    <row r="1011" spans="1:14" ht="13">
      <c r="A1011" s="2550"/>
      <c r="B1011" s="3317"/>
      <c r="C1011" s="3317"/>
      <c r="D1011" s="2953"/>
      <c r="E1011" s="2953"/>
      <c r="F1011" s="2953"/>
      <c r="G1011" s="2953"/>
      <c r="H1011" s="3314"/>
      <c r="I1011" s="3314"/>
      <c r="J1011" s="2550"/>
      <c r="K1011" s="2962"/>
      <c r="L1011" s="2550"/>
      <c r="M1011" s="2550"/>
      <c r="N1011" s="2550"/>
    </row>
    <row r="1012" spans="1:14" ht="13">
      <c r="A1012" s="2550"/>
      <c r="B1012" s="3317"/>
      <c r="C1012" s="3317"/>
      <c r="D1012" s="2953"/>
      <c r="E1012" s="2953"/>
      <c r="F1012" s="2953"/>
      <c r="G1012" s="2953"/>
      <c r="H1012" s="3314"/>
      <c r="I1012" s="3314"/>
      <c r="J1012" s="2550"/>
      <c r="K1012" s="2962"/>
      <c r="L1012" s="2550"/>
      <c r="M1012" s="2550"/>
      <c r="N1012" s="2550"/>
    </row>
    <row r="1013" spans="1:14" ht="13">
      <c r="A1013" s="2550"/>
      <c r="B1013" s="3317"/>
      <c r="C1013" s="3317"/>
      <c r="D1013" s="2953"/>
      <c r="E1013" s="2953"/>
      <c r="F1013" s="2953"/>
      <c r="G1013" s="2953"/>
      <c r="H1013" s="3314"/>
      <c r="I1013" s="3314"/>
      <c r="J1013" s="2550"/>
      <c r="K1013" s="2962"/>
      <c r="L1013" s="2550"/>
      <c r="M1013" s="2550"/>
      <c r="N1013" s="2550"/>
    </row>
    <row r="1014" spans="1:14" ht="13">
      <c r="A1014" s="2550"/>
      <c r="B1014" s="3317"/>
      <c r="C1014" s="3317"/>
      <c r="D1014" s="2953"/>
      <c r="E1014" s="2953"/>
      <c r="F1014" s="2953"/>
      <c r="G1014" s="2953"/>
      <c r="H1014" s="3314"/>
      <c r="I1014" s="3314"/>
      <c r="J1014" s="2550"/>
      <c r="K1014" s="2962"/>
      <c r="L1014" s="2550"/>
      <c r="M1014" s="2550"/>
      <c r="N1014" s="2550"/>
    </row>
    <row r="1015" spans="1:14" ht="13">
      <c r="A1015" s="2550"/>
      <c r="B1015" s="3317"/>
      <c r="C1015" s="3317"/>
      <c r="D1015" s="2953"/>
      <c r="E1015" s="2953"/>
      <c r="F1015" s="2953"/>
      <c r="G1015" s="2953"/>
      <c r="H1015" s="3314"/>
      <c r="I1015" s="3314"/>
      <c r="J1015" s="2550"/>
      <c r="K1015" s="2962"/>
      <c r="L1015" s="2550"/>
      <c r="M1015" s="2550"/>
      <c r="N1015" s="2550"/>
    </row>
    <row r="1016" spans="1:14" ht="13">
      <c r="A1016" s="2550"/>
      <c r="B1016" s="3317"/>
      <c r="C1016" s="3317"/>
      <c r="D1016" s="2953"/>
      <c r="E1016" s="2953"/>
      <c r="F1016" s="2953"/>
      <c r="G1016" s="2953"/>
      <c r="H1016" s="3314"/>
      <c r="I1016" s="3314"/>
      <c r="J1016" s="2550"/>
      <c r="K1016" s="2962"/>
      <c r="L1016" s="2550"/>
      <c r="M1016" s="2550"/>
      <c r="N1016" s="2550"/>
    </row>
    <row r="1017" spans="1:14" ht="13">
      <c r="A1017" s="2550"/>
      <c r="B1017" s="3317"/>
      <c r="C1017" s="3317"/>
      <c r="D1017" s="2953"/>
      <c r="E1017" s="2953"/>
      <c r="F1017" s="2953"/>
      <c r="G1017" s="2953"/>
      <c r="H1017" s="3314"/>
      <c r="I1017" s="3314"/>
      <c r="J1017" s="2550"/>
      <c r="K1017" s="2962"/>
      <c r="L1017" s="2550"/>
      <c r="M1017" s="2550"/>
      <c r="N1017" s="2550"/>
    </row>
    <row r="1018" spans="1:14" ht="13">
      <c r="A1018" s="2550"/>
      <c r="B1018" s="3317"/>
      <c r="C1018" s="3317"/>
      <c r="D1018" s="2953"/>
      <c r="E1018" s="2953"/>
      <c r="F1018" s="2953"/>
      <c r="G1018" s="2953"/>
      <c r="H1018" s="3314"/>
      <c r="I1018" s="3314"/>
      <c r="J1018" s="2550"/>
      <c r="K1018" s="2962"/>
      <c r="L1018" s="2550"/>
      <c r="M1018" s="2550"/>
      <c r="N1018" s="2550"/>
    </row>
    <row r="1019" spans="1:14" ht="13">
      <c r="A1019" s="2550"/>
      <c r="B1019" s="3317"/>
      <c r="C1019" s="3317"/>
      <c r="D1019" s="2953"/>
      <c r="E1019" s="2953"/>
      <c r="F1019" s="2953"/>
      <c r="G1019" s="2953"/>
      <c r="H1019" s="3314"/>
      <c r="I1019" s="3314"/>
      <c r="J1019" s="2550"/>
      <c r="K1019" s="2962"/>
      <c r="L1019" s="2550"/>
      <c r="M1019" s="2550"/>
      <c r="N1019" s="2550"/>
    </row>
    <row r="1020" spans="1:14" ht="13">
      <c r="A1020" s="2550"/>
      <c r="B1020" s="3317"/>
      <c r="C1020" s="3317"/>
      <c r="D1020" s="2953"/>
      <c r="E1020" s="2953"/>
      <c r="F1020" s="2953"/>
      <c r="G1020" s="2953"/>
      <c r="H1020" s="3314"/>
      <c r="I1020" s="3314"/>
      <c r="J1020" s="2550"/>
      <c r="K1020" s="2962"/>
      <c r="L1020" s="2550"/>
      <c r="M1020" s="2550"/>
      <c r="N1020" s="2550"/>
    </row>
    <row r="1021" spans="1:14" ht="13">
      <c r="A1021" s="2550"/>
      <c r="B1021" s="3317"/>
      <c r="C1021" s="3317"/>
      <c r="D1021" s="2953"/>
      <c r="E1021" s="2953"/>
      <c r="F1021" s="2953"/>
      <c r="G1021" s="2953"/>
      <c r="H1021" s="3314"/>
      <c r="I1021" s="3314"/>
      <c r="J1021" s="2550"/>
      <c r="K1021" s="2962"/>
      <c r="L1021" s="2550"/>
      <c r="M1021" s="2550"/>
      <c r="N1021" s="2550"/>
    </row>
    <row r="1022" spans="1:14" ht="13">
      <c r="A1022" s="2550"/>
      <c r="B1022" s="3317"/>
      <c r="C1022" s="3317"/>
      <c r="D1022" s="2953"/>
      <c r="E1022" s="2953"/>
      <c r="F1022" s="2953"/>
      <c r="G1022" s="2953"/>
      <c r="H1022" s="3314"/>
      <c r="I1022" s="3314"/>
      <c r="J1022" s="2550"/>
      <c r="K1022" s="2962"/>
      <c r="L1022" s="2550"/>
      <c r="M1022" s="2550"/>
      <c r="N1022" s="2550"/>
    </row>
    <row r="1023" spans="1:14" ht="13">
      <c r="A1023" s="2550"/>
      <c r="B1023" s="3317"/>
      <c r="C1023" s="3317"/>
      <c r="D1023" s="2953"/>
      <c r="E1023" s="2953"/>
      <c r="F1023" s="2953"/>
      <c r="G1023" s="2953"/>
      <c r="H1023" s="3314"/>
      <c r="I1023" s="3314"/>
      <c r="J1023" s="2550"/>
      <c r="K1023" s="2962"/>
      <c r="L1023" s="2550"/>
      <c r="M1023" s="2550"/>
      <c r="N1023" s="2550"/>
    </row>
  </sheetData>
  <mergeCells count="77">
    <mergeCell ref="G20:G21"/>
    <mergeCell ref="H20:H21"/>
    <mergeCell ref="B25:B26"/>
    <mergeCell ref="C25:C26"/>
    <mergeCell ref="D25:D26"/>
    <mergeCell ref="A23:A31"/>
    <mergeCell ref="A32:A36"/>
    <mergeCell ref="A37:A45"/>
    <mergeCell ref="B38:B39"/>
    <mergeCell ref="F20:F21"/>
    <mergeCell ref="C38:C39"/>
    <mergeCell ref="D38:D39"/>
    <mergeCell ref="B23:B24"/>
    <mergeCell ref="C23:C24"/>
    <mergeCell ref="D23:D24"/>
    <mergeCell ref="F23:F24"/>
    <mergeCell ref="A5:A8"/>
    <mergeCell ref="A9:A16"/>
    <mergeCell ref="B11:B12"/>
    <mergeCell ref="D16:E16"/>
    <mergeCell ref="B20:B21"/>
    <mergeCell ref="E20:E21"/>
    <mergeCell ref="C20:C21"/>
    <mergeCell ref="D20:D21"/>
    <mergeCell ref="A17:A22"/>
    <mergeCell ref="M2:M3"/>
    <mergeCell ref="N2:N3"/>
    <mergeCell ref="A1:C2"/>
    <mergeCell ref="D1:E1"/>
    <mergeCell ref="F1:I1"/>
    <mergeCell ref="D2:D3"/>
    <mergeCell ref="E2:E3"/>
    <mergeCell ref="F2:F3"/>
    <mergeCell ref="G2:G3"/>
    <mergeCell ref="A3:C3"/>
    <mergeCell ref="H2:H3"/>
    <mergeCell ref="I2:I3"/>
    <mergeCell ref="J2:J3"/>
    <mergeCell ref="K2:K3"/>
    <mergeCell ref="L2:L3"/>
    <mergeCell ref="G68:H68"/>
    <mergeCell ref="A67:A70"/>
    <mergeCell ref="A71:A73"/>
    <mergeCell ref="D51:D52"/>
    <mergeCell ref="E51:E52"/>
    <mergeCell ref="A53:A59"/>
    <mergeCell ref="A60:A66"/>
    <mergeCell ref="B63:B64"/>
    <mergeCell ref="C63:C64"/>
    <mergeCell ref="D63:D64"/>
    <mergeCell ref="A46:A52"/>
    <mergeCell ref="B49:B50"/>
    <mergeCell ref="B51:B52"/>
    <mergeCell ref="H49:H50"/>
    <mergeCell ref="C51:C52"/>
    <mergeCell ref="H51:H52"/>
    <mergeCell ref="E63:E64"/>
    <mergeCell ref="F63:F64"/>
    <mergeCell ref="G63:G64"/>
    <mergeCell ref="H63:H64"/>
    <mergeCell ref="G23:G24"/>
    <mergeCell ref="F51:F52"/>
    <mergeCell ref="G51:G52"/>
    <mergeCell ref="E38:E39"/>
    <mergeCell ref="F38:F39"/>
    <mergeCell ref="G38:G39"/>
    <mergeCell ref="E25:E26"/>
    <mergeCell ref="F25:F26"/>
    <mergeCell ref="H38:H39"/>
    <mergeCell ref="G25:G26"/>
    <mergeCell ref="H25:H26"/>
    <mergeCell ref="E23:E24"/>
    <mergeCell ref="C49:C50"/>
    <mergeCell ref="D49:D50"/>
    <mergeCell ref="E49:E50"/>
    <mergeCell ref="F49:F50"/>
    <mergeCell ref="G49:G5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1E8F-86A3-4917-A53C-EE180517E674}">
  <sheetPr>
    <outlinePr summaryBelow="0" summaryRight="0"/>
    <pageSetUpPr fitToPage="1"/>
  </sheetPr>
  <dimension ref="A1:AE1149"/>
  <sheetViews>
    <sheetView topLeftCell="B1" zoomScale="60" zoomScaleNormal="60" workbookViewId="0">
      <pane xSplit="2" ySplit="4" topLeftCell="D16" activePane="bottomRight" state="frozen"/>
      <selection activeCell="B1" sqref="B1"/>
      <selection pane="topRight" activeCell="D1" sqref="D1"/>
      <selection pane="bottomLeft" activeCell="B5" sqref="B5"/>
      <selection pane="bottomRight" activeCell="R27" sqref="R27"/>
    </sheetView>
  </sheetViews>
  <sheetFormatPr baseColWidth="10" defaultColWidth="15.08984375" defaultRowHeight="15" customHeight="1"/>
  <cols>
    <col min="1" max="1" width="6.36328125" customWidth="1"/>
    <col min="2" max="2" width="7.453125" customWidth="1"/>
    <col min="3" max="3" width="5.453125" customWidth="1"/>
    <col min="4" max="5" width="7.6328125" customWidth="1"/>
    <col min="6" max="6" width="9.6328125" customWidth="1"/>
    <col min="7" max="8" width="3.81640625" customWidth="1"/>
    <col min="9" max="9" width="10.26953125" customWidth="1"/>
    <col min="10" max="10" width="7.7265625" customWidth="1"/>
    <col min="11" max="11" width="9.6328125" customWidth="1"/>
    <col min="12" max="14" width="22.6328125" customWidth="1"/>
    <col min="15" max="16" width="10.6328125" customWidth="1"/>
    <col min="17" max="17" width="4.26953125" customWidth="1"/>
    <col min="18" max="18" width="17.36328125" customWidth="1"/>
    <col min="19" max="19" width="5.08984375" customWidth="1"/>
    <col min="20" max="20" width="4.36328125" customWidth="1"/>
    <col min="21" max="21" width="11.7265625" customWidth="1"/>
    <col min="22" max="22" width="14.08984375" customWidth="1"/>
    <col min="23" max="23" width="14.6328125" customWidth="1"/>
    <col min="24" max="24" width="25.453125" customWidth="1"/>
    <col min="25" max="25" width="25.36328125" customWidth="1"/>
  </cols>
  <sheetData>
    <row r="1" spans="1:31" ht="39.5" thickBot="1">
      <c r="A1" s="4197" t="s">
        <v>1547</v>
      </c>
      <c r="B1" s="4198"/>
      <c r="C1" s="4198"/>
      <c r="D1" s="4201" t="s">
        <v>1</v>
      </c>
      <c r="E1" s="4183"/>
      <c r="F1" s="4183"/>
      <c r="G1" s="4183"/>
      <c r="H1" s="4144"/>
      <c r="I1" s="4202" t="s">
        <v>2</v>
      </c>
      <c r="J1" s="4203"/>
      <c r="K1" s="4183"/>
      <c r="L1" s="4183"/>
      <c r="M1" s="4183"/>
      <c r="N1" s="4183"/>
      <c r="O1" s="2" t="s">
        <v>3</v>
      </c>
      <c r="P1" s="3" t="s">
        <v>4</v>
      </c>
      <c r="Q1" s="4202" t="s">
        <v>5</v>
      </c>
      <c r="R1" s="4183"/>
      <c r="S1" s="4183"/>
      <c r="T1" s="4183"/>
      <c r="U1" s="4183"/>
      <c r="V1" s="4183"/>
      <c r="W1" s="4144"/>
      <c r="X1" s="4204" t="s">
        <v>6</v>
      </c>
      <c r="Y1" s="4205"/>
      <c r="Z1" s="4"/>
      <c r="AA1" s="4"/>
      <c r="AB1" s="4"/>
      <c r="AC1" s="4"/>
      <c r="AD1" s="4"/>
      <c r="AE1" s="4"/>
    </row>
    <row r="2" spans="1:31" ht="13" customHeight="1">
      <c r="A2" s="4199"/>
      <c r="B2" s="4200"/>
      <c r="C2" s="4200"/>
      <c r="D2" s="4206" t="s">
        <v>7</v>
      </c>
      <c r="E2" s="4208" t="s">
        <v>8</v>
      </c>
      <c r="F2" s="4211" t="s">
        <v>9</v>
      </c>
      <c r="G2" s="4066" t="s">
        <v>10</v>
      </c>
      <c r="H2" s="4067"/>
      <c r="I2" s="4153" t="s">
        <v>11</v>
      </c>
      <c r="J2" s="4154"/>
      <c r="K2" s="4184" t="s">
        <v>1477</v>
      </c>
      <c r="L2" s="4187" t="s">
        <v>13</v>
      </c>
      <c r="M2" s="4183"/>
      <c r="N2" s="4188"/>
      <c r="O2" s="4193" t="s">
        <v>14</v>
      </c>
      <c r="P2" s="4194" t="s">
        <v>14</v>
      </c>
      <c r="Q2" s="4195" t="s">
        <v>15</v>
      </c>
      <c r="R2" s="4196" t="s">
        <v>16</v>
      </c>
      <c r="S2" s="4143" t="s">
        <v>17</v>
      </c>
      <c r="T2" s="4144"/>
      <c r="U2" s="4146" t="s">
        <v>18</v>
      </c>
      <c r="V2" s="5" t="s">
        <v>19</v>
      </c>
      <c r="W2" s="4212" t="s">
        <v>20</v>
      </c>
      <c r="X2" s="4179" t="s">
        <v>21</v>
      </c>
      <c r="Y2" s="4181" t="s">
        <v>22</v>
      </c>
      <c r="Z2" s="4"/>
      <c r="AA2" s="4"/>
      <c r="AB2" s="4"/>
      <c r="AC2" s="4"/>
      <c r="AD2" s="4"/>
      <c r="AE2" s="4"/>
    </row>
    <row r="3" spans="1:31" ht="12.5">
      <c r="A3" s="6"/>
      <c r="B3" s="7"/>
      <c r="C3" s="7"/>
      <c r="D3" s="4189"/>
      <c r="E3" s="4209"/>
      <c r="F3" s="4069"/>
      <c r="G3" s="4068"/>
      <c r="H3" s="4069"/>
      <c r="I3" s="4155"/>
      <c r="J3" s="4156"/>
      <c r="K3" s="4185"/>
      <c r="L3" s="4189"/>
      <c r="M3" s="4068"/>
      <c r="N3" s="4190"/>
      <c r="O3" s="4147"/>
      <c r="P3" s="4145"/>
      <c r="Q3" s="4145"/>
      <c r="R3" s="4147"/>
      <c r="S3" s="4068"/>
      <c r="T3" s="4145"/>
      <c r="U3" s="4147"/>
      <c r="V3" s="8"/>
      <c r="W3" s="4213"/>
      <c r="X3" s="4147"/>
      <c r="Y3" s="4147"/>
      <c r="Z3" s="4"/>
      <c r="AA3" s="4"/>
      <c r="AB3" s="4"/>
      <c r="AC3" s="4"/>
      <c r="AD3" s="4"/>
      <c r="AE3" s="4"/>
    </row>
    <row r="4" spans="1:31" ht="13" thickBot="1">
      <c r="A4" s="4182" t="s">
        <v>23</v>
      </c>
      <c r="B4" s="4183"/>
      <c r="C4" s="4144"/>
      <c r="D4" s="4207"/>
      <c r="E4" s="4210"/>
      <c r="F4" s="4071"/>
      <c r="G4" s="4070"/>
      <c r="H4" s="4071"/>
      <c r="I4" s="4155"/>
      <c r="J4" s="4156"/>
      <c r="K4" s="4186"/>
      <c r="L4" s="4191"/>
      <c r="M4" s="4176"/>
      <c r="N4" s="4192"/>
      <c r="O4" s="4148"/>
      <c r="P4" s="4024"/>
      <c r="Q4" s="4024"/>
      <c r="R4" s="4148"/>
      <c r="S4" s="14" t="s">
        <v>24</v>
      </c>
      <c r="T4" s="14" t="s">
        <v>25</v>
      </c>
      <c r="U4" s="4148"/>
      <c r="V4" s="8" t="s">
        <v>26</v>
      </c>
      <c r="W4" s="4214"/>
      <c r="X4" s="4180"/>
      <c r="Y4" s="4180"/>
      <c r="Z4" s="4"/>
      <c r="AA4" s="4"/>
      <c r="AB4" s="4"/>
      <c r="AC4" s="4"/>
      <c r="AD4" s="4"/>
      <c r="AE4" s="4"/>
    </row>
    <row r="5" spans="1:31" ht="14" thickTop="1" thickBot="1">
      <c r="A5" s="4325" t="s">
        <v>27</v>
      </c>
      <c r="B5" s="15" t="s">
        <v>28</v>
      </c>
      <c r="C5" s="3575" t="s">
        <v>1549</v>
      </c>
      <c r="D5" s="17"/>
      <c r="E5" s="18"/>
      <c r="F5" s="17"/>
      <c r="G5" s="19"/>
      <c r="H5" s="20"/>
      <c r="I5" s="17"/>
      <c r="J5" s="3931"/>
      <c r="K5" s="21"/>
      <c r="L5" s="22"/>
      <c r="M5" s="23"/>
      <c r="N5" s="23"/>
      <c r="O5" s="24"/>
      <c r="P5" s="25"/>
      <c r="Q5" s="26"/>
      <c r="R5" s="27"/>
      <c r="S5" s="27"/>
      <c r="T5" s="27"/>
      <c r="U5" s="27"/>
      <c r="V5" s="27"/>
      <c r="W5" s="25"/>
      <c r="X5" s="28"/>
      <c r="Y5" s="25"/>
      <c r="Z5" s="4"/>
      <c r="AA5" s="4"/>
      <c r="AB5" s="4"/>
      <c r="AC5" s="4"/>
      <c r="AD5" s="4"/>
      <c r="AE5" s="4"/>
    </row>
    <row r="6" spans="1:31" ht="13.5" thickBot="1">
      <c r="A6" s="4326"/>
      <c r="B6" s="29" t="s">
        <v>29</v>
      </c>
      <c r="C6" s="3575" t="s">
        <v>1550</v>
      </c>
      <c r="D6" s="24"/>
      <c r="E6" s="24"/>
      <c r="F6" s="24"/>
      <c r="G6" s="31"/>
      <c r="H6" s="32"/>
      <c r="I6" s="17"/>
      <c r="J6" s="29"/>
      <c r="K6" s="29"/>
      <c r="L6" s="33"/>
      <c r="M6" s="34"/>
      <c r="N6" s="34"/>
      <c r="O6" s="24"/>
      <c r="P6" s="25"/>
      <c r="Q6" s="26"/>
      <c r="R6" s="27"/>
      <c r="S6" s="27"/>
      <c r="T6" s="27"/>
      <c r="U6" s="27"/>
      <c r="V6" s="27"/>
      <c r="W6" s="25"/>
      <c r="X6" s="28"/>
      <c r="Y6" s="25"/>
      <c r="Z6" s="4"/>
      <c r="AA6" s="4"/>
      <c r="AB6" s="4"/>
      <c r="AC6" s="4"/>
      <c r="AD6" s="4"/>
      <c r="AE6" s="4"/>
    </row>
    <row r="7" spans="1:31" ht="13.5" thickBot="1">
      <c r="A7" s="4326"/>
      <c r="B7" s="29" t="s">
        <v>30</v>
      </c>
      <c r="C7" s="3575" t="s">
        <v>111</v>
      </c>
      <c r="D7" s="24"/>
      <c r="E7" s="24"/>
      <c r="F7" s="24"/>
      <c r="G7" s="31"/>
      <c r="H7" s="32"/>
      <c r="I7" s="17"/>
      <c r="J7" s="29"/>
      <c r="K7" s="29"/>
      <c r="L7" s="33"/>
      <c r="M7" s="34"/>
      <c r="N7" s="34"/>
      <c r="O7" s="24"/>
      <c r="P7" s="25"/>
      <c r="Q7" s="26"/>
      <c r="R7" s="27"/>
      <c r="S7" s="27"/>
      <c r="T7" s="27"/>
      <c r="U7" s="27"/>
      <c r="V7" s="27"/>
      <c r="W7" s="25"/>
      <c r="X7" s="28"/>
      <c r="Y7" s="25"/>
      <c r="Z7" s="4"/>
      <c r="AA7" s="4"/>
      <c r="AB7" s="4"/>
      <c r="AC7" s="4"/>
      <c r="AD7" s="4"/>
      <c r="AE7" s="4"/>
    </row>
    <row r="8" spans="1:31" ht="38" thickBot="1">
      <c r="A8" s="4326"/>
      <c r="B8" s="36" t="s">
        <v>32</v>
      </c>
      <c r="C8" s="3575" t="s">
        <v>120</v>
      </c>
      <c r="D8" s="38"/>
      <c r="E8" s="38"/>
      <c r="F8" s="38"/>
      <c r="G8" s="39"/>
      <c r="H8" s="40"/>
      <c r="I8" s="41"/>
      <c r="J8" s="3932"/>
      <c r="K8" s="36"/>
      <c r="L8" s="42"/>
      <c r="M8" s="43"/>
      <c r="N8" s="43"/>
      <c r="O8" s="38"/>
      <c r="P8" s="44"/>
      <c r="Q8" s="45">
        <v>25</v>
      </c>
      <c r="R8" s="46" t="s">
        <v>34</v>
      </c>
      <c r="S8" s="46"/>
      <c r="T8" s="46" t="s">
        <v>35</v>
      </c>
      <c r="U8" s="46" t="s">
        <v>36</v>
      </c>
      <c r="V8" s="46" t="s">
        <v>37</v>
      </c>
      <c r="W8" s="44">
        <v>7</v>
      </c>
      <c r="X8" s="47"/>
      <c r="Y8" s="44"/>
      <c r="Z8" s="4"/>
      <c r="AA8" s="4"/>
      <c r="AB8" s="4"/>
      <c r="AC8" s="4"/>
      <c r="AD8" s="4"/>
      <c r="AE8" s="4"/>
    </row>
    <row r="9" spans="1:31" ht="11.25" customHeight="1">
      <c r="A9" s="4326"/>
      <c r="B9" s="4218" t="s">
        <v>1551</v>
      </c>
      <c r="C9" s="4116" t="s">
        <v>124</v>
      </c>
      <c r="D9" s="49"/>
      <c r="E9" s="49"/>
      <c r="F9" s="49"/>
      <c r="G9" s="50"/>
      <c r="H9" s="51"/>
      <c r="I9" s="49"/>
      <c r="J9" s="52"/>
      <c r="K9" s="52"/>
      <c r="L9" s="53"/>
      <c r="M9" s="54"/>
      <c r="N9" s="55"/>
      <c r="O9" s="56"/>
      <c r="P9" s="57"/>
      <c r="Q9" s="58"/>
      <c r="R9" s="59"/>
      <c r="S9" s="59"/>
      <c r="T9" s="59"/>
      <c r="U9" s="59"/>
      <c r="V9" s="59"/>
      <c r="W9" s="57"/>
      <c r="X9" s="60"/>
      <c r="Y9" s="57"/>
      <c r="Z9" s="4"/>
      <c r="AA9" s="4"/>
      <c r="AB9" s="4"/>
      <c r="AC9" s="4"/>
      <c r="AD9" s="4"/>
      <c r="AE9" s="4"/>
    </row>
    <row r="10" spans="1:31" ht="24" customHeight="1">
      <c r="A10" s="4326"/>
      <c r="B10" s="4069"/>
      <c r="C10" s="4335"/>
      <c r="D10" s="62"/>
      <c r="E10" s="62"/>
      <c r="F10" s="62"/>
      <c r="G10" s="63"/>
      <c r="H10" s="64"/>
      <c r="I10" s="62"/>
      <c r="J10" s="65"/>
      <c r="K10" s="65"/>
      <c r="L10" s="4165" t="s">
        <v>1673</v>
      </c>
      <c r="M10" s="4166"/>
      <c r="N10" s="4167"/>
      <c r="O10" s="69"/>
      <c r="P10" s="70"/>
      <c r="Q10" s="71"/>
      <c r="R10" s="72"/>
      <c r="S10" s="72"/>
      <c r="T10" s="72"/>
      <c r="U10" s="72"/>
      <c r="V10" s="72"/>
      <c r="W10" s="70"/>
      <c r="X10" s="73"/>
      <c r="Y10" s="70"/>
      <c r="Z10" s="4"/>
      <c r="AA10" s="4"/>
      <c r="AB10" s="4"/>
      <c r="AC10" s="4"/>
      <c r="AD10" s="4"/>
      <c r="AE10" s="4"/>
    </row>
    <row r="11" spans="1:31" ht="11.25" customHeight="1">
      <c r="A11" s="4326"/>
      <c r="B11" s="4069"/>
      <c r="C11" s="4335"/>
      <c r="D11" s="62"/>
      <c r="E11" s="62"/>
      <c r="F11" s="62"/>
      <c r="G11" s="63"/>
      <c r="H11" s="64"/>
      <c r="I11" s="62"/>
      <c r="J11" s="65"/>
      <c r="K11" s="65"/>
      <c r="L11" s="74"/>
      <c r="M11" s="75"/>
      <c r="N11" s="76"/>
      <c r="O11" s="69"/>
      <c r="P11" s="70"/>
      <c r="Q11" s="71"/>
      <c r="R11" s="72"/>
      <c r="S11" s="72"/>
      <c r="T11" s="72"/>
      <c r="U11" s="72"/>
      <c r="V11" s="72"/>
      <c r="W11" s="70"/>
      <c r="X11" s="73"/>
      <c r="Y11" s="70"/>
      <c r="Z11" s="4"/>
      <c r="AA11" s="4"/>
      <c r="AB11" s="4"/>
      <c r="AC11" s="4"/>
      <c r="AD11" s="4"/>
      <c r="AE11" s="4"/>
    </row>
    <row r="12" spans="1:31" ht="11.25" customHeight="1">
      <c r="A12" s="4326"/>
      <c r="B12" s="4069"/>
      <c r="C12" s="4335"/>
      <c r="D12" s="62"/>
      <c r="E12" s="62"/>
      <c r="F12" s="62"/>
      <c r="G12" s="63"/>
      <c r="H12" s="64"/>
      <c r="I12" s="62"/>
      <c r="J12" s="65"/>
      <c r="K12" s="65"/>
      <c r="L12" s="77"/>
      <c r="M12" s="78"/>
      <c r="N12" s="79"/>
      <c r="O12" s="69"/>
      <c r="P12" s="70"/>
      <c r="Q12" s="71"/>
      <c r="R12" s="72"/>
      <c r="S12" s="72"/>
      <c r="T12" s="72"/>
      <c r="U12" s="72"/>
      <c r="V12" s="72"/>
      <c r="W12" s="70"/>
      <c r="X12" s="73"/>
      <c r="Y12" s="70"/>
      <c r="Z12" s="4"/>
      <c r="AA12" s="4"/>
      <c r="AB12" s="4"/>
      <c r="AC12" s="4"/>
      <c r="AD12" s="4"/>
      <c r="AE12" s="4"/>
    </row>
    <row r="13" spans="1:31" ht="11.25" customHeight="1" thickBot="1">
      <c r="A13" s="4326"/>
      <c r="B13" s="4069"/>
      <c r="C13" s="4336"/>
      <c r="D13" s="80"/>
      <c r="E13" s="80"/>
      <c r="F13" s="80"/>
      <c r="G13" s="81"/>
      <c r="H13" s="82"/>
      <c r="I13" s="80"/>
      <c r="J13" s="83"/>
      <c r="K13" s="83"/>
      <c r="L13" s="84"/>
      <c r="M13" s="85"/>
      <c r="N13" s="86"/>
      <c r="O13" s="87"/>
      <c r="P13" s="88"/>
      <c r="Q13" s="89"/>
      <c r="R13" s="90"/>
      <c r="S13" s="90"/>
      <c r="T13" s="90"/>
      <c r="U13" s="90"/>
      <c r="V13" s="90"/>
      <c r="W13" s="88"/>
      <c r="X13" s="91"/>
      <c r="Y13" s="88"/>
      <c r="Z13" s="4"/>
      <c r="AA13" s="4"/>
      <c r="AB13" s="4"/>
      <c r="AC13" s="4"/>
      <c r="AD13" s="4"/>
      <c r="AE13" s="4"/>
    </row>
    <row r="14" spans="1:31" ht="13">
      <c r="A14" s="4326"/>
      <c r="B14" s="4069"/>
      <c r="C14" s="123">
        <v>29</v>
      </c>
      <c r="D14" s="3337"/>
      <c r="E14" s="3337"/>
      <c r="F14" s="3337"/>
      <c r="G14" s="3338"/>
      <c r="H14" s="3339"/>
      <c r="I14" s="3337"/>
      <c r="J14" s="3340"/>
      <c r="K14" s="3340"/>
      <c r="L14" s="3341"/>
      <c r="M14" s="3342"/>
      <c r="N14" s="3342"/>
      <c r="O14" s="3343"/>
      <c r="P14" s="3344"/>
      <c r="Q14" s="3345"/>
      <c r="R14" s="3346"/>
      <c r="S14" s="3346"/>
      <c r="T14" s="3346"/>
      <c r="U14" s="3346"/>
      <c r="V14" s="3346"/>
      <c r="W14" s="3344"/>
      <c r="X14" s="3347"/>
      <c r="Y14" s="3344"/>
      <c r="Z14" s="4"/>
      <c r="AA14" s="4"/>
      <c r="AB14" s="4"/>
      <c r="AC14" s="4"/>
      <c r="AD14" s="4"/>
      <c r="AE14" s="4"/>
    </row>
    <row r="15" spans="1:31" ht="13.5" thickBot="1">
      <c r="A15" s="4326"/>
      <c r="B15" s="4098"/>
      <c r="C15" s="3329">
        <v>30</v>
      </c>
      <c r="D15" s="3594"/>
      <c r="E15" s="3594"/>
      <c r="F15" s="3594"/>
      <c r="G15" s="3595"/>
      <c r="H15" s="3596"/>
      <c r="I15" s="3594"/>
      <c r="J15" s="3597"/>
      <c r="K15" s="3597"/>
      <c r="L15" s="3598"/>
      <c r="M15" s="3599"/>
      <c r="N15" s="3599"/>
      <c r="O15" s="3600"/>
      <c r="P15" s="3601"/>
      <c r="Q15" s="3602"/>
      <c r="R15" s="3603"/>
      <c r="S15" s="3603"/>
      <c r="T15" s="3603"/>
      <c r="U15" s="3603"/>
      <c r="V15" s="3603"/>
      <c r="W15" s="3601"/>
      <c r="X15" s="3604"/>
      <c r="Y15" s="3601"/>
      <c r="Z15" s="4"/>
      <c r="AA15" s="4"/>
      <c r="AB15" s="4"/>
      <c r="AC15" s="4"/>
      <c r="AD15" s="4"/>
      <c r="AE15" s="4"/>
    </row>
    <row r="16" spans="1:31" ht="13.5" thickBot="1">
      <c r="A16" s="4327"/>
      <c r="B16" s="4281" t="s">
        <v>1552</v>
      </c>
      <c r="C16" s="4284" t="s">
        <v>1553</v>
      </c>
      <c r="D16" s="3720"/>
      <c r="E16" s="3720"/>
      <c r="F16" s="3720"/>
      <c r="G16" s="3721"/>
      <c r="H16" s="3722"/>
      <c r="I16" s="3720"/>
      <c r="J16" s="3720"/>
      <c r="K16" s="3723"/>
      <c r="L16" s="3724"/>
      <c r="M16" s="3725"/>
      <c r="N16" s="3725"/>
      <c r="O16" s="3726"/>
      <c r="P16" s="3727"/>
      <c r="Q16" s="3728"/>
      <c r="R16" s="3729"/>
      <c r="S16" s="3729"/>
      <c r="T16" s="3729"/>
      <c r="U16" s="3729"/>
      <c r="V16" s="3729"/>
      <c r="W16" s="3727"/>
      <c r="X16" s="3730"/>
      <c r="Y16" s="3727"/>
      <c r="Z16" s="4"/>
      <c r="AA16" s="4"/>
      <c r="AB16" s="4"/>
      <c r="AC16" s="4"/>
      <c r="AD16" s="4"/>
      <c r="AE16" s="4"/>
    </row>
    <row r="17" spans="1:31" ht="11.25" customHeight="1" thickTop="1">
      <c r="A17" s="4329" t="s">
        <v>41</v>
      </c>
      <c r="B17" s="4282"/>
      <c r="C17" s="4285"/>
      <c r="D17" s="749"/>
      <c r="E17" s="749"/>
      <c r="F17" s="749"/>
      <c r="G17" s="3576"/>
      <c r="H17" s="3577"/>
      <c r="I17" s="749"/>
      <c r="J17" s="749"/>
      <c r="K17" s="750"/>
      <c r="L17" s="4149" t="s">
        <v>1555</v>
      </c>
      <c r="M17" s="4150"/>
      <c r="N17" s="4129"/>
      <c r="O17" s="791"/>
      <c r="P17" s="792"/>
      <c r="Q17" s="623"/>
      <c r="R17" s="627"/>
      <c r="S17" s="627"/>
      <c r="T17" s="627"/>
      <c r="U17" s="627"/>
      <c r="V17" s="627"/>
      <c r="W17" s="628"/>
      <c r="X17" s="753"/>
      <c r="Y17" s="628"/>
      <c r="Z17" s="4"/>
      <c r="AA17" s="4"/>
      <c r="AB17" s="4"/>
      <c r="AC17" s="4"/>
      <c r="AD17" s="4"/>
      <c r="AE17" s="4"/>
    </row>
    <row r="18" spans="1:31" ht="11.25" customHeight="1">
      <c r="A18" s="4330"/>
      <c r="B18" s="4282"/>
      <c r="C18" s="4285"/>
      <c r="D18" s="3359"/>
      <c r="E18" s="3359"/>
      <c r="F18" s="3359"/>
      <c r="G18" s="3578"/>
      <c r="H18" s="97"/>
      <c r="I18" s="3359"/>
      <c r="J18" s="3359"/>
      <c r="K18" s="3359"/>
      <c r="L18" s="247"/>
      <c r="M18" s="247"/>
      <c r="N18" s="247"/>
      <c r="O18" s="3363"/>
      <c r="P18" s="3361"/>
      <c r="Q18" s="3482"/>
      <c r="R18" s="3433"/>
      <c r="S18" s="3433"/>
      <c r="T18" s="3433"/>
      <c r="U18" s="3433"/>
      <c r="V18" s="3433"/>
      <c r="W18" s="3361"/>
      <c r="X18" s="3360"/>
      <c r="Y18" s="3361"/>
      <c r="Z18" s="4"/>
      <c r="AA18" s="4"/>
      <c r="AB18" s="4"/>
      <c r="AC18" s="4"/>
      <c r="AD18" s="4"/>
      <c r="AE18" s="4"/>
    </row>
    <row r="19" spans="1:31" ht="11.25" customHeight="1">
      <c r="A19" s="4330"/>
      <c r="B19" s="4282"/>
      <c r="C19" s="4285"/>
      <c r="D19" s="3359"/>
      <c r="E19" s="3359"/>
      <c r="F19" s="3359"/>
      <c r="G19" s="3578"/>
      <c r="H19" s="97"/>
      <c r="I19" s="3359"/>
      <c r="J19" s="3359"/>
      <c r="K19" s="3359"/>
      <c r="L19" s="3359"/>
      <c r="M19" s="3359"/>
      <c r="N19" s="3359"/>
      <c r="O19" s="3363"/>
      <c r="P19" s="3361"/>
      <c r="Q19" s="3482"/>
      <c r="R19" s="3433"/>
      <c r="S19" s="3433"/>
      <c r="T19" s="3433"/>
      <c r="U19" s="3433"/>
      <c r="V19" s="3433"/>
      <c r="W19" s="3361"/>
      <c r="X19" s="3360"/>
      <c r="Y19" s="3361"/>
      <c r="Z19" s="4"/>
      <c r="AA19" s="4"/>
      <c r="AB19" s="4"/>
      <c r="AC19" s="4"/>
      <c r="AD19" s="4"/>
      <c r="AE19" s="4"/>
    </row>
    <row r="20" spans="1:31" ht="11.25" customHeight="1">
      <c r="A20" s="4330"/>
      <c r="B20" s="4282"/>
      <c r="C20" s="4285"/>
      <c r="D20" s="3359"/>
      <c r="E20" s="3359"/>
      <c r="F20" s="3359"/>
      <c r="G20" s="3578"/>
      <c r="H20" s="97"/>
      <c r="I20" s="3359"/>
      <c r="J20" s="3359"/>
      <c r="K20" s="3359"/>
      <c r="L20" s="3359"/>
      <c r="M20" s="3359"/>
      <c r="N20" s="3359"/>
      <c r="O20" s="3363"/>
      <c r="P20" s="3361"/>
      <c r="Q20" s="3482"/>
      <c r="R20" s="3433"/>
      <c r="S20" s="3433"/>
      <c r="T20" s="3433"/>
      <c r="U20" s="3433"/>
      <c r="V20" s="3433"/>
      <c r="W20" s="3361"/>
      <c r="X20" s="3360"/>
      <c r="Y20" s="3361"/>
      <c r="Z20" s="4"/>
      <c r="AA20" s="4"/>
      <c r="AB20" s="4"/>
      <c r="AC20" s="4"/>
      <c r="AD20" s="4"/>
      <c r="AE20" s="4"/>
    </row>
    <row r="21" spans="1:31" ht="11.25" customHeight="1" thickBot="1">
      <c r="A21" s="4330"/>
      <c r="B21" s="4282"/>
      <c r="C21" s="4286"/>
      <c r="D21" s="3331"/>
      <c r="E21" s="3331"/>
      <c r="F21" s="3331"/>
      <c r="G21" s="3582"/>
      <c r="H21" s="113"/>
      <c r="I21" s="3331"/>
      <c r="J21" s="3331"/>
      <c r="K21" s="3331"/>
      <c r="L21" s="3331"/>
      <c r="M21" s="3331"/>
      <c r="N21" s="3331"/>
      <c r="O21" s="3584"/>
      <c r="P21" s="3585"/>
      <c r="Q21" s="3586"/>
      <c r="R21" s="3587"/>
      <c r="S21" s="3587"/>
      <c r="T21" s="3587"/>
      <c r="U21" s="3587"/>
      <c r="V21" s="3587"/>
      <c r="W21" s="3585"/>
      <c r="X21" s="3588"/>
      <c r="Y21" s="3585"/>
      <c r="Z21" s="4"/>
      <c r="AA21" s="4"/>
      <c r="AB21" s="4"/>
      <c r="AC21" s="4"/>
      <c r="AD21" s="4"/>
      <c r="AE21" s="4"/>
    </row>
    <row r="22" spans="1:31" ht="13">
      <c r="A22" s="4330"/>
      <c r="B22" s="4282"/>
      <c r="C22" s="3366" t="s">
        <v>1490</v>
      </c>
      <c r="D22" s="123"/>
      <c r="E22" s="123"/>
      <c r="F22" s="123"/>
      <c r="G22" s="124"/>
      <c r="H22" s="125"/>
      <c r="I22" s="123"/>
      <c r="J22" s="123"/>
      <c r="K22" s="126"/>
      <c r="L22" s="4064" t="s">
        <v>1682</v>
      </c>
      <c r="M22" s="5220"/>
      <c r="N22" s="5221"/>
      <c r="O22" s="127"/>
      <c r="P22" s="128"/>
      <c r="Q22" s="129"/>
      <c r="R22" s="130"/>
      <c r="S22" s="130"/>
      <c r="T22" s="130"/>
      <c r="U22" s="130"/>
      <c r="V22" s="130"/>
      <c r="W22" s="128"/>
      <c r="X22" s="131"/>
      <c r="Y22" s="128"/>
      <c r="Z22" s="4"/>
      <c r="AA22" s="4"/>
      <c r="AB22" s="4"/>
      <c r="AC22" s="4"/>
      <c r="AD22" s="4"/>
      <c r="AE22" s="4"/>
    </row>
    <row r="23" spans="1:31" ht="13.5" thickBot="1">
      <c r="A23" s="4330"/>
      <c r="B23" s="4283"/>
      <c r="C23" s="3364" t="s">
        <v>1485</v>
      </c>
      <c r="D23" s="3365"/>
      <c r="E23" s="3365"/>
      <c r="F23" s="3365"/>
      <c r="G23" s="3589"/>
      <c r="H23" s="134"/>
      <c r="I23" s="3365"/>
      <c r="J23" s="3365"/>
      <c r="K23" s="3590"/>
      <c r="L23" s="4088"/>
      <c r="M23" s="4226"/>
      <c r="N23" s="4053"/>
      <c r="O23" s="3591"/>
      <c r="P23" s="3592"/>
      <c r="Q23" s="3565"/>
      <c r="R23" s="3563"/>
      <c r="S23" s="3563"/>
      <c r="T23" s="3563"/>
      <c r="U23" s="3563"/>
      <c r="V23" s="3563"/>
      <c r="W23" s="3564"/>
      <c r="X23" s="3593"/>
      <c r="Y23" s="3564"/>
      <c r="Z23" s="4"/>
      <c r="AA23" s="4"/>
      <c r="AB23" s="4"/>
      <c r="AC23" s="4"/>
      <c r="AD23" s="4"/>
      <c r="AE23" s="4"/>
    </row>
    <row r="24" spans="1:31" ht="7.5" customHeight="1" thickTop="1">
      <c r="A24" s="4330"/>
      <c r="B24" s="4245" t="s">
        <v>1556</v>
      </c>
      <c r="C24" s="4100" t="s">
        <v>1557</v>
      </c>
      <c r="D24" s="142"/>
      <c r="E24" s="142"/>
      <c r="F24" s="142"/>
      <c r="G24" s="143"/>
      <c r="H24" s="144"/>
      <c r="I24" s="142"/>
      <c r="J24" s="142"/>
      <c r="K24" s="145"/>
      <c r="L24" s="146"/>
      <c r="M24" s="147"/>
      <c r="N24" s="148"/>
      <c r="O24" s="149"/>
      <c r="P24" s="150"/>
      <c r="Q24" s="146"/>
      <c r="R24" s="151"/>
      <c r="S24" s="151"/>
      <c r="T24" s="151"/>
      <c r="U24" s="151"/>
      <c r="V24" s="151"/>
      <c r="W24" s="152"/>
      <c r="X24" s="153"/>
      <c r="Y24" s="152"/>
      <c r="Z24" s="4"/>
      <c r="AA24" s="4"/>
      <c r="AB24" s="4"/>
      <c r="AC24" s="4"/>
      <c r="AD24" s="4"/>
      <c r="AE24" s="4"/>
    </row>
    <row r="25" spans="1:31" ht="7.5" customHeight="1">
      <c r="A25" s="4330"/>
      <c r="B25" s="4098"/>
      <c r="C25" s="4087"/>
      <c r="D25" s="3359"/>
      <c r="E25" s="3359"/>
      <c r="F25" s="3359"/>
      <c r="G25" s="3605"/>
      <c r="H25" s="155"/>
      <c r="I25" s="3359"/>
      <c r="J25" s="3359"/>
      <c r="K25" s="156"/>
      <c r="L25" s="157"/>
      <c r="M25" s="158"/>
      <c r="N25" s="159"/>
      <c r="O25" s="3431"/>
      <c r="P25" s="3606"/>
      <c r="Q25" s="3482"/>
      <c r="R25" s="3433"/>
      <c r="S25" s="3433"/>
      <c r="T25" s="3433"/>
      <c r="U25" s="3433"/>
      <c r="V25" s="3433"/>
      <c r="W25" s="3361"/>
      <c r="X25" s="3360"/>
      <c r="Y25" s="3361"/>
      <c r="Z25" s="4"/>
      <c r="AA25" s="4"/>
      <c r="AB25" s="4"/>
      <c r="AC25" s="4"/>
      <c r="AD25" s="4"/>
      <c r="AE25" s="4"/>
    </row>
    <row r="26" spans="1:31" ht="7.5" customHeight="1" thickBot="1">
      <c r="A26" s="4330"/>
      <c r="B26" s="4098"/>
      <c r="C26" s="4087"/>
      <c r="D26" s="3359"/>
      <c r="E26" s="3359"/>
      <c r="F26" s="3359"/>
      <c r="G26" s="3605"/>
      <c r="H26" s="155"/>
      <c r="I26" s="3359"/>
      <c r="J26" s="3359"/>
      <c r="K26" s="156"/>
      <c r="L26" s="3480"/>
      <c r="M26" s="3432"/>
      <c r="N26" s="3333"/>
      <c r="O26" s="3363"/>
      <c r="P26" s="3361"/>
      <c r="Q26" s="3482"/>
      <c r="R26" s="3433"/>
      <c r="S26" s="3433"/>
      <c r="T26" s="3433"/>
      <c r="U26" s="3433"/>
      <c r="V26" s="3433"/>
      <c r="W26" s="3361"/>
      <c r="X26" s="3360"/>
      <c r="Y26" s="3361"/>
      <c r="Z26" s="4"/>
      <c r="AA26" s="4"/>
      <c r="AB26" s="4"/>
      <c r="AC26" s="4"/>
      <c r="AD26" s="4"/>
      <c r="AE26" s="4"/>
    </row>
    <row r="27" spans="1:31" ht="13.5" customHeight="1">
      <c r="A27" s="4330"/>
      <c r="B27" s="4098"/>
      <c r="C27" s="4087"/>
      <c r="D27" s="3359"/>
      <c r="E27" s="3359"/>
      <c r="F27" s="3359"/>
      <c r="G27" s="3605"/>
      <c r="H27" s="155"/>
      <c r="I27" s="3359"/>
      <c r="J27" s="3359"/>
      <c r="K27" s="156"/>
      <c r="L27" s="4159" t="s">
        <v>1548</v>
      </c>
      <c r="M27" s="4160"/>
      <c r="N27" s="4161"/>
      <c r="O27" s="3363"/>
      <c r="P27" s="3361"/>
      <c r="Q27" s="3482"/>
      <c r="R27" s="3433"/>
      <c r="S27" s="3433"/>
      <c r="T27" s="3433"/>
      <c r="U27" s="3433"/>
      <c r="V27" s="3433"/>
      <c r="W27" s="3361"/>
      <c r="X27" s="3360"/>
      <c r="Y27" s="3361"/>
      <c r="Z27" s="4"/>
      <c r="AA27" s="4"/>
      <c r="AB27" s="4"/>
      <c r="AC27" s="4"/>
      <c r="AD27" s="4"/>
      <c r="AE27" s="4"/>
    </row>
    <row r="28" spans="1:31" ht="12.75" customHeight="1" thickBot="1">
      <c r="A28" s="4330"/>
      <c r="B28" s="4098"/>
      <c r="C28" s="4088"/>
      <c r="D28" s="3331"/>
      <c r="E28" s="3331"/>
      <c r="F28" s="3331"/>
      <c r="G28" s="3607"/>
      <c r="H28" s="164"/>
      <c r="I28" s="3331"/>
      <c r="J28" s="3331"/>
      <c r="K28" s="3608"/>
      <c r="L28" s="4162"/>
      <c r="M28" s="4163"/>
      <c r="N28" s="4164"/>
      <c r="O28" s="3584"/>
      <c r="P28" s="3585"/>
      <c r="Q28" s="3586"/>
      <c r="R28" s="3587"/>
      <c r="S28" s="3587"/>
      <c r="T28" s="3587"/>
      <c r="U28" s="3587"/>
      <c r="V28" s="3587"/>
      <c r="W28" s="3585"/>
      <c r="X28" s="3588"/>
      <c r="Y28" s="3585"/>
      <c r="Z28" s="4"/>
      <c r="AA28" s="4"/>
      <c r="AB28" s="4"/>
      <c r="AC28" s="4"/>
      <c r="AD28" s="4"/>
      <c r="AE28" s="4"/>
    </row>
    <row r="29" spans="1:31" ht="13" customHeight="1">
      <c r="A29" s="4330"/>
      <c r="B29" s="4098"/>
      <c r="C29" s="123">
        <v>12</v>
      </c>
      <c r="D29" s="123"/>
      <c r="E29" s="123"/>
      <c r="F29" s="123"/>
      <c r="G29" s="124"/>
      <c r="H29" s="125"/>
      <c r="I29" s="123"/>
      <c r="J29" s="123"/>
      <c r="K29" s="3955" t="s">
        <v>1539</v>
      </c>
      <c r="L29" s="168"/>
      <c r="M29" s="3609"/>
      <c r="N29" s="170"/>
      <c r="O29" s="127"/>
      <c r="P29" s="128"/>
      <c r="Q29" s="129"/>
      <c r="R29" s="130"/>
      <c r="S29" s="130"/>
      <c r="T29" s="130"/>
      <c r="U29" s="130"/>
      <c r="V29" s="130"/>
      <c r="W29" s="128"/>
      <c r="X29" s="131"/>
      <c r="Y29" s="128"/>
      <c r="Z29" s="4"/>
      <c r="AA29" s="4"/>
      <c r="AB29" s="4"/>
      <c r="AC29" s="4"/>
      <c r="AD29" s="4"/>
      <c r="AE29" s="4"/>
    </row>
    <row r="30" spans="1:31" ht="13.5" thickBot="1">
      <c r="A30" s="4330"/>
      <c r="B30" s="4053"/>
      <c r="C30" s="287">
        <v>13</v>
      </c>
      <c r="D30" s="3561"/>
      <c r="E30" s="3561"/>
      <c r="F30" s="3561"/>
      <c r="G30" s="3610"/>
      <c r="H30" s="173"/>
      <c r="I30" s="3561"/>
      <c r="J30" s="3561"/>
      <c r="K30" s="3956"/>
      <c r="L30" s="3611"/>
      <c r="M30" s="175"/>
      <c r="N30" s="3566"/>
      <c r="O30" s="3591"/>
      <c r="P30" s="3592"/>
      <c r="Q30" s="3560"/>
      <c r="R30" s="178"/>
      <c r="S30" s="178"/>
      <c r="T30" s="178"/>
      <c r="U30" s="178"/>
      <c r="V30" s="178"/>
      <c r="W30" s="3592"/>
      <c r="X30" s="3567"/>
      <c r="Y30" s="3592"/>
      <c r="Z30" s="4"/>
      <c r="AA30" s="4"/>
      <c r="AB30" s="4"/>
      <c r="AC30" s="4"/>
      <c r="AD30" s="4"/>
      <c r="AE30" s="4"/>
    </row>
    <row r="31" spans="1:31" ht="7.5" customHeight="1">
      <c r="A31" s="4330"/>
      <c r="B31" s="4097" t="s">
        <v>1559</v>
      </c>
      <c r="C31" s="4086" t="s">
        <v>1558</v>
      </c>
      <c r="D31" s="3359"/>
      <c r="E31" s="3359"/>
      <c r="F31" s="3359"/>
      <c r="G31" s="3605"/>
      <c r="H31" s="155"/>
      <c r="I31" s="3528"/>
      <c r="J31" s="3528"/>
      <c r="K31" s="3612"/>
      <c r="L31" s="3580"/>
      <c r="M31" s="3613"/>
      <c r="N31" s="3614"/>
      <c r="O31" s="3363"/>
      <c r="P31" s="3361"/>
      <c r="Q31" s="3586"/>
      <c r="R31" s="3587"/>
      <c r="S31" s="3587"/>
      <c r="T31" s="3587"/>
      <c r="U31" s="3587"/>
      <c r="V31" s="3587"/>
      <c r="W31" s="3585"/>
      <c r="X31" s="3588"/>
      <c r="Y31" s="3585"/>
      <c r="Z31" s="4"/>
      <c r="AA31" s="4"/>
      <c r="AB31" s="4"/>
      <c r="AC31" s="4"/>
      <c r="AD31" s="4"/>
      <c r="AE31" s="4"/>
    </row>
    <row r="32" spans="1:31" ht="7.5" customHeight="1">
      <c r="A32" s="4330"/>
      <c r="B32" s="4098"/>
      <c r="C32" s="4087"/>
      <c r="D32" s="3359"/>
      <c r="E32" s="3359"/>
      <c r="F32" s="3359"/>
      <c r="G32" s="3605"/>
      <c r="H32" s="155"/>
      <c r="I32" s="184"/>
      <c r="J32" s="3528"/>
      <c r="K32" s="3612"/>
      <c r="L32" s="3580"/>
      <c r="M32" s="3613"/>
      <c r="N32" s="3615"/>
      <c r="O32" s="3363"/>
      <c r="P32" s="3361"/>
      <c r="Q32" s="3616"/>
      <c r="R32" s="187"/>
      <c r="S32" s="188"/>
      <c r="T32" s="188"/>
      <c r="U32" s="188"/>
      <c r="V32" s="188"/>
      <c r="W32" s="189"/>
      <c r="X32" s="3617"/>
      <c r="Y32" s="189"/>
      <c r="Z32" s="4"/>
      <c r="AA32" s="4"/>
      <c r="AB32" s="4"/>
      <c r="AC32" s="4"/>
      <c r="AD32" s="4"/>
      <c r="AE32" s="4"/>
    </row>
    <row r="33" spans="1:31" ht="7.5" customHeight="1">
      <c r="A33" s="4330"/>
      <c r="B33" s="4098"/>
      <c r="C33" s="4087"/>
      <c r="D33" s="3359"/>
      <c r="E33" s="3359"/>
      <c r="F33" s="3359"/>
      <c r="G33" s="3605"/>
      <c r="H33" s="155"/>
      <c r="I33" s="184"/>
      <c r="J33" s="3528"/>
      <c r="K33" s="3612"/>
      <c r="L33" s="3580"/>
      <c r="M33" s="3613"/>
      <c r="N33" s="3615"/>
      <c r="O33" s="3363"/>
      <c r="P33" s="3361"/>
      <c r="Q33" s="3616"/>
      <c r="R33" s="3433"/>
      <c r="S33" s="188"/>
      <c r="T33" s="188"/>
      <c r="U33" s="188"/>
      <c r="V33" s="188"/>
      <c r="W33" s="189"/>
      <c r="X33" s="3617"/>
      <c r="Y33" s="189"/>
      <c r="Z33" s="4"/>
      <c r="AA33" s="4"/>
      <c r="AB33" s="4"/>
      <c r="AC33" s="4"/>
      <c r="AD33" s="4"/>
      <c r="AE33" s="4"/>
    </row>
    <row r="34" spans="1:31" ht="7.5" customHeight="1">
      <c r="A34" s="4330"/>
      <c r="B34" s="4098"/>
      <c r="C34" s="4087"/>
      <c r="D34" s="3359"/>
      <c r="E34" s="3359"/>
      <c r="F34" s="3359"/>
      <c r="G34" s="3605"/>
      <c r="H34" s="155"/>
      <c r="I34" s="184"/>
      <c r="J34" s="3528"/>
      <c r="K34" s="3612"/>
      <c r="L34" s="3580"/>
      <c r="M34" s="3613"/>
      <c r="N34" s="3615"/>
      <c r="O34" s="3363"/>
      <c r="P34" s="3361"/>
      <c r="Q34" s="3616"/>
      <c r="R34" s="3433"/>
      <c r="S34" s="188"/>
      <c r="T34" s="188"/>
      <c r="U34" s="188"/>
      <c r="V34" s="188"/>
      <c r="W34" s="189"/>
      <c r="X34" s="3617"/>
      <c r="Y34" s="189"/>
      <c r="Z34" s="4"/>
      <c r="AA34" s="4"/>
      <c r="AB34" s="4"/>
      <c r="AC34" s="4"/>
      <c r="AD34" s="4"/>
      <c r="AE34" s="4"/>
    </row>
    <row r="35" spans="1:31" ht="7.5" customHeight="1" thickBot="1">
      <c r="A35" s="4330"/>
      <c r="B35" s="4098"/>
      <c r="C35" s="4099"/>
      <c r="D35" s="3359"/>
      <c r="E35" s="3359"/>
      <c r="F35" s="3359"/>
      <c r="G35" s="3605"/>
      <c r="H35" s="155"/>
      <c r="I35" s="184"/>
      <c r="J35" s="3528"/>
      <c r="K35" s="3612"/>
      <c r="L35" s="3580"/>
      <c r="M35" s="3613"/>
      <c r="N35" s="191"/>
      <c r="O35" s="3363"/>
      <c r="P35" s="3361"/>
      <c r="Q35" s="157"/>
      <c r="R35" s="3433"/>
      <c r="S35" s="187"/>
      <c r="T35" s="187"/>
      <c r="U35" s="187"/>
      <c r="V35" s="187"/>
      <c r="W35" s="192"/>
      <c r="X35" s="193"/>
      <c r="Y35" s="192"/>
      <c r="Z35" s="4"/>
      <c r="AA35" s="4"/>
      <c r="AB35" s="4"/>
      <c r="AC35" s="4"/>
      <c r="AD35" s="4"/>
      <c r="AE35" s="4"/>
    </row>
    <row r="36" spans="1:31" ht="13">
      <c r="A36" s="4330"/>
      <c r="B36" s="4098"/>
      <c r="C36" s="123">
        <v>19</v>
      </c>
      <c r="D36" s="3521" t="s">
        <v>454</v>
      </c>
      <c r="E36" s="3562"/>
      <c r="F36" s="3562"/>
      <c r="G36" s="3618"/>
      <c r="H36" s="196"/>
      <c r="I36" s="4113" t="s">
        <v>57</v>
      </c>
      <c r="J36" s="3469"/>
      <c r="K36" s="3619"/>
      <c r="L36" s="3620"/>
      <c r="M36" s="3621"/>
      <c r="N36" s="3622"/>
      <c r="O36" s="3469"/>
      <c r="P36" s="3470"/>
      <c r="Q36" s="3565"/>
      <c r="R36" s="3623"/>
      <c r="S36" s="3563"/>
      <c r="T36" s="3563"/>
      <c r="U36" s="3563"/>
      <c r="V36" s="3563"/>
      <c r="W36" s="3564"/>
      <c r="X36" s="3593"/>
      <c r="Y36" s="3564"/>
      <c r="Z36" s="4"/>
      <c r="AA36" s="4"/>
      <c r="AB36" s="4"/>
      <c r="AC36" s="4"/>
      <c r="AD36" s="4"/>
      <c r="AE36" s="4"/>
    </row>
    <row r="37" spans="1:31" ht="15" customHeight="1" thickBot="1">
      <c r="A37" s="4330"/>
      <c r="B37" s="4053"/>
      <c r="C37" s="287">
        <v>20</v>
      </c>
      <c r="D37" s="3561"/>
      <c r="E37" s="3561"/>
      <c r="F37" s="3561"/>
      <c r="G37" s="3610"/>
      <c r="H37" s="173"/>
      <c r="I37" s="4114"/>
      <c r="J37" s="3591"/>
      <c r="K37" s="3624"/>
      <c r="L37" s="3611"/>
      <c r="M37" s="175"/>
      <c r="N37" s="205"/>
      <c r="O37" s="3591"/>
      <c r="P37" s="3592"/>
      <c r="Q37" s="206"/>
      <c r="R37" s="178"/>
      <c r="S37" s="207"/>
      <c r="T37" s="207"/>
      <c r="U37" s="207"/>
      <c r="V37" s="207"/>
      <c r="W37" s="208"/>
      <c r="X37" s="206"/>
      <c r="Y37" s="208"/>
      <c r="Z37" s="4"/>
      <c r="AA37" s="4"/>
      <c r="AB37" s="4"/>
      <c r="AC37" s="4"/>
      <c r="AD37" s="4"/>
      <c r="AE37" s="4"/>
    </row>
    <row r="38" spans="1:31" ht="7.5" customHeight="1">
      <c r="A38" s="4330"/>
      <c r="B38" s="4248" t="s">
        <v>1560</v>
      </c>
      <c r="C38" s="4086" t="s">
        <v>1561</v>
      </c>
      <c r="D38" s="3359"/>
      <c r="E38" s="3359"/>
      <c r="F38" s="3359"/>
      <c r="G38" s="3625"/>
      <c r="H38" s="3626"/>
      <c r="I38" s="3627"/>
      <c r="J38" s="3627"/>
      <c r="K38" s="3627"/>
      <c r="L38" s="3628"/>
      <c r="M38" s="3629"/>
      <c r="N38" s="3627"/>
      <c r="O38" s="3361"/>
      <c r="P38" s="3361"/>
      <c r="Q38" s="3482"/>
      <c r="R38" s="3433"/>
      <c r="S38" s="3433"/>
      <c r="T38" s="3433"/>
      <c r="U38" s="3433"/>
      <c r="V38" s="3433"/>
      <c r="W38" s="3361"/>
      <c r="X38" s="3360"/>
      <c r="Y38" s="3606"/>
      <c r="Z38" s="4"/>
      <c r="AA38" s="4"/>
      <c r="AB38" s="4"/>
      <c r="AC38" s="4"/>
      <c r="AD38" s="4"/>
    </row>
    <row r="39" spans="1:31" ht="7.5" customHeight="1">
      <c r="A39" s="4330"/>
      <c r="B39" s="4057"/>
      <c r="C39" s="4087"/>
      <c r="D39" s="3359"/>
      <c r="E39" s="3359"/>
      <c r="F39" s="3359"/>
      <c r="G39" s="3625"/>
      <c r="H39" s="3626"/>
      <c r="I39" s="3627"/>
      <c r="J39" s="3627"/>
      <c r="K39" s="3627"/>
      <c r="L39" s="3628"/>
      <c r="M39" s="3629"/>
      <c r="N39" s="3627"/>
      <c r="O39" s="3361"/>
      <c r="P39" s="3361"/>
      <c r="Q39" s="3482"/>
      <c r="R39" s="3433"/>
      <c r="S39" s="3433"/>
      <c r="T39" s="3433"/>
      <c r="U39" s="3433"/>
      <c r="V39" s="3433"/>
      <c r="W39" s="3361"/>
      <c r="X39" s="3360"/>
      <c r="Y39" s="3361"/>
      <c r="Z39" s="4"/>
      <c r="AA39" s="4"/>
      <c r="AB39" s="4"/>
      <c r="AC39" s="4"/>
      <c r="AD39" s="4"/>
      <c r="AE39" s="4"/>
    </row>
    <row r="40" spans="1:31" ht="7.5" customHeight="1">
      <c r="A40" s="4330"/>
      <c r="B40" s="4057"/>
      <c r="C40" s="4087"/>
      <c r="D40" s="3359"/>
      <c r="E40" s="3359"/>
      <c r="F40" s="3359"/>
      <c r="G40" s="3625"/>
      <c r="H40" s="3626"/>
      <c r="I40" s="3627"/>
      <c r="J40" s="3627"/>
      <c r="K40" s="3627"/>
      <c r="L40" s="3628"/>
      <c r="M40" s="3629"/>
      <c r="N40" s="3627"/>
      <c r="O40" s="3361"/>
      <c r="P40" s="3361"/>
      <c r="Q40" s="3482"/>
      <c r="R40" s="3433"/>
      <c r="S40" s="3433"/>
      <c r="T40" s="3433"/>
      <c r="U40" s="3433"/>
      <c r="V40" s="3433"/>
      <c r="W40" s="3361"/>
      <c r="X40" s="3360"/>
      <c r="Y40" s="3361"/>
      <c r="Z40" s="4"/>
      <c r="AA40" s="4"/>
      <c r="AB40" s="4"/>
      <c r="AC40" s="4"/>
      <c r="AD40" s="4"/>
      <c r="AE40" s="4"/>
    </row>
    <row r="41" spans="1:31" ht="7.5" customHeight="1">
      <c r="A41" s="4330"/>
      <c r="B41" s="4057"/>
      <c r="C41" s="4087"/>
      <c r="D41" s="3359"/>
      <c r="E41" s="3359"/>
      <c r="F41" s="3359"/>
      <c r="G41" s="3625"/>
      <c r="H41" s="3626"/>
      <c r="I41" s="3627"/>
      <c r="J41" s="3627"/>
      <c r="K41" s="3627"/>
      <c r="L41" s="3628"/>
      <c r="M41" s="3629"/>
      <c r="N41" s="3627"/>
      <c r="O41" s="3361"/>
      <c r="P41" s="3361"/>
      <c r="Q41" s="3482"/>
      <c r="R41" s="3433"/>
      <c r="S41" s="3433"/>
      <c r="T41" s="3433"/>
      <c r="U41" s="3433"/>
      <c r="V41" s="3433"/>
      <c r="W41" s="3361"/>
      <c r="X41" s="3360"/>
      <c r="Y41" s="3361"/>
      <c r="Z41" s="4"/>
      <c r="AA41" s="4"/>
      <c r="AB41" s="4"/>
      <c r="AC41" s="4"/>
      <c r="AD41" s="4"/>
      <c r="AE41" s="4"/>
    </row>
    <row r="42" spans="1:31" thickBot="1">
      <c r="A42" s="4330"/>
      <c r="B42" s="4057"/>
      <c r="C42" s="4088"/>
      <c r="D42" s="3331"/>
      <c r="E42" s="3331"/>
      <c r="F42" s="3331"/>
      <c r="G42" s="3630"/>
      <c r="H42" s="3631"/>
      <c r="I42" s="3632"/>
      <c r="J42" s="3632"/>
      <c r="K42" s="3632"/>
      <c r="L42" s="4157" t="s">
        <v>1554</v>
      </c>
      <c r="M42" s="4158"/>
      <c r="N42" s="4098"/>
      <c r="O42" s="3585"/>
      <c r="P42" s="3585"/>
      <c r="Q42" s="3586"/>
      <c r="R42" s="3587"/>
      <c r="S42" s="3587"/>
      <c r="T42" s="3587"/>
      <c r="U42" s="3587"/>
      <c r="V42" s="3587"/>
      <c r="W42" s="3585"/>
      <c r="X42" s="3588"/>
      <c r="Y42" s="3585"/>
      <c r="Z42" s="4"/>
      <c r="AA42" s="4"/>
      <c r="AB42" s="4"/>
      <c r="AC42" s="4"/>
      <c r="AD42" s="4"/>
      <c r="AE42" s="4"/>
    </row>
    <row r="43" spans="1:31" ht="41.5" customHeight="1">
      <c r="A43" s="4330"/>
      <c r="B43" s="4057"/>
      <c r="C43" s="123">
        <v>26</v>
      </c>
      <c r="D43" s="123"/>
      <c r="E43" s="123"/>
      <c r="F43" s="123"/>
      <c r="G43" s="217"/>
      <c r="H43" s="218"/>
      <c r="I43" s="170"/>
      <c r="J43" s="170"/>
      <c r="K43" s="170"/>
      <c r="L43" s="3609"/>
      <c r="M43" s="219"/>
      <c r="N43" s="170"/>
      <c r="O43" s="128"/>
      <c r="P43" s="128"/>
      <c r="Q43" s="129"/>
      <c r="R43" s="130"/>
      <c r="S43" s="130"/>
      <c r="T43" s="130"/>
      <c r="U43" s="130"/>
      <c r="V43" s="130"/>
      <c r="W43" s="128"/>
      <c r="X43" s="131"/>
      <c r="Y43" s="128"/>
      <c r="Z43" s="4"/>
      <c r="AA43" s="4"/>
      <c r="AB43" s="4"/>
      <c r="AC43" s="4"/>
      <c r="AD43" s="4"/>
      <c r="AE43" s="4"/>
    </row>
    <row r="44" spans="1:31" ht="24.5" customHeight="1" thickBot="1">
      <c r="A44" s="4330"/>
      <c r="B44" s="4082"/>
      <c r="C44" s="287">
        <v>27</v>
      </c>
      <c r="D44" s="3561"/>
      <c r="E44" s="3561"/>
      <c r="F44" s="3561"/>
      <c r="G44" s="3633"/>
      <c r="H44" s="3634"/>
      <c r="I44" s="3592"/>
      <c r="J44" s="3592"/>
      <c r="K44" s="3592"/>
      <c r="L44" s="3646" t="s">
        <v>70</v>
      </c>
      <c r="M44" s="3964" t="s">
        <v>322</v>
      </c>
      <c r="N44" s="3647" t="s">
        <v>1681</v>
      </c>
      <c r="O44" s="3564"/>
      <c r="P44" s="3592"/>
      <c r="Q44" s="3560"/>
      <c r="R44" s="178"/>
      <c r="S44" s="178"/>
      <c r="T44" s="178"/>
      <c r="U44" s="178"/>
      <c r="V44" s="178"/>
      <c r="W44" s="3592"/>
      <c r="X44" s="3567"/>
      <c r="Y44" s="3592"/>
      <c r="Z44" s="4"/>
      <c r="AA44" s="4"/>
      <c r="AB44" s="4"/>
      <c r="AC44" s="4"/>
      <c r="AD44" s="4"/>
      <c r="AE44" s="4"/>
    </row>
    <row r="45" spans="1:31" ht="7.5" customHeight="1">
      <c r="A45" s="4330"/>
      <c r="B45" s="4007" t="s">
        <v>1562</v>
      </c>
      <c r="C45" s="4100" t="s">
        <v>1563</v>
      </c>
      <c r="D45" s="142"/>
      <c r="E45" s="291"/>
      <c r="F45" s="142"/>
      <c r="G45" s="4134" t="s">
        <v>63</v>
      </c>
      <c r="H45" s="4137" t="s">
        <v>1564</v>
      </c>
      <c r="I45" s="3539"/>
      <c r="J45" s="3635"/>
      <c r="K45" s="3635"/>
      <c r="L45" s="3636"/>
      <c r="M45" s="3637"/>
      <c r="N45" s="3628"/>
      <c r="O45" s="228"/>
      <c r="P45" s="3638"/>
      <c r="Q45" s="3482"/>
      <c r="R45" s="3433"/>
      <c r="S45" s="3433"/>
      <c r="T45" s="3433"/>
      <c r="U45" s="3433"/>
      <c r="V45" s="3433"/>
      <c r="W45" s="3361"/>
      <c r="X45" s="3360"/>
      <c r="Y45" s="3361"/>
      <c r="Z45" s="4"/>
      <c r="AA45" s="4"/>
      <c r="AB45" s="4"/>
      <c r="AC45" s="4"/>
      <c r="AD45" s="4"/>
      <c r="AE45" s="4"/>
    </row>
    <row r="46" spans="1:31" ht="7.5" customHeight="1">
      <c r="A46" s="4330"/>
      <c r="B46" s="4057"/>
      <c r="C46" s="4087"/>
      <c r="D46" s="3544"/>
      <c r="E46" s="3545"/>
      <c r="F46" s="3544"/>
      <c r="G46" s="4135"/>
      <c r="H46" s="4138"/>
      <c r="I46" s="3330"/>
      <c r="J46" s="3740"/>
      <c r="K46" s="3740"/>
      <c r="L46" s="3741"/>
      <c r="M46" s="3742"/>
      <c r="N46" s="3743"/>
      <c r="O46" s="3641"/>
      <c r="P46" s="3744"/>
      <c r="Q46" s="3616"/>
      <c r="R46" s="188"/>
      <c r="S46" s="188"/>
      <c r="T46" s="188"/>
      <c r="U46" s="188"/>
      <c r="V46" s="188"/>
      <c r="W46" s="189"/>
      <c r="X46" s="3617"/>
      <c r="Y46" s="189"/>
      <c r="Z46" s="4"/>
      <c r="AA46" s="4"/>
      <c r="AB46" s="4"/>
      <c r="AC46" s="4"/>
      <c r="AD46" s="4"/>
      <c r="AE46" s="4"/>
    </row>
    <row r="47" spans="1:31" ht="7.5" customHeight="1" thickBot="1">
      <c r="A47" s="4330"/>
      <c r="B47" s="4057"/>
      <c r="C47" s="4087"/>
      <c r="D47" s="3544"/>
      <c r="E47" s="3545"/>
      <c r="F47" s="3544"/>
      <c r="G47" s="4135"/>
      <c r="H47" s="4138"/>
      <c r="I47" s="3544"/>
      <c r="J47" s="629"/>
      <c r="K47" s="629"/>
      <c r="L47" s="3745"/>
      <c r="M47" s="3639"/>
      <c r="N47" s="3640"/>
      <c r="O47" s="3641"/>
      <c r="P47" s="3744"/>
      <c r="Q47" s="3616"/>
      <c r="R47" s="188"/>
      <c r="S47" s="188"/>
      <c r="T47" s="188"/>
      <c r="U47" s="188"/>
      <c r="V47" s="188"/>
      <c r="W47" s="189"/>
      <c r="X47" s="3617"/>
      <c r="Y47" s="189"/>
      <c r="Z47" s="4"/>
      <c r="AA47" s="4"/>
      <c r="AB47" s="4"/>
      <c r="AC47" s="4"/>
      <c r="AD47" s="4"/>
      <c r="AE47" s="4"/>
    </row>
    <row r="48" spans="1:31" ht="7.5" customHeight="1" thickTop="1">
      <c r="A48" s="4151" t="s">
        <v>65</v>
      </c>
      <c r="B48" s="4098"/>
      <c r="C48" s="4087"/>
      <c r="D48" s="749"/>
      <c r="E48" s="618"/>
      <c r="F48" s="749"/>
      <c r="G48" s="4135"/>
      <c r="H48" s="4138"/>
      <c r="I48" s="618"/>
      <c r="J48" s="618"/>
      <c r="K48" s="618"/>
      <c r="L48" s="3736"/>
      <c r="M48" s="3737"/>
      <c r="N48" s="3738"/>
      <c r="O48" s="3739"/>
      <c r="P48" s="3739"/>
      <c r="Q48" s="623"/>
      <c r="R48" s="627"/>
      <c r="S48" s="627"/>
      <c r="T48" s="627"/>
      <c r="U48" s="627"/>
      <c r="V48" s="627"/>
      <c r="W48" s="628"/>
      <c r="X48" s="753"/>
      <c r="Y48" s="628"/>
      <c r="Z48" s="4"/>
      <c r="AA48" s="4"/>
      <c r="AB48" s="4"/>
      <c r="AC48" s="4"/>
      <c r="AD48" s="4"/>
      <c r="AE48" s="4"/>
    </row>
    <row r="49" spans="1:31" ht="7.5" customHeight="1" thickBot="1">
      <c r="A49" s="4010"/>
      <c r="B49" s="4098"/>
      <c r="C49" s="4088"/>
      <c r="D49" s="945"/>
      <c r="E49" s="3735"/>
      <c r="F49" s="945"/>
      <c r="G49" s="4135"/>
      <c r="H49" s="4138"/>
      <c r="I49" s="184"/>
      <c r="J49" s="184"/>
      <c r="K49" s="184"/>
      <c r="L49" s="3435"/>
      <c r="M49" s="373"/>
      <c r="N49" s="392"/>
      <c r="O49" s="393"/>
      <c r="P49" s="393"/>
      <c r="Q49" s="3482"/>
      <c r="R49" s="3433"/>
      <c r="S49" s="3433"/>
      <c r="T49" s="3433"/>
      <c r="U49" s="3433"/>
      <c r="V49" s="3433"/>
      <c r="W49" s="3361"/>
      <c r="X49" s="3360"/>
      <c r="Y49" s="3361"/>
      <c r="Z49" s="4"/>
      <c r="AA49" s="4"/>
      <c r="AB49" s="4"/>
      <c r="AC49" s="4"/>
      <c r="AD49" s="4"/>
      <c r="AE49" s="4"/>
    </row>
    <row r="50" spans="1:31" ht="34" customHeight="1">
      <c r="A50" s="4010"/>
      <c r="B50" s="4098"/>
      <c r="C50" s="3882" t="s">
        <v>1486</v>
      </c>
      <c r="D50" s="3887" t="s">
        <v>1635</v>
      </c>
      <c r="E50" s="3882"/>
      <c r="F50" s="3882"/>
      <c r="G50" s="4135"/>
      <c r="H50" s="4138"/>
      <c r="I50" s="3874"/>
      <c r="J50" s="3874"/>
      <c r="K50" s="3380"/>
      <c r="L50" s="3660" t="s">
        <v>83</v>
      </c>
      <c r="M50" s="3510" t="s">
        <v>1647</v>
      </c>
      <c r="N50" s="3661" t="s">
        <v>1508</v>
      </c>
      <c r="O50" s="3886"/>
      <c r="P50" s="3886"/>
      <c r="Q50" s="3885"/>
      <c r="R50" s="3883"/>
      <c r="S50" s="3883"/>
      <c r="T50" s="3883"/>
      <c r="U50" s="3883"/>
      <c r="V50" s="3883"/>
      <c r="W50" s="3884"/>
      <c r="X50" s="3885"/>
      <c r="Y50" s="3884"/>
      <c r="Z50" s="4"/>
      <c r="AA50" s="4"/>
      <c r="AB50" s="4"/>
      <c r="AC50" s="4"/>
      <c r="AD50" s="4"/>
      <c r="AE50" s="4"/>
    </row>
    <row r="51" spans="1:31" ht="25" thickBot="1">
      <c r="A51" s="4010"/>
      <c r="B51" s="4053"/>
      <c r="C51" s="3364" t="s">
        <v>1487</v>
      </c>
      <c r="D51" s="3546"/>
      <c r="E51" s="3540" t="s">
        <v>81</v>
      </c>
      <c r="F51" s="3541" t="s">
        <v>1631</v>
      </c>
      <c r="G51" s="4135"/>
      <c r="H51" s="4138"/>
      <c r="I51" s="3382"/>
      <c r="J51" s="3382"/>
      <c r="K51" s="3383"/>
      <c r="L51" s="3952"/>
      <c r="M51" s="3951"/>
      <c r="N51" s="3953"/>
      <c r="O51" s="3648"/>
      <c r="P51" s="3648"/>
      <c r="Q51" s="3649"/>
      <c r="R51" s="3649"/>
      <c r="S51" s="3649"/>
      <c r="T51" s="3649"/>
      <c r="U51" s="3649"/>
      <c r="V51" s="3649"/>
      <c r="W51" s="3648"/>
      <c r="X51" s="3649"/>
      <c r="Y51" s="3648"/>
      <c r="Z51" s="4"/>
      <c r="AA51" s="4"/>
      <c r="AB51" s="4"/>
      <c r="AC51" s="4"/>
      <c r="AD51" s="4"/>
      <c r="AE51" s="4"/>
    </row>
    <row r="52" spans="1:31" ht="7.5" customHeight="1">
      <c r="A52" s="4010"/>
      <c r="B52" s="4245" t="s">
        <v>1569</v>
      </c>
      <c r="C52" s="4086" t="s">
        <v>146</v>
      </c>
      <c r="D52" s="3539"/>
      <c r="E52" s="3542"/>
      <c r="F52" s="3543"/>
      <c r="G52" s="4135"/>
      <c r="H52" s="4138"/>
      <c r="I52" s="3539"/>
      <c r="J52" s="3539"/>
      <c r="K52" s="3539"/>
      <c r="L52" s="3636"/>
      <c r="M52" s="3637"/>
      <c r="N52" s="3650"/>
      <c r="O52" s="264"/>
      <c r="P52" s="264"/>
      <c r="Q52" s="146"/>
      <c r="R52" s="265"/>
      <c r="S52" s="265"/>
      <c r="T52" s="265"/>
      <c r="U52" s="265"/>
      <c r="V52" s="265"/>
      <c r="W52" s="152"/>
      <c r="X52" s="153"/>
      <c r="Y52" s="152"/>
      <c r="Z52" s="4"/>
      <c r="AA52" s="4"/>
      <c r="AB52" s="4"/>
      <c r="AC52" s="4"/>
      <c r="AD52" s="4"/>
      <c r="AE52" s="4"/>
    </row>
    <row r="53" spans="1:31" ht="7.5" customHeight="1">
      <c r="A53" s="4010"/>
      <c r="B53" s="4098"/>
      <c r="C53" s="4087"/>
      <c r="D53" s="3431"/>
      <c r="E53" s="3542"/>
      <c r="F53" s="3543"/>
      <c r="G53" s="4135"/>
      <c r="H53" s="4138"/>
      <c r="I53" s="3539"/>
      <c r="J53" s="3539"/>
      <c r="K53" s="3539"/>
      <c r="L53" s="3636"/>
      <c r="M53" s="3637"/>
      <c r="N53" s="191"/>
      <c r="O53" s="3334"/>
      <c r="P53" s="3334"/>
      <c r="Q53" s="3482"/>
      <c r="R53" s="3432"/>
      <c r="S53" s="3432"/>
      <c r="T53" s="3432"/>
      <c r="U53" s="3432"/>
      <c r="V53" s="3432"/>
      <c r="W53" s="3361"/>
      <c r="X53" s="3360"/>
      <c r="Y53" s="3361"/>
      <c r="Z53" s="4"/>
      <c r="AA53" s="4"/>
      <c r="AB53" s="4"/>
      <c r="AC53" s="4"/>
      <c r="AD53" s="4"/>
      <c r="AE53" s="4"/>
    </row>
    <row r="54" spans="1:31" ht="7.5" customHeight="1">
      <c r="A54" s="4010"/>
      <c r="B54" s="4098"/>
      <c r="C54" s="4087"/>
      <c r="D54" s="3431"/>
      <c r="E54" s="3542"/>
      <c r="F54" s="3543"/>
      <c r="G54" s="4135"/>
      <c r="H54" s="4138"/>
      <c r="I54" s="3359"/>
      <c r="J54" s="3359"/>
      <c r="K54" s="3359"/>
      <c r="L54" s="3482"/>
      <c r="M54" s="3651"/>
      <c r="N54" s="191"/>
      <c r="O54" s="3334"/>
      <c r="P54" s="3334"/>
      <c r="Q54" s="3482"/>
      <c r="R54" s="3432"/>
      <c r="S54" s="3432"/>
      <c r="T54" s="3432"/>
      <c r="U54" s="3432"/>
      <c r="V54" s="3432"/>
      <c r="W54" s="3361"/>
      <c r="X54" s="3360"/>
      <c r="Y54" s="3361"/>
      <c r="Z54" s="4"/>
      <c r="AA54" s="4"/>
      <c r="AB54" s="4"/>
      <c r="AC54" s="4"/>
      <c r="AD54" s="4"/>
      <c r="AE54" s="4"/>
    </row>
    <row r="55" spans="1:31" ht="7.5" customHeight="1">
      <c r="A55" s="4010"/>
      <c r="B55" s="4098"/>
      <c r="C55" s="4087"/>
      <c r="D55" s="3431"/>
      <c r="E55" s="3542"/>
      <c r="F55" s="3543"/>
      <c r="G55" s="4135"/>
      <c r="H55" s="4138"/>
      <c r="I55" s="3359"/>
      <c r="J55" s="3359"/>
      <c r="K55" s="3359"/>
      <c r="L55" s="3482"/>
      <c r="M55" s="3651"/>
      <c r="N55" s="191"/>
      <c r="O55" s="3334"/>
      <c r="P55" s="3334"/>
      <c r="Q55" s="3482"/>
      <c r="R55" s="3432"/>
      <c r="S55" s="3432"/>
      <c r="T55" s="3432"/>
      <c r="U55" s="3432"/>
      <c r="V55" s="3432"/>
      <c r="W55" s="3361"/>
      <c r="X55" s="3360"/>
      <c r="Y55" s="3361"/>
      <c r="Z55" s="4"/>
      <c r="AA55" s="4"/>
      <c r="AB55" s="4"/>
      <c r="AC55" s="4"/>
      <c r="AD55" s="4"/>
      <c r="AE55" s="4"/>
    </row>
    <row r="56" spans="1:31" ht="7.5" customHeight="1" thickBot="1">
      <c r="A56" s="4010"/>
      <c r="B56" s="4098"/>
      <c r="C56" s="4088"/>
      <c r="D56" s="270"/>
      <c r="E56" s="271"/>
      <c r="F56" s="272"/>
      <c r="G56" s="4135"/>
      <c r="H56" s="4138"/>
      <c r="I56" s="247"/>
      <c r="J56" s="247"/>
      <c r="K56" s="247"/>
      <c r="L56" s="157"/>
      <c r="M56" s="158"/>
      <c r="N56" s="191"/>
      <c r="O56" s="3334"/>
      <c r="P56" s="3334"/>
      <c r="Q56" s="3482"/>
      <c r="R56" s="3432"/>
      <c r="S56" s="3432"/>
      <c r="T56" s="3432"/>
      <c r="U56" s="3432"/>
      <c r="V56" s="3432"/>
      <c r="W56" s="3361"/>
      <c r="X56" s="3360"/>
      <c r="Y56" s="3361"/>
      <c r="Z56" s="4"/>
      <c r="AA56" s="4"/>
      <c r="AB56" s="4"/>
      <c r="AC56" s="4"/>
      <c r="AD56" s="4"/>
      <c r="AE56" s="4"/>
    </row>
    <row r="57" spans="1:31" ht="13">
      <c r="A57" s="4010"/>
      <c r="B57" s="4098"/>
      <c r="C57" s="4151">
        <v>10</v>
      </c>
      <c r="D57" s="3874"/>
      <c r="E57" s="3949"/>
      <c r="F57" s="3949"/>
      <c r="G57" s="4135"/>
      <c r="H57" s="4138"/>
      <c r="I57" s="3329"/>
      <c r="J57" s="3365"/>
      <c r="K57" s="4025" t="s">
        <v>1640</v>
      </c>
      <c r="L57" s="3642" t="s">
        <v>67</v>
      </c>
      <c r="M57" s="3378" t="s">
        <v>1674</v>
      </c>
      <c r="N57" s="3643"/>
      <c r="O57" s="3462"/>
      <c r="P57" s="3462"/>
      <c r="Q57" s="3464"/>
      <c r="R57" s="3512"/>
      <c r="S57" s="3512"/>
      <c r="T57" s="3512"/>
      <c r="U57" s="3512"/>
      <c r="V57" s="3512"/>
      <c r="W57" s="406"/>
      <c r="X57" s="3463"/>
      <c r="Y57" s="406"/>
      <c r="Z57" s="4"/>
      <c r="AA57" s="4"/>
      <c r="AB57" s="4"/>
      <c r="AC57" s="4"/>
      <c r="AD57" s="4"/>
      <c r="AE57" s="4"/>
    </row>
    <row r="58" spans="1:31" ht="26">
      <c r="A58" s="4010"/>
      <c r="B58" s="4098"/>
      <c r="C58" s="4152"/>
      <c r="D58" s="3469"/>
      <c r="E58" s="3954"/>
      <c r="F58" s="3954"/>
      <c r="G58" s="4135"/>
      <c r="H58" s="4138"/>
      <c r="I58" s="3562"/>
      <c r="J58" s="3562"/>
      <c r="K58" s="4307"/>
      <c r="L58" s="3644" t="s">
        <v>69</v>
      </c>
      <c r="M58" s="3950" t="s">
        <v>1675</v>
      </c>
      <c r="N58" s="3645" t="s">
        <v>1493</v>
      </c>
      <c r="O58" s="3335"/>
      <c r="P58" s="3335"/>
      <c r="Q58" s="3652"/>
      <c r="R58" s="3429"/>
      <c r="S58" s="3429"/>
      <c r="T58" s="3429"/>
      <c r="U58" s="3429"/>
      <c r="V58" s="3429"/>
      <c r="W58" s="3470"/>
      <c r="X58" s="3653"/>
      <c r="Y58" s="3470"/>
      <c r="Z58" s="4"/>
      <c r="AA58" s="4"/>
      <c r="AB58" s="4"/>
      <c r="AC58" s="4"/>
      <c r="AD58" s="4"/>
      <c r="AE58" s="4"/>
    </row>
    <row r="59" spans="1:31" ht="36" customHeight="1" thickBot="1">
      <c r="A59" s="4010"/>
      <c r="B59" s="4053"/>
      <c r="C59" s="287">
        <v>11</v>
      </c>
      <c r="D59" s="284"/>
      <c r="E59" s="285"/>
      <c r="F59" s="286"/>
      <c r="G59" s="4135"/>
      <c r="H59" s="4138"/>
      <c r="I59" s="287"/>
      <c r="J59" s="287"/>
      <c r="K59" s="4308"/>
      <c r="L59" s="3952"/>
      <c r="M59" s="3951"/>
      <c r="N59" s="3953"/>
      <c r="O59" s="3711"/>
      <c r="P59" s="3336"/>
      <c r="Q59" s="3560"/>
      <c r="R59" s="3559"/>
      <c r="S59" s="3559"/>
      <c r="T59" s="3559"/>
      <c r="U59" s="3559"/>
      <c r="V59" s="3559"/>
      <c r="W59" s="3592"/>
      <c r="X59" s="3567"/>
      <c r="Y59" s="3592"/>
      <c r="Z59" s="4"/>
      <c r="AA59" s="4"/>
      <c r="AB59" s="4"/>
      <c r="AC59" s="4"/>
      <c r="AD59" s="4"/>
      <c r="AE59" s="4"/>
    </row>
    <row r="60" spans="1:31" ht="7.5" customHeight="1">
      <c r="A60" s="4010"/>
      <c r="B60" s="4097" t="s">
        <v>1570</v>
      </c>
      <c r="C60" s="4100" t="s">
        <v>154</v>
      </c>
      <c r="D60" s="3654"/>
      <c r="E60" s="3581"/>
      <c r="F60" s="3570"/>
      <c r="G60" s="4135"/>
      <c r="H60" s="4138"/>
      <c r="I60" s="291"/>
      <c r="J60" s="3933"/>
      <c r="K60" s="292"/>
      <c r="L60" s="3588"/>
      <c r="M60" s="3426"/>
      <c r="N60" s="3614"/>
      <c r="O60" s="295"/>
      <c r="P60" s="152"/>
      <c r="Q60" s="146"/>
      <c r="R60" s="265"/>
      <c r="S60" s="265"/>
      <c r="T60" s="265"/>
      <c r="U60" s="265"/>
      <c r="V60" s="265"/>
      <c r="W60" s="152"/>
      <c r="X60" s="3656"/>
      <c r="Y60" s="3657"/>
      <c r="Z60" s="4"/>
      <c r="AA60" s="4"/>
      <c r="AB60" s="4"/>
      <c r="AC60" s="4"/>
      <c r="AD60" s="4"/>
      <c r="AE60" s="4"/>
    </row>
    <row r="61" spans="1:31" ht="7.5" customHeight="1">
      <c r="A61" s="4010"/>
      <c r="B61" s="4098"/>
      <c r="C61" s="4087"/>
      <c r="D61" s="298"/>
      <c r="E61" s="299"/>
      <c r="F61" s="300"/>
      <c r="G61" s="4135"/>
      <c r="H61" s="4138"/>
      <c r="I61" s="184"/>
      <c r="J61" s="3934"/>
      <c r="K61" s="3476"/>
      <c r="L61" s="3617"/>
      <c r="M61" s="3658"/>
      <c r="N61" s="3615"/>
      <c r="O61" s="3363"/>
      <c r="P61" s="3361"/>
      <c r="Q61" s="157"/>
      <c r="R61" s="3432"/>
      <c r="S61" s="3432"/>
      <c r="T61" s="3432"/>
      <c r="U61" s="3432"/>
      <c r="V61" s="3432"/>
      <c r="W61" s="192"/>
      <c r="X61" s="3617"/>
      <c r="Y61" s="189"/>
      <c r="Z61" s="4"/>
      <c r="AA61" s="4"/>
      <c r="AB61" s="4"/>
      <c r="AC61" s="4"/>
      <c r="AD61" s="4"/>
      <c r="AE61" s="4"/>
    </row>
    <row r="62" spans="1:31" ht="7.5" customHeight="1">
      <c r="A62" s="4010"/>
      <c r="B62" s="4098"/>
      <c r="C62" s="4087"/>
      <c r="D62" s="298"/>
      <c r="E62" s="299"/>
      <c r="F62" s="300"/>
      <c r="G62" s="4135"/>
      <c r="H62" s="4138"/>
      <c r="I62" s="184"/>
      <c r="J62" s="3934"/>
      <c r="K62" s="3476"/>
      <c r="L62" s="3617"/>
      <c r="M62" s="3658"/>
      <c r="N62" s="3615"/>
      <c r="O62" s="3363"/>
      <c r="P62" s="3361"/>
      <c r="Q62" s="157"/>
      <c r="R62" s="3432"/>
      <c r="S62" s="3432"/>
      <c r="T62" s="3432"/>
      <c r="U62" s="3432"/>
      <c r="V62" s="3432"/>
      <c r="W62" s="192"/>
      <c r="X62" s="3617"/>
      <c r="Y62" s="189"/>
      <c r="Z62" s="4"/>
      <c r="AA62" s="4"/>
      <c r="AB62" s="4"/>
      <c r="AC62" s="4"/>
      <c r="AD62" s="4"/>
      <c r="AE62" s="4"/>
    </row>
    <row r="63" spans="1:31" ht="7.5" customHeight="1">
      <c r="A63" s="4010"/>
      <c r="B63" s="4098"/>
      <c r="C63" s="4087"/>
      <c r="D63" s="298"/>
      <c r="E63" s="299"/>
      <c r="F63" s="300"/>
      <c r="G63" s="4135"/>
      <c r="H63" s="4138"/>
      <c r="I63" s="184"/>
      <c r="J63" s="3934"/>
      <c r="K63" s="3476"/>
      <c r="L63" s="3617"/>
      <c r="M63" s="3658"/>
      <c r="N63" s="3615"/>
      <c r="O63" s="3363"/>
      <c r="P63" s="3361"/>
      <c r="Q63" s="157"/>
      <c r="R63" s="3432"/>
      <c r="S63" s="3432"/>
      <c r="T63" s="3432"/>
      <c r="U63" s="3432"/>
      <c r="V63" s="3432"/>
      <c r="W63" s="192"/>
      <c r="X63" s="3617"/>
      <c r="Y63" s="189"/>
      <c r="Z63" s="4"/>
      <c r="AA63" s="4"/>
      <c r="AB63" s="4"/>
      <c r="AC63" s="4"/>
      <c r="AD63" s="4"/>
      <c r="AE63" s="4"/>
    </row>
    <row r="64" spans="1:31" ht="7.5" customHeight="1" thickBot="1">
      <c r="A64" s="4010"/>
      <c r="B64" s="4098"/>
      <c r="C64" s="4088"/>
      <c r="D64" s="3331"/>
      <c r="E64" s="3608"/>
      <c r="F64" s="3659"/>
      <c r="G64" s="4135"/>
      <c r="H64" s="4138"/>
      <c r="I64" s="3545"/>
      <c r="J64" s="3935"/>
      <c r="K64" s="3659"/>
      <c r="L64" s="3617"/>
      <c r="M64" s="3658"/>
      <c r="N64" s="3615"/>
      <c r="O64" s="3584"/>
      <c r="P64" s="3585"/>
      <c r="Q64" s="3616"/>
      <c r="R64" s="3426"/>
      <c r="S64" s="3426"/>
      <c r="T64" s="3426"/>
      <c r="U64" s="3426"/>
      <c r="V64" s="3426"/>
      <c r="W64" s="189"/>
      <c r="X64" s="3617"/>
      <c r="Y64" s="189"/>
      <c r="Z64" s="4"/>
      <c r="AA64" s="4"/>
      <c r="AB64" s="4"/>
      <c r="AC64" s="4"/>
      <c r="AD64" s="4"/>
      <c r="AE64" s="4"/>
    </row>
    <row r="65" spans="1:31" ht="25.5" thickBot="1">
      <c r="A65" s="4010"/>
      <c r="B65" s="4098"/>
      <c r="C65" s="3547">
        <v>17</v>
      </c>
      <c r="D65" s="273"/>
      <c r="E65" s="274"/>
      <c r="F65" s="274"/>
      <c r="G65" s="4135"/>
      <c r="H65" s="4138"/>
      <c r="I65" s="4056" t="s">
        <v>1528</v>
      </c>
      <c r="J65" s="302"/>
      <c r="K65" s="302"/>
      <c r="L65" s="3961" t="s">
        <v>658</v>
      </c>
      <c r="M65" s="3962" t="s">
        <v>98</v>
      </c>
      <c r="N65" s="3963" t="s">
        <v>1676</v>
      </c>
      <c r="O65" s="127"/>
      <c r="P65" s="128"/>
      <c r="Q65" s="131"/>
      <c r="R65" s="219"/>
      <c r="S65" s="219"/>
      <c r="T65" s="219"/>
      <c r="U65" s="219"/>
      <c r="V65" s="219"/>
      <c r="W65" s="128"/>
      <c r="X65" s="3662"/>
      <c r="Y65" s="3663"/>
      <c r="Z65" s="4"/>
      <c r="AA65" s="4"/>
      <c r="AB65" s="4"/>
      <c r="AC65" s="4"/>
      <c r="AD65" s="4"/>
      <c r="AE65" s="4"/>
    </row>
    <row r="66" spans="1:31" ht="30" customHeight="1" thickBot="1">
      <c r="A66" s="4010"/>
      <c r="B66" s="4053"/>
      <c r="C66" s="3732">
        <v>18</v>
      </c>
      <c r="D66" s="3382"/>
      <c r="E66" s="285"/>
      <c r="F66" s="286"/>
      <c r="G66" s="4136"/>
      <c r="H66" s="4139"/>
      <c r="I66" s="4082"/>
      <c r="J66" s="311"/>
      <c r="K66" s="311"/>
      <c r="L66" s="3952"/>
      <c r="M66" s="3951"/>
      <c r="N66" s="3953"/>
      <c r="O66" s="3591"/>
      <c r="P66" s="3592"/>
      <c r="Q66" s="206">
        <v>25</v>
      </c>
      <c r="R66" s="3960" t="s">
        <v>1661</v>
      </c>
      <c r="S66" s="313"/>
      <c r="T66" s="313" t="s">
        <v>35</v>
      </c>
      <c r="U66" s="313" t="s">
        <v>100</v>
      </c>
      <c r="V66" s="313" t="s">
        <v>101</v>
      </c>
      <c r="W66" s="208">
        <v>7</v>
      </c>
      <c r="X66" s="312"/>
      <c r="Y66" s="208"/>
      <c r="Z66" s="4"/>
      <c r="AA66" s="4"/>
      <c r="AB66" s="4"/>
      <c r="AC66" s="4"/>
      <c r="AD66" s="4"/>
      <c r="AE66" s="4"/>
    </row>
    <row r="67" spans="1:31" ht="7.5" customHeight="1">
      <c r="A67" s="4010"/>
      <c r="B67" s="4115" t="s">
        <v>1571</v>
      </c>
      <c r="C67" s="4169" t="s">
        <v>158</v>
      </c>
      <c r="D67" s="4123" t="s">
        <v>1565</v>
      </c>
      <c r="E67" s="4158"/>
      <c r="F67" s="4098"/>
      <c r="G67" s="3664"/>
      <c r="H67" s="3665"/>
      <c r="I67" s="3666"/>
      <c r="J67" s="3666"/>
      <c r="K67" s="3666"/>
      <c r="L67" s="4177"/>
      <c r="M67" s="4158"/>
      <c r="N67" s="4098"/>
      <c r="O67" s="3667"/>
      <c r="P67" s="3668"/>
      <c r="Q67" s="58"/>
      <c r="R67" s="320"/>
      <c r="S67" s="320"/>
      <c r="T67" s="320"/>
      <c r="U67" s="320"/>
      <c r="V67" s="320"/>
      <c r="W67" s="57"/>
      <c r="X67" s="3669"/>
      <c r="Y67" s="3668"/>
      <c r="Z67" s="4"/>
      <c r="AA67" s="4"/>
      <c r="AB67" s="4"/>
      <c r="AC67" s="4"/>
      <c r="AD67" s="4"/>
      <c r="AE67" s="4"/>
    </row>
    <row r="68" spans="1:31" ht="7.5" customHeight="1">
      <c r="A68" s="4010"/>
      <c r="B68" s="4098"/>
      <c r="C68" s="4170"/>
      <c r="D68" s="4087"/>
      <c r="E68" s="4158"/>
      <c r="F68" s="4098"/>
      <c r="G68" s="3664"/>
      <c r="H68" s="3665"/>
      <c r="I68" s="3670"/>
      <c r="J68" s="3670"/>
      <c r="K68" s="3670"/>
      <c r="L68" s="3671"/>
      <c r="M68" s="3672"/>
      <c r="N68" s="3673"/>
      <c r="O68" s="3667"/>
      <c r="P68" s="3668"/>
      <c r="Q68" s="71"/>
      <c r="R68" s="3674"/>
      <c r="S68" s="3674"/>
      <c r="T68" s="3674"/>
      <c r="U68" s="3674"/>
      <c r="V68" s="3674"/>
      <c r="W68" s="70"/>
      <c r="X68" s="3669"/>
      <c r="Y68" s="3668"/>
      <c r="Z68" s="4"/>
      <c r="AA68" s="4"/>
      <c r="AB68" s="4"/>
      <c r="AC68" s="4"/>
      <c r="AD68" s="4"/>
      <c r="AE68" s="4"/>
    </row>
    <row r="69" spans="1:31" ht="7.5" customHeight="1">
      <c r="A69" s="4010"/>
      <c r="B69" s="4098"/>
      <c r="C69" s="4170"/>
      <c r="D69" s="4087"/>
      <c r="E69" s="4158"/>
      <c r="F69" s="4098"/>
      <c r="G69" s="3664"/>
      <c r="H69" s="3665"/>
      <c r="I69" s="3670"/>
      <c r="J69" s="3670"/>
      <c r="K69" s="3670"/>
      <c r="L69" s="3671"/>
      <c r="M69" s="3672"/>
      <c r="N69" s="3673"/>
      <c r="O69" s="3667"/>
      <c r="P69" s="3668"/>
      <c r="Q69" s="71"/>
      <c r="R69" s="3674"/>
      <c r="S69" s="3674"/>
      <c r="T69" s="3674"/>
      <c r="U69" s="3674"/>
      <c r="V69" s="3674"/>
      <c r="W69" s="70"/>
      <c r="X69" s="3669"/>
      <c r="Y69" s="3668"/>
      <c r="Z69" s="4"/>
      <c r="AA69" s="4"/>
      <c r="AB69" s="4"/>
      <c r="AC69" s="4"/>
      <c r="AD69" s="4"/>
      <c r="AE69" s="4"/>
    </row>
    <row r="70" spans="1:31" ht="7.5" customHeight="1">
      <c r="A70" s="4010"/>
      <c r="B70" s="4098"/>
      <c r="C70" s="4170"/>
      <c r="D70" s="4087"/>
      <c r="E70" s="4158"/>
      <c r="F70" s="4098"/>
      <c r="G70" s="3664"/>
      <c r="H70" s="3665"/>
      <c r="I70" s="3670"/>
      <c r="J70" s="3670"/>
      <c r="K70" s="3670"/>
      <c r="L70" s="3671"/>
      <c r="M70" s="3672"/>
      <c r="N70" s="3673"/>
      <c r="O70" s="3667"/>
      <c r="P70" s="3668"/>
      <c r="Q70" s="71"/>
      <c r="R70" s="3674"/>
      <c r="S70" s="3674"/>
      <c r="T70" s="3674"/>
      <c r="U70" s="3674"/>
      <c r="V70" s="3674"/>
      <c r="W70" s="70"/>
      <c r="X70" s="3669"/>
      <c r="Y70" s="3668"/>
      <c r="Z70" s="4"/>
      <c r="AA70" s="4"/>
      <c r="AB70" s="4"/>
      <c r="AC70" s="4"/>
      <c r="AD70" s="4"/>
      <c r="AE70" s="4"/>
    </row>
    <row r="71" spans="1:31" ht="7.5" customHeight="1" thickBot="1">
      <c r="A71" s="4010"/>
      <c r="B71" s="4098"/>
      <c r="C71" s="4324"/>
      <c r="D71" s="4087"/>
      <c r="E71" s="4158"/>
      <c r="F71" s="4098"/>
      <c r="G71" s="3675"/>
      <c r="H71" s="3676"/>
      <c r="I71" s="3670"/>
      <c r="J71" s="3670"/>
      <c r="K71" s="3670"/>
      <c r="L71" s="3671"/>
      <c r="M71" s="3672"/>
      <c r="N71" s="3673"/>
      <c r="O71" s="3677"/>
      <c r="P71" s="3678"/>
      <c r="Q71" s="3679"/>
      <c r="R71" s="3680"/>
      <c r="S71" s="3680"/>
      <c r="T71" s="3680"/>
      <c r="U71" s="3680"/>
      <c r="V71" s="3680"/>
      <c r="W71" s="333"/>
      <c r="X71" s="3669"/>
      <c r="Y71" s="3668"/>
      <c r="Z71" s="4"/>
      <c r="AA71" s="4"/>
      <c r="AB71" s="4"/>
      <c r="AC71" s="4"/>
      <c r="AD71" s="4"/>
      <c r="AE71" s="4"/>
    </row>
    <row r="72" spans="1:31" ht="13">
      <c r="A72" s="4010"/>
      <c r="B72" s="4098"/>
      <c r="C72" s="3547">
        <v>24</v>
      </c>
      <c r="D72" s="4087"/>
      <c r="E72" s="4158"/>
      <c r="F72" s="4098"/>
      <c r="G72" s="334"/>
      <c r="H72" s="335"/>
      <c r="I72" s="3681"/>
      <c r="J72" s="3681"/>
      <c r="K72" s="3681"/>
      <c r="L72" s="3517"/>
      <c r="M72" s="3512"/>
      <c r="N72" s="3511"/>
      <c r="O72" s="273"/>
      <c r="P72" s="338"/>
      <c r="Q72" s="4168">
        <v>25</v>
      </c>
      <c r="R72" s="4017" t="s">
        <v>91</v>
      </c>
      <c r="S72" s="4017"/>
      <c r="T72" s="4017" t="s">
        <v>35</v>
      </c>
      <c r="U72" s="4017" t="s">
        <v>92</v>
      </c>
      <c r="V72" s="4017" t="s">
        <v>93</v>
      </c>
      <c r="W72" s="4168">
        <v>7</v>
      </c>
      <c r="X72" s="340"/>
      <c r="Y72" s="338"/>
      <c r="Z72" s="4"/>
      <c r="AA72" s="4"/>
      <c r="AB72" s="4"/>
      <c r="AC72" s="4"/>
      <c r="AD72" s="4"/>
      <c r="AE72" s="4"/>
    </row>
    <row r="73" spans="1:31" ht="13.5" thickBot="1">
      <c r="A73" s="4010"/>
      <c r="B73" s="4053"/>
      <c r="C73" s="3732">
        <v>25</v>
      </c>
      <c r="D73" s="4087"/>
      <c r="E73" s="4158"/>
      <c r="F73" s="4098"/>
      <c r="G73" s="309"/>
      <c r="H73" s="310"/>
      <c r="I73" s="286"/>
      <c r="J73" s="3681"/>
      <c r="K73" s="3681"/>
      <c r="L73" s="3517"/>
      <c r="M73" s="3512"/>
      <c r="N73" s="3511"/>
      <c r="O73" s="3568"/>
      <c r="P73" s="3564"/>
      <c r="Q73" s="4024"/>
      <c r="R73" s="4178"/>
      <c r="S73" s="4178"/>
      <c r="T73" s="4178"/>
      <c r="U73" s="4178"/>
      <c r="V73" s="4178"/>
      <c r="W73" s="4024"/>
      <c r="X73" s="3593"/>
      <c r="Y73" s="3564"/>
      <c r="Z73" s="4"/>
      <c r="AA73" s="4"/>
      <c r="AB73" s="4"/>
      <c r="AC73" s="4"/>
      <c r="AD73" s="4"/>
      <c r="AE73" s="4"/>
    </row>
    <row r="74" spans="1:31" ht="7.5" customHeight="1">
      <c r="A74" s="4010"/>
      <c r="B74" s="4115" t="s">
        <v>1567</v>
      </c>
      <c r="C74" s="4169" t="s">
        <v>167</v>
      </c>
      <c r="D74" s="4087"/>
      <c r="E74" s="4158"/>
      <c r="F74" s="4098"/>
      <c r="G74" s="3682"/>
      <c r="H74" s="3683"/>
      <c r="I74" s="3667"/>
      <c r="J74" s="56"/>
      <c r="K74" s="57"/>
      <c r="L74" s="60"/>
      <c r="M74" s="320"/>
      <c r="N74" s="344"/>
      <c r="O74" s="56"/>
      <c r="P74" s="57"/>
      <c r="Q74" s="3684"/>
      <c r="R74" s="320"/>
      <c r="S74" s="320"/>
      <c r="T74" s="3674"/>
      <c r="U74" s="3674"/>
      <c r="V74" s="3674"/>
      <c r="W74" s="3668"/>
      <c r="X74" s="60"/>
      <c r="Y74" s="57"/>
      <c r="Z74" s="4"/>
      <c r="AA74" s="4"/>
      <c r="AB74" s="4"/>
      <c r="AC74" s="4"/>
      <c r="AD74" s="4"/>
      <c r="AE74" s="4"/>
    </row>
    <row r="75" spans="1:31" ht="10" customHeight="1">
      <c r="A75" s="4010"/>
      <c r="B75" s="4098"/>
      <c r="C75" s="4170"/>
      <c r="D75" s="4087"/>
      <c r="E75" s="4158"/>
      <c r="F75" s="4098"/>
      <c r="G75" s="3664"/>
      <c r="H75" s="3665"/>
      <c r="I75" s="3685"/>
      <c r="J75" s="3685"/>
      <c r="K75" s="3929"/>
      <c r="L75" s="4172" t="s">
        <v>1669</v>
      </c>
      <c r="M75" s="4173"/>
      <c r="N75" s="4174"/>
      <c r="O75" s="3667"/>
      <c r="P75" s="3668"/>
      <c r="Q75" s="3684"/>
      <c r="R75" s="3674"/>
      <c r="S75" s="3674"/>
      <c r="T75" s="3674"/>
      <c r="U75" s="3674"/>
      <c r="V75" s="3674"/>
      <c r="W75" s="3668"/>
      <c r="X75" s="3669"/>
      <c r="Y75" s="3668"/>
      <c r="Z75" s="4"/>
      <c r="AA75" s="4"/>
      <c r="AB75" s="4"/>
      <c r="AC75" s="4"/>
      <c r="AD75" s="4"/>
      <c r="AE75" s="4"/>
    </row>
    <row r="76" spans="1:31" ht="10" customHeight="1">
      <c r="A76" s="4010"/>
      <c r="B76" s="4098"/>
      <c r="C76" s="4170"/>
      <c r="D76" s="4087"/>
      <c r="E76" s="4158"/>
      <c r="F76" s="4098"/>
      <c r="G76" s="3664"/>
      <c r="H76" s="3665"/>
      <c r="I76" s="3685"/>
      <c r="J76" s="3685"/>
      <c r="K76" s="3929"/>
      <c r="L76" s="4172" t="s">
        <v>1668</v>
      </c>
      <c r="M76" s="4173"/>
      <c r="N76" s="4174"/>
      <c r="O76" s="3667"/>
      <c r="P76" s="3668"/>
      <c r="Q76" s="3684"/>
      <c r="R76" s="3674"/>
      <c r="S76" s="3674"/>
      <c r="T76" s="3674"/>
      <c r="U76" s="3674"/>
      <c r="V76" s="3674"/>
      <c r="W76" s="3668"/>
      <c r="X76" s="3669"/>
      <c r="Y76" s="3668"/>
      <c r="Z76" s="4"/>
      <c r="AA76" s="4"/>
      <c r="AB76" s="4"/>
      <c r="AC76" s="4"/>
      <c r="AD76" s="4"/>
      <c r="AE76" s="4"/>
    </row>
    <row r="77" spans="1:31" ht="10" customHeight="1">
      <c r="A77" s="4010"/>
      <c r="B77" s="4098"/>
      <c r="C77" s="4170"/>
      <c r="D77" s="4087"/>
      <c r="E77" s="4158"/>
      <c r="F77" s="4098"/>
      <c r="G77" s="3664"/>
      <c r="H77" s="3665"/>
      <c r="I77" s="3685"/>
      <c r="J77" s="3685"/>
      <c r="K77" s="3686"/>
      <c r="L77" s="4172" t="s">
        <v>1667</v>
      </c>
      <c r="M77" s="4173"/>
      <c r="N77" s="4174"/>
      <c r="O77" s="3667"/>
      <c r="P77" s="3668"/>
      <c r="Q77" s="3684"/>
      <c r="R77" s="3674"/>
      <c r="S77" s="3674"/>
      <c r="T77" s="3674"/>
      <c r="U77" s="3674"/>
      <c r="V77" s="3674"/>
      <c r="W77" s="3668"/>
      <c r="X77" s="3669"/>
      <c r="Y77" s="3668"/>
      <c r="Z77" s="4"/>
      <c r="AA77" s="4"/>
      <c r="AB77" s="4"/>
      <c r="AC77" s="4"/>
      <c r="AD77" s="4"/>
      <c r="AE77" s="4"/>
    </row>
    <row r="78" spans="1:31" ht="7.5" customHeight="1" thickBot="1">
      <c r="A78" s="4010"/>
      <c r="B78" s="4098"/>
      <c r="C78" s="4171"/>
      <c r="D78" s="4175"/>
      <c r="E78" s="4176"/>
      <c r="F78" s="4107"/>
      <c r="G78" s="350"/>
      <c r="H78" s="351"/>
      <c r="I78" s="352"/>
      <c r="J78" s="352"/>
      <c r="K78" s="353"/>
      <c r="L78" s="354"/>
      <c r="M78" s="355"/>
      <c r="N78" s="356"/>
      <c r="O78" s="357"/>
      <c r="P78" s="358"/>
      <c r="Q78" s="359"/>
      <c r="R78" s="355"/>
      <c r="S78" s="355"/>
      <c r="T78" s="355"/>
      <c r="U78" s="355"/>
      <c r="V78" s="355"/>
      <c r="W78" s="358"/>
      <c r="X78" s="360"/>
      <c r="Y78" s="358"/>
      <c r="Z78" s="4"/>
      <c r="AA78" s="4"/>
      <c r="AB78" s="4"/>
      <c r="AC78" s="4"/>
      <c r="AD78" s="4"/>
      <c r="AE78" s="4"/>
    </row>
    <row r="79" spans="1:31" ht="26.5" customHeight="1" thickTop="1" thickBot="1">
      <c r="A79" s="4010"/>
      <c r="B79" s="4098"/>
      <c r="C79" s="3834" t="s">
        <v>1566</v>
      </c>
      <c r="D79" s="3365"/>
      <c r="E79" s="3590"/>
      <c r="F79" s="3365"/>
      <c r="G79" s="3835"/>
      <c r="H79" s="3836"/>
      <c r="I79" s="3365"/>
      <c r="J79" s="3365"/>
      <c r="K79" s="3590"/>
      <c r="L79" s="3387"/>
      <c r="M79" s="3319"/>
      <c r="N79" s="279"/>
      <c r="O79" s="3568"/>
      <c r="P79" s="3564"/>
      <c r="Q79" s="3957"/>
      <c r="R79" s="3958"/>
      <c r="S79" s="3958"/>
      <c r="T79" s="3958"/>
      <c r="U79" s="3958"/>
      <c r="V79" s="3958"/>
      <c r="W79" s="3959"/>
      <c r="X79" s="3593"/>
      <c r="Y79" s="3564"/>
      <c r="Z79" s="4"/>
      <c r="AA79" s="4"/>
      <c r="AB79" s="4"/>
      <c r="AC79" s="4"/>
      <c r="AD79" s="4"/>
      <c r="AE79" s="4"/>
    </row>
    <row r="80" spans="1:31" ht="27" thickTop="1" thickBot="1">
      <c r="A80" s="4347" t="s">
        <v>96</v>
      </c>
      <c r="B80" s="4053"/>
      <c r="C80" s="3837" t="s">
        <v>231</v>
      </c>
      <c r="D80" s="4321" t="s">
        <v>97</v>
      </c>
      <c r="E80" s="4322"/>
      <c r="F80" s="4323"/>
      <c r="G80" s="3838"/>
      <c r="H80" s="3839"/>
      <c r="I80" s="996"/>
      <c r="J80" s="996"/>
      <c r="K80" s="995"/>
      <c r="L80" s="288" t="s">
        <v>75</v>
      </c>
      <c r="M80" s="289" t="s">
        <v>1647</v>
      </c>
      <c r="N80" s="289" t="s">
        <v>1508</v>
      </c>
      <c r="O80" s="556"/>
      <c r="P80" s="559"/>
      <c r="Q80" s="562"/>
      <c r="R80" s="3840"/>
      <c r="S80" s="3840"/>
      <c r="T80" s="3840"/>
      <c r="U80" s="3840"/>
      <c r="V80" s="3840"/>
      <c r="W80" s="559"/>
      <c r="X80" s="562"/>
      <c r="Y80" s="559"/>
      <c r="Z80" s="4"/>
      <c r="AA80" s="4"/>
      <c r="AB80" s="4"/>
      <c r="AC80" s="4"/>
      <c r="AD80" s="4"/>
      <c r="AE80" s="4"/>
    </row>
    <row r="81" spans="1:31" ht="7.5" customHeight="1">
      <c r="A81" s="4348"/>
      <c r="B81" s="4245" t="s">
        <v>1572</v>
      </c>
      <c r="C81" s="4100" t="s">
        <v>172</v>
      </c>
      <c r="D81" s="3539"/>
      <c r="E81" s="3689"/>
      <c r="F81" s="3539"/>
      <c r="G81" s="4134" t="s">
        <v>104</v>
      </c>
      <c r="H81" s="4137" t="s">
        <v>1657</v>
      </c>
      <c r="I81" s="142"/>
      <c r="J81" s="292"/>
      <c r="K81" s="292"/>
      <c r="L81" s="369"/>
      <c r="M81" s="370"/>
      <c r="N81" s="371"/>
      <c r="O81" s="3361"/>
      <c r="P81" s="3361"/>
      <c r="Q81" s="3360"/>
      <c r="R81" s="3432"/>
      <c r="S81" s="3432"/>
      <c r="T81" s="3432"/>
      <c r="U81" s="3432"/>
      <c r="V81" s="3432"/>
      <c r="W81" s="3433"/>
      <c r="X81" s="3360"/>
      <c r="Y81" s="3361"/>
      <c r="Z81" s="4"/>
      <c r="AA81" s="4"/>
      <c r="AB81" s="4"/>
      <c r="AC81" s="4"/>
      <c r="AD81" s="4"/>
      <c r="AE81" s="4"/>
    </row>
    <row r="82" spans="1:31" ht="7.5" customHeight="1">
      <c r="A82" s="4348"/>
      <c r="B82" s="4098"/>
      <c r="C82" s="4087"/>
      <c r="D82" s="3539"/>
      <c r="E82" s="3689"/>
      <c r="F82" s="3539"/>
      <c r="G82" s="4091"/>
      <c r="H82" s="4094"/>
      <c r="I82" s="247"/>
      <c r="J82" s="248"/>
      <c r="K82" s="248"/>
      <c r="L82" s="372"/>
      <c r="M82" s="373"/>
      <c r="N82" s="191"/>
      <c r="O82" s="3606"/>
      <c r="P82" s="3606"/>
      <c r="Q82" s="3360"/>
      <c r="R82" s="3432"/>
      <c r="S82" s="3432"/>
      <c r="T82" s="3432"/>
      <c r="U82" s="3432"/>
      <c r="V82" s="3432"/>
      <c r="W82" s="3433"/>
      <c r="X82" s="3360"/>
      <c r="Y82" s="3361"/>
      <c r="Z82" s="4"/>
      <c r="AA82" s="4"/>
      <c r="AB82" s="4"/>
      <c r="AC82" s="4"/>
      <c r="AD82" s="4"/>
      <c r="AE82" s="4"/>
    </row>
    <row r="83" spans="1:31" ht="7.5" customHeight="1">
      <c r="A83" s="4348"/>
      <c r="B83" s="4098"/>
      <c r="C83" s="4087"/>
      <c r="D83" s="3539"/>
      <c r="E83" s="3689"/>
      <c r="F83" s="3539"/>
      <c r="G83" s="4091"/>
      <c r="H83" s="4094"/>
      <c r="I83" s="247"/>
      <c r="J83" s="248"/>
      <c r="K83" s="248"/>
      <c r="L83" s="372"/>
      <c r="M83" s="373"/>
      <c r="N83" s="191"/>
      <c r="O83" s="3606"/>
      <c r="P83" s="3606"/>
      <c r="Q83" s="3360"/>
      <c r="R83" s="3432"/>
      <c r="S83" s="3432"/>
      <c r="T83" s="3432"/>
      <c r="U83" s="3432"/>
      <c r="V83" s="3432"/>
      <c r="W83" s="3433"/>
      <c r="X83" s="3360"/>
      <c r="Y83" s="3361"/>
      <c r="Z83" s="4"/>
      <c r="AA83" s="4"/>
      <c r="AB83" s="4"/>
      <c r="AC83" s="4"/>
      <c r="AD83" s="4"/>
      <c r="AE83" s="4"/>
    </row>
    <row r="84" spans="1:31" ht="7.5" customHeight="1">
      <c r="A84" s="4348"/>
      <c r="B84" s="4098"/>
      <c r="C84" s="4087"/>
      <c r="D84" s="3539"/>
      <c r="E84" s="3689"/>
      <c r="F84" s="3539"/>
      <c r="G84" s="4091"/>
      <c r="H84" s="4094"/>
      <c r="I84" s="247"/>
      <c r="J84" s="248"/>
      <c r="K84" s="248"/>
      <c r="L84" s="3690"/>
      <c r="M84" s="3639"/>
      <c r="N84" s="3615"/>
      <c r="O84" s="3606"/>
      <c r="P84" s="3606"/>
      <c r="Q84" s="3360"/>
      <c r="R84" s="3432"/>
      <c r="S84" s="3432"/>
      <c r="T84" s="3432"/>
      <c r="U84" s="3432"/>
      <c r="V84" s="3432"/>
      <c r="W84" s="3433"/>
      <c r="X84" s="3360"/>
      <c r="Y84" s="3361"/>
      <c r="Z84" s="4"/>
      <c r="AA84" s="4"/>
      <c r="AB84" s="4"/>
      <c r="AC84" s="4"/>
      <c r="AD84" s="4"/>
      <c r="AE84" s="4"/>
    </row>
    <row r="85" spans="1:31" ht="7.5" customHeight="1" thickBot="1">
      <c r="A85" s="4348"/>
      <c r="B85" s="4098"/>
      <c r="C85" s="4088"/>
      <c r="D85" s="3330"/>
      <c r="E85" s="376"/>
      <c r="F85" s="377"/>
      <c r="G85" s="4091"/>
      <c r="H85" s="4094"/>
      <c r="I85" s="247"/>
      <c r="J85" s="248"/>
      <c r="K85" s="248"/>
      <c r="L85" s="3690"/>
      <c r="M85" s="3639"/>
      <c r="N85" s="3615"/>
      <c r="O85" s="3606"/>
      <c r="P85" s="3606"/>
      <c r="Q85" s="3360"/>
      <c r="R85" s="3432"/>
      <c r="S85" s="3432"/>
      <c r="T85" s="3432"/>
      <c r="U85" s="3432"/>
      <c r="V85" s="3432"/>
      <c r="W85" s="3433"/>
      <c r="X85" s="3360"/>
      <c r="Y85" s="3361"/>
      <c r="Z85" s="4"/>
      <c r="AA85" s="4"/>
      <c r="AB85" s="4"/>
      <c r="AC85" s="4"/>
      <c r="AD85" s="4"/>
      <c r="AE85" s="4"/>
    </row>
    <row r="86" spans="1:31" ht="34" customHeight="1">
      <c r="A86" s="4348"/>
      <c r="B86" s="4098"/>
      <c r="C86" s="3366" t="s">
        <v>1482</v>
      </c>
      <c r="D86" s="3507" t="s">
        <v>474</v>
      </c>
      <c r="E86" s="378"/>
      <c r="F86" s="276"/>
      <c r="G86" s="4091"/>
      <c r="H86" s="4094"/>
      <c r="I86" s="276"/>
      <c r="J86" s="379"/>
      <c r="K86" s="379"/>
      <c r="L86" s="4058" t="s">
        <v>1658</v>
      </c>
      <c r="M86" s="4060" t="s">
        <v>1647</v>
      </c>
      <c r="N86" s="4062" t="s">
        <v>1508</v>
      </c>
      <c r="O86" s="3470"/>
      <c r="P86" s="3470"/>
      <c r="Q86" s="3653"/>
      <c r="R86" s="3429"/>
      <c r="S86" s="3429"/>
      <c r="T86" s="3429"/>
      <c r="U86" s="3429"/>
      <c r="V86" s="3429"/>
      <c r="W86" s="3623"/>
      <c r="X86" s="3653"/>
      <c r="Y86" s="3470"/>
      <c r="Z86" s="4"/>
      <c r="AA86" s="4"/>
      <c r="AB86" s="4"/>
      <c r="AC86" s="4"/>
      <c r="AD86" s="4"/>
      <c r="AE86" s="4"/>
    </row>
    <row r="87" spans="1:31" ht="13.5" thickBot="1">
      <c r="A87" s="4348"/>
      <c r="B87" s="4053"/>
      <c r="C87" s="3364" t="s">
        <v>236</v>
      </c>
      <c r="D87" s="380"/>
      <c r="E87" s="380"/>
      <c r="F87" s="287"/>
      <c r="G87" s="4091"/>
      <c r="H87" s="4094"/>
      <c r="I87" s="287"/>
      <c r="J87" s="311"/>
      <c r="K87" s="311"/>
      <c r="L87" s="4059"/>
      <c r="M87" s="4061"/>
      <c r="N87" s="4063"/>
      <c r="O87" s="3592"/>
      <c r="P87" s="3592"/>
      <c r="Q87" s="3567"/>
      <c r="R87" s="3559"/>
      <c r="S87" s="3559"/>
      <c r="T87" s="3559"/>
      <c r="U87" s="3559"/>
      <c r="V87" s="3559"/>
      <c r="W87" s="178"/>
      <c r="X87" s="3567"/>
      <c r="Y87" s="3592"/>
      <c r="Z87" s="4"/>
      <c r="AA87" s="4"/>
      <c r="AB87" s="4"/>
      <c r="AC87" s="4"/>
      <c r="AD87" s="4"/>
      <c r="AE87" s="4"/>
    </row>
    <row r="88" spans="1:31" ht="7.5" customHeight="1">
      <c r="A88" s="4348"/>
      <c r="B88" s="4119" t="s">
        <v>1573</v>
      </c>
      <c r="C88" s="4247" t="s">
        <v>186</v>
      </c>
      <c r="D88" s="3359"/>
      <c r="E88" s="3689"/>
      <c r="F88" s="3539"/>
      <c r="G88" s="4091"/>
      <c r="H88" s="4094"/>
      <c r="I88" s="3694"/>
      <c r="J88" s="3694"/>
      <c r="K88" s="3694"/>
      <c r="L88" s="3571"/>
      <c r="M88" s="3695"/>
      <c r="N88" s="3696"/>
      <c r="O88" s="3434"/>
      <c r="P88" s="3334"/>
      <c r="Q88" s="3482"/>
      <c r="R88" s="3432"/>
      <c r="S88" s="3432"/>
      <c r="T88" s="3432"/>
      <c r="U88" s="3432"/>
      <c r="V88" s="3432"/>
      <c r="W88" s="3361"/>
      <c r="X88" s="3360"/>
      <c r="Y88" s="152"/>
      <c r="Z88" s="4"/>
      <c r="AA88" s="4"/>
      <c r="AB88" s="4"/>
      <c r="AC88" s="4"/>
      <c r="AD88" s="4"/>
      <c r="AE88" s="4"/>
    </row>
    <row r="89" spans="1:31" ht="11.25" customHeight="1">
      <c r="A89" s="4348"/>
      <c r="B89" s="4098"/>
      <c r="C89" s="4306"/>
      <c r="D89" s="3359"/>
      <c r="E89" s="3689"/>
      <c r="F89" s="3539"/>
      <c r="G89" s="4091"/>
      <c r="H89" s="4094"/>
      <c r="I89" s="3694"/>
      <c r="J89" s="3694"/>
      <c r="K89" s="3694"/>
      <c r="L89" s="3894"/>
      <c r="M89" s="3895"/>
      <c r="N89" s="3896"/>
      <c r="O89" s="480"/>
      <c r="P89" s="3334"/>
      <c r="Q89" s="3636"/>
      <c r="R89" s="3437"/>
      <c r="S89" s="3437"/>
      <c r="T89" s="3437"/>
      <c r="U89" s="3437"/>
      <c r="V89" s="3437"/>
      <c r="W89" s="3606"/>
      <c r="X89" s="3718"/>
      <c r="Y89" s="3606"/>
      <c r="Z89" s="4"/>
      <c r="AA89" s="4"/>
      <c r="AB89" s="4"/>
      <c r="AC89" s="4"/>
      <c r="AD89" s="4"/>
      <c r="AE89" s="4"/>
    </row>
    <row r="90" spans="1:31" ht="13.5" thickBot="1">
      <c r="A90" s="4348"/>
      <c r="B90" s="4098"/>
      <c r="C90" s="3897">
        <v>11</v>
      </c>
      <c r="D90" s="4303" t="s">
        <v>1484</v>
      </c>
      <c r="E90" s="4304"/>
      <c r="F90" s="4305"/>
      <c r="G90" s="4091"/>
      <c r="H90" s="4094"/>
      <c r="I90" s="3697"/>
      <c r="J90" s="3697"/>
      <c r="K90" s="3697"/>
      <c r="L90" s="388" t="s">
        <v>110</v>
      </c>
      <c r="M90" s="389" t="s">
        <v>1647</v>
      </c>
      <c r="N90" s="3698"/>
      <c r="O90" s="3393"/>
      <c r="P90" s="3699"/>
      <c r="Q90" s="3700"/>
      <c r="R90" s="3701"/>
      <c r="S90" s="3701"/>
      <c r="T90" s="3701"/>
      <c r="U90" s="3701"/>
      <c r="V90" s="3701"/>
      <c r="W90" s="3702"/>
      <c r="X90" s="3703"/>
      <c r="Y90" s="3702"/>
      <c r="Z90" s="4"/>
      <c r="AA90" s="4"/>
      <c r="AB90" s="4"/>
      <c r="AC90" s="4"/>
      <c r="AD90" s="4"/>
      <c r="AE90" s="4"/>
    </row>
    <row r="91" spans="1:31" ht="7.5" customHeight="1">
      <c r="A91" s="4348"/>
      <c r="B91" s="4098"/>
      <c r="C91" s="4247" t="s">
        <v>186</v>
      </c>
      <c r="D91" s="3359"/>
      <c r="E91" s="3689"/>
      <c r="F91" s="3539"/>
      <c r="G91" s="4091"/>
      <c r="H91" s="4094"/>
      <c r="I91" s="3694"/>
      <c r="J91" s="3694"/>
      <c r="K91" s="3694"/>
      <c r="L91" s="3690"/>
      <c r="M91" s="3639"/>
      <c r="N91" s="3640"/>
      <c r="O91" s="3641"/>
      <c r="P91" s="3334"/>
      <c r="Q91" s="3482"/>
      <c r="R91" s="3433"/>
      <c r="S91" s="3433"/>
      <c r="T91" s="3433"/>
      <c r="U91" s="3433"/>
      <c r="V91" s="3433"/>
      <c r="W91" s="3361"/>
      <c r="X91" s="3360"/>
      <c r="Y91" s="3361"/>
      <c r="Z91" s="4"/>
      <c r="AA91" s="4"/>
      <c r="AB91" s="4"/>
      <c r="AC91" s="4"/>
      <c r="AD91" s="4"/>
      <c r="AE91" s="4"/>
    </row>
    <row r="92" spans="1:31" ht="7.5" customHeight="1">
      <c r="A92" s="4348"/>
      <c r="B92" s="4098"/>
      <c r="C92" s="4248"/>
      <c r="D92" s="3359"/>
      <c r="E92" s="3689"/>
      <c r="F92" s="3539"/>
      <c r="G92" s="4091"/>
      <c r="H92" s="4094"/>
      <c r="I92" s="3694"/>
      <c r="J92" s="3694"/>
      <c r="K92" s="3694"/>
      <c r="L92" s="3690"/>
      <c r="M92" s="3639"/>
      <c r="N92" s="3640"/>
      <c r="O92" s="3641"/>
      <c r="P92" s="3334"/>
      <c r="Q92" s="3482"/>
      <c r="R92" s="3433"/>
      <c r="S92" s="3433"/>
      <c r="T92" s="3433"/>
      <c r="U92" s="3433"/>
      <c r="V92" s="3433"/>
      <c r="W92" s="3361"/>
      <c r="X92" s="3360"/>
      <c r="Y92" s="3361"/>
      <c r="Z92" s="4"/>
      <c r="AA92" s="4"/>
      <c r="AB92" s="4"/>
      <c r="AC92" s="4"/>
      <c r="AD92" s="4"/>
      <c r="AE92" s="4"/>
    </row>
    <row r="93" spans="1:31" ht="19" customHeight="1">
      <c r="A93" s="4348"/>
      <c r="B93" s="4098"/>
      <c r="C93" s="276">
        <v>14</v>
      </c>
      <c r="D93" s="3562"/>
      <c r="E93" s="3687"/>
      <c r="F93" s="3562"/>
      <c r="G93" s="4091"/>
      <c r="H93" s="4094"/>
      <c r="I93" s="3704"/>
      <c r="J93" s="3704"/>
      <c r="K93" s="3704"/>
      <c r="L93" s="3387"/>
      <c r="M93" s="3319"/>
      <c r="N93" s="279"/>
      <c r="O93" s="3462"/>
      <c r="P93" s="3335"/>
      <c r="Q93" s="4337">
        <v>25</v>
      </c>
      <c r="R93" s="4339" t="s">
        <v>1662</v>
      </c>
      <c r="S93" s="4341"/>
      <c r="T93" s="4341" t="s">
        <v>35</v>
      </c>
      <c r="U93" s="4341" t="s">
        <v>113</v>
      </c>
      <c r="V93" s="4341" t="s">
        <v>114</v>
      </c>
      <c r="W93" s="4022">
        <v>7</v>
      </c>
      <c r="X93" s="3465"/>
      <c r="Y93" s="3466"/>
      <c r="Z93" s="4"/>
      <c r="AA93" s="4"/>
      <c r="AB93" s="4"/>
      <c r="AC93" s="4"/>
      <c r="AD93" s="4"/>
      <c r="AE93" s="4"/>
    </row>
    <row r="94" spans="1:31" ht="19" customHeight="1" thickBot="1">
      <c r="A94" s="4348"/>
      <c r="B94" s="4053"/>
      <c r="C94" s="3561"/>
      <c r="D94" s="3561"/>
      <c r="E94" s="3561"/>
      <c r="F94" s="3386"/>
      <c r="G94" s="4333"/>
      <c r="H94" s="4334"/>
      <c r="I94" s="3705"/>
      <c r="J94" s="3705"/>
      <c r="K94" s="3705"/>
      <c r="L94" s="3567"/>
      <c r="M94" s="382"/>
      <c r="N94" s="3825"/>
      <c r="O94" s="3336"/>
      <c r="P94" s="3336"/>
      <c r="Q94" s="4338"/>
      <c r="R94" s="4340"/>
      <c r="S94" s="4024"/>
      <c r="T94" s="4024"/>
      <c r="U94" s="4024"/>
      <c r="V94" s="4024"/>
      <c r="W94" s="4053"/>
      <c r="X94" s="312"/>
      <c r="Y94" s="205"/>
      <c r="Z94" s="4"/>
      <c r="AA94" s="4"/>
      <c r="AB94" s="4"/>
      <c r="AC94" s="4"/>
      <c r="AD94" s="4"/>
      <c r="AE94" s="4"/>
    </row>
    <row r="95" spans="1:31" ht="7.5" customHeight="1">
      <c r="A95" s="4348"/>
      <c r="B95" s="4245" t="s">
        <v>1574</v>
      </c>
      <c r="C95" s="4100" t="s">
        <v>190</v>
      </c>
      <c r="D95" s="3359"/>
      <c r="E95" s="3689"/>
      <c r="F95" s="3539"/>
      <c r="G95" s="4134" t="s">
        <v>117</v>
      </c>
      <c r="H95" s="4332" t="s">
        <v>1656</v>
      </c>
      <c r="I95" s="228"/>
      <c r="J95" s="228"/>
      <c r="K95" s="228"/>
      <c r="L95" s="369"/>
      <c r="M95" s="370"/>
      <c r="N95" s="398"/>
      <c r="O95" s="228"/>
      <c r="P95" s="399"/>
      <c r="Q95" s="146"/>
      <c r="R95" s="151"/>
      <c r="S95" s="151"/>
      <c r="T95" s="151"/>
      <c r="U95" s="151"/>
      <c r="V95" s="151"/>
      <c r="W95" s="152"/>
      <c r="X95" s="146"/>
      <c r="Y95" s="152"/>
      <c r="Z95" s="4"/>
      <c r="AA95" s="4"/>
      <c r="AB95" s="4"/>
      <c r="AC95" s="4"/>
      <c r="AD95" s="4"/>
      <c r="AE95" s="4"/>
    </row>
    <row r="96" spans="1:31" ht="7.5" customHeight="1">
      <c r="A96" s="4348"/>
      <c r="B96" s="4098"/>
      <c r="C96" s="4087"/>
      <c r="D96" s="3359"/>
      <c r="E96" s="3689"/>
      <c r="F96" s="3539"/>
      <c r="G96" s="4091"/>
      <c r="H96" s="4094"/>
      <c r="I96" s="393"/>
      <c r="J96" s="393"/>
      <c r="K96" s="393"/>
      <c r="L96" s="372"/>
      <c r="M96" s="373"/>
      <c r="N96" s="392"/>
      <c r="O96" s="393"/>
      <c r="P96" s="3638"/>
      <c r="Q96" s="3586"/>
      <c r="R96" s="3587"/>
      <c r="S96" s="3587"/>
      <c r="T96" s="3587"/>
      <c r="U96" s="3587"/>
      <c r="V96" s="3587"/>
      <c r="W96" s="3585"/>
      <c r="X96" s="3586"/>
      <c r="Y96" s="3585"/>
      <c r="Z96" s="4"/>
      <c r="AA96" s="4"/>
      <c r="AB96" s="4"/>
      <c r="AC96" s="4"/>
      <c r="AD96" s="4"/>
      <c r="AE96" s="4"/>
    </row>
    <row r="97" spans="1:31" ht="7.5" customHeight="1">
      <c r="A97" s="4348"/>
      <c r="B97" s="4098"/>
      <c r="C97" s="4087"/>
      <c r="D97" s="3359"/>
      <c r="E97" s="3689"/>
      <c r="F97" s="3539"/>
      <c r="G97" s="4091"/>
      <c r="H97" s="4094"/>
      <c r="I97" s="393"/>
      <c r="J97" s="393"/>
      <c r="K97" s="393"/>
      <c r="L97" s="372"/>
      <c r="M97" s="400"/>
      <c r="N97" s="392"/>
      <c r="O97" s="393"/>
      <c r="P97" s="3638"/>
      <c r="Q97" s="3616"/>
      <c r="R97" s="188"/>
      <c r="S97" s="188"/>
      <c r="T97" s="188"/>
      <c r="U97" s="188"/>
      <c r="V97" s="188"/>
      <c r="W97" s="189"/>
      <c r="X97" s="3616"/>
      <c r="Y97" s="189"/>
      <c r="Z97" s="4"/>
      <c r="AA97" s="4"/>
      <c r="AB97" s="4"/>
      <c r="AC97" s="4"/>
      <c r="AD97" s="4"/>
      <c r="AE97" s="4"/>
    </row>
    <row r="98" spans="1:31" ht="7.5" customHeight="1">
      <c r="A98" s="4348"/>
      <c r="B98" s="4098"/>
      <c r="C98" s="4087"/>
      <c r="D98" s="3359"/>
      <c r="E98" s="3689"/>
      <c r="F98" s="3539"/>
      <c r="G98" s="4091"/>
      <c r="H98" s="4094"/>
      <c r="I98" s="3641"/>
      <c r="J98" s="3641"/>
      <c r="K98" s="3641"/>
      <c r="L98" s="3690"/>
      <c r="M98" s="3706"/>
      <c r="N98" s="3640"/>
      <c r="O98" s="3641"/>
      <c r="P98" s="3638"/>
      <c r="Q98" s="3616"/>
      <c r="R98" s="188"/>
      <c r="S98" s="188"/>
      <c r="T98" s="188"/>
      <c r="U98" s="188"/>
      <c r="V98" s="188"/>
      <c r="W98" s="189"/>
      <c r="X98" s="3616"/>
      <c r="Y98" s="189"/>
      <c r="Z98" s="4"/>
      <c r="AA98" s="4"/>
      <c r="AB98" s="4"/>
      <c r="AC98" s="4"/>
      <c r="AD98" s="4"/>
      <c r="AE98" s="4"/>
    </row>
    <row r="99" spans="1:31" ht="7.5" customHeight="1" thickBot="1">
      <c r="A99" s="4348"/>
      <c r="B99" s="4098"/>
      <c r="C99" s="4088"/>
      <c r="D99" s="3331"/>
      <c r="E99" s="3689"/>
      <c r="F99" s="3539"/>
      <c r="G99" s="4091"/>
      <c r="H99" s="4094"/>
      <c r="I99" s="3641"/>
      <c r="J99" s="3641"/>
      <c r="K99" s="3641"/>
      <c r="L99" s="3690"/>
      <c r="M99" s="3706"/>
      <c r="N99" s="3640"/>
      <c r="O99" s="3641"/>
      <c r="P99" s="3638"/>
      <c r="Q99" s="3616"/>
      <c r="R99" s="188"/>
      <c r="S99" s="188"/>
      <c r="T99" s="188"/>
      <c r="U99" s="188"/>
      <c r="V99" s="188"/>
      <c r="W99" s="189"/>
      <c r="X99" s="3616"/>
      <c r="Y99" s="189"/>
      <c r="Z99" s="4"/>
      <c r="AA99" s="4"/>
      <c r="AB99" s="4"/>
      <c r="AC99" s="4"/>
      <c r="AD99" s="4"/>
      <c r="AE99" s="4"/>
    </row>
    <row r="100" spans="1:31" ht="22" customHeight="1">
      <c r="A100" s="4348"/>
      <c r="B100" s="4098"/>
      <c r="C100" s="4151">
        <v>21</v>
      </c>
      <c r="D100" s="3562"/>
      <c r="E100" s="3687"/>
      <c r="F100" s="3562"/>
      <c r="G100" s="4091"/>
      <c r="H100" s="4094"/>
      <c r="I100" s="3462"/>
      <c r="J100" s="3462"/>
      <c r="K100" s="4258" t="s">
        <v>1641</v>
      </c>
      <c r="L100" s="3372" t="s">
        <v>1677</v>
      </c>
      <c r="M100" s="3389" t="s">
        <v>1647</v>
      </c>
      <c r="N100" s="3375"/>
      <c r="O100" s="3462"/>
      <c r="P100" s="3707"/>
      <c r="Q100" s="3464"/>
      <c r="R100" s="339"/>
      <c r="S100" s="339"/>
      <c r="T100" s="339"/>
      <c r="U100" s="339"/>
      <c r="V100" s="339"/>
      <c r="W100" s="406"/>
      <c r="X100" s="3464"/>
      <c r="Y100" s="406"/>
      <c r="Z100" s="4"/>
      <c r="AA100" s="4"/>
      <c r="AB100" s="4"/>
      <c r="AC100" s="4"/>
      <c r="AD100" s="4"/>
      <c r="AE100" s="4"/>
    </row>
    <row r="101" spans="1:31" ht="22" customHeight="1">
      <c r="A101" s="4348"/>
      <c r="B101" s="4098"/>
      <c r="C101" s="4152"/>
      <c r="D101" s="3365"/>
      <c r="E101" s="3590"/>
      <c r="F101" s="3590"/>
      <c r="G101" s="4091"/>
      <c r="H101" s="4094"/>
      <c r="I101" s="3462"/>
      <c r="J101" s="3462"/>
      <c r="K101" s="4359"/>
      <c r="L101" s="3384" t="s">
        <v>1483</v>
      </c>
      <c r="M101" s="3390" t="s">
        <v>1647</v>
      </c>
      <c r="N101" s="3529" t="s">
        <v>1493</v>
      </c>
      <c r="O101" s="3462"/>
      <c r="P101" s="3461"/>
      <c r="Q101" s="3464"/>
      <c r="R101" s="339"/>
      <c r="S101" s="339"/>
      <c r="T101" s="339"/>
      <c r="U101" s="339"/>
      <c r="V101" s="339"/>
      <c r="W101" s="406"/>
      <c r="X101" s="3464"/>
      <c r="Y101" s="406"/>
      <c r="Z101" s="4"/>
      <c r="AA101" s="4"/>
      <c r="AB101" s="4"/>
      <c r="AC101" s="4"/>
      <c r="AD101" s="4"/>
      <c r="AE101" s="4"/>
    </row>
    <row r="102" spans="1:31" ht="13.5" thickBot="1">
      <c r="A102" s="4348"/>
      <c r="B102" s="4053"/>
      <c r="C102" s="287">
        <v>22</v>
      </c>
      <c r="D102" s="3561"/>
      <c r="E102" s="171"/>
      <c r="F102" s="380"/>
      <c r="G102" s="4091"/>
      <c r="H102" s="4094"/>
      <c r="I102" s="397"/>
      <c r="J102" s="397"/>
      <c r="K102" s="4259"/>
      <c r="L102" s="381"/>
      <c r="M102" s="407"/>
      <c r="N102" s="396"/>
      <c r="O102" s="397"/>
      <c r="P102" s="3711"/>
      <c r="Q102" s="206"/>
      <c r="R102" s="207"/>
      <c r="S102" s="207"/>
      <c r="T102" s="207"/>
      <c r="U102" s="207"/>
      <c r="V102" s="207"/>
      <c r="W102" s="208"/>
      <c r="X102" s="206"/>
      <c r="Y102" s="208"/>
      <c r="Z102" s="4"/>
      <c r="AA102" s="4"/>
      <c r="AB102" s="4"/>
      <c r="AC102" s="4"/>
      <c r="AD102" s="4"/>
      <c r="AE102" s="4"/>
    </row>
    <row r="103" spans="1:31" ht="7.5" customHeight="1">
      <c r="A103" s="4348"/>
      <c r="B103" s="4119" t="s">
        <v>1575</v>
      </c>
      <c r="C103" s="4247" t="s">
        <v>195</v>
      </c>
      <c r="D103" s="3539"/>
      <c r="E103" s="3712"/>
      <c r="F103" s="3539"/>
      <c r="G103" s="4091"/>
      <c r="H103" s="4094"/>
      <c r="I103" s="3713"/>
      <c r="J103" s="3936"/>
      <c r="K103" s="3714"/>
      <c r="L103" s="3713"/>
      <c r="M103" s="3715"/>
      <c r="N103" s="3716"/>
      <c r="O103" s="3717"/>
      <c r="P103" s="399"/>
      <c r="Q103" s="3482"/>
      <c r="R103" s="3433"/>
      <c r="S103" s="3433"/>
      <c r="T103" s="3433"/>
      <c r="U103" s="3433"/>
      <c r="V103" s="3433"/>
      <c r="W103" s="3361"/>
      <c r="X103" s="3360"/>
      <c r="Y103" s="3361"/>
      <c r="Z103" s="4"/>
      <c r="AA103" s="4"/>
      <c r="AB103" s="4"/>
      <c r="AC103" s="4"/>
      <c r="AD103" s="4"/>
      <c r="AE103" s="4"/>
    </row>
    <row r="104" spans="1:31" ht="7.5" customHeight="1">
      <c r="A104" s="4348"/>
      <c r="B104" s="4098"/>
      <c r="C104" s="4057"/>
      <c r="D104" s="3539"/>
      <c r="E104" s="3712"/>
      <c r="F104" s="3539"/>
      <c r="G104" s="4091"/>
      <c r="H104" s="4094"/>
      <c r="I104" s="3718"/>
      <c r="J104" s="3694"/>
      <c r="K104" s="3694"/>
      <c r="L104" s="3718"/>
      <c r="M104" s="3715"/>
      <c r="N104" s="3716"/>
      <c r="O104" s="3717"/>
      <c r="P104" s="3638"/>
      <c r="Q104" s="3482"/>
      <c r="R104" s="3433"/>
      <c r="S104" s="3433"/>
      <c r="T104" s="3433"/>
      <c r="U104" s="3433"/>
      <c r="V104" s="3433"/>
      <c r="W104" s="3361"/>
      <c r="X104" s="3360"/>
      <c r="Y104" s="3361"/>
      <c r="Z104" s="4"/>
      <c r="AA104" s="4"/>
      <c r="AB104" s="4"/>
      <c r="AC104" s="4"/>
      <c r="AD104" s="4"/>
      <c r="AE104" s="4"/>
    </row>
    <row r="105" spans="1:31" ht="7.5" customHeight="1">
      <c r="A105" s="4348"/>
      <c r="B105" s="4098"/>
      <c r="C105" s="4057"/>
      <c r="D105" s="3539"/>
      <c r="E105" s="3712"/>
      <c r="F105" s="3539"/>
      <c r="G105" s="4091"/>
      <c r="H105" s="4094"/>
      <c r="I105" s="3475"/>
      <c r="J105" s="3579"/>
      <c r="K105" s="3694"/>
      <c r="L105" s="3718"/>
      <c r="M105" s="3715"/>
      <c r="N105" s="3716"/>
      <c r="O105" s="3717"/>
      <c r="P105" s="3638"/>
      <c r="Q105" s="3482"/>
      <c r="R105" s="3433"/>
      <c r="S105" s="3433"/>
      <c r="T105" s="3433"/>
      <c r="U105" s="3433"/>
      <c r="V105" s="3433"/>
      <c r="W105" s="3361"/>
      <c r="X105" s="3360"/>
      <c r="Y105" s="3361"/>
      <c r="Z105" s="4"/>
      <c r="AA105" s="4"/>
      <c r="AB105" s="4"/>
      <c r="AC105" s="4"/>
      <c r="AD105" s="4"/>
      <c r="AE105" s="4"/>
    </row>
    <row r="106" spans="1:31" ht="7.5" customHeight="1">
      <c r="A106" s="4348"/>
      <c r="B106" s="4098"/>
      <c r="C106" s="4057"/>
      <c r="D106" s="3539"/>
      <c r="E106" s="3712"/>
      <c r="F106" s="3539"/>
      <c r="G106" s="4091"/>
      <c r="H106" s="4094"/>
      <c r="I106" s="3475"/>
      <c r="J106" s="3579"/>
      <c r="K106" s="3694"/>
      <c r="L106" s="3718"/>
      <c r="M106" s="3715"/>
      <c r="N106" s="3716"/>
      <c r="O106" s="3717"/>
      <c r="P106" s="3638"/>
      <c r="Q106" s="3482"/>
      <c r="R106" s="3433"/>
      <c r="S106" s="3433"/>
      <c r="T106" s="3433"/>
      <c r="U106" s="3433"/>
      <c r="V106" s="3433"/>
      <c r="W106" s="3361"/>
      <c r="X106" s="3360"/>
      <c r="Y106" s="3361"/>
      <c r="Z106" s="4"/>
      <c r="AA106" s="4"/>
      <c r="AB106" s="4"/>
      <c r="AC106" s="4"/>
      <c r="AD106" s="4"/>
      <c r="AE106" s="4"/>
    </row>
    <row r="107" spans="1:31" ht="7.5" customHeight="1" thickBot="1">
      <c r="A107" s="4348"/>
      <c r="B107" s="4098"/>
      <c r="C107" s="4082"/>
      <c r="D107" s="3539"/>
      <c r="E107" s="3712"/>
      <c r="F107" s="3539"/>
      <c r="G107" s="4091"/>
      <c r="H107" s="4094"/>
      <c r="I107" s="3475"/>
      <c r="J107" s="3579"/>
      <c r="K107" s="3694"/>
      <c r="L107" s="3718"/>
      <c r="M107" s="3612"/>
      <c r="N107" s="3614"/>
      <c r="O107" s="3717"/>
      <c r="P107" s="3638"/>
      <c r="Q107" s="3482"/>
      <c r="R107" s="3433"/>
      <c r="S107" s="3433"/>
      <c r="T107" s="3433"/>
      <c r="U107" s="3433"/>
      <c r="V107" s="3433"/>
      <c r="W107" s="3361"/>
      <c r="X107" s="3360"/>
      <c r="Y107" s="3361"/>
      <c r="Z107" s="4"/>
      <c r="AA107" s="4"/>
      <c r="AB107" s="4"/>
      <c r="AC107" s="4"/>
      <c r="AD107" s="4"/>
      <c r="AE107" s="4"/>
    </row>
    <row r="108" spans="1:31" ht="26">
      <c r="A108" s="4348"/>
      <c r="B108" s="4098"/>
      <c r="C108" s="123">
        <v>28</v>
      </c>
      <c r="D108" s="3472" t="s">
        <v>1519</v>
      </c>
      <c r="E108" s="3473"/>
      <c r="F108" s="276"/>
      <c r="G108" s="4091"/>
      <c r="H108" s="4094"/>
      <c r="I108" s="4056" t="s">
        <v>1527</v>
      </c>
      <c r="J108" s="3462"/>
      <c r="K108" s="3687"/>
      <c r="L108" s="3691" t="s">
        <v>1672</v>
      </c>
      <c r="M108" s="3692" t="s">
        <v>1647</v>
      </c>
      <c r="N108" s="3693" t="s">
        <v>1508</v>
      </c>
      <c r="O108" s="3719"/>
      <c r="P108" s="3707"/>
      <c r="Q108" s="3652"/>
      <c r="R108" s="3623"/>
      <c r="S108" s="3623"/>
      <c r="T108" s="3623"/>
      <c r="U108" s="3623"/>
      <c r="V108" s="3623"/>
      <c r="W108" s="3470"/>
      <c r="X108" s="3653"/>
      <c r="Y108" s="3470"/>
      <c r="Z108" s="4"/>
      <c r="AA108" s="4"/>
      <c r="AB108" s="4"/>
      <c r="AC108" s="4"/>
      <c r="AD108" s="4"/>
      <c r="AE108" s="4"/>
    </row>
    <row r="109" spans="1:31" ht="26.5" thickBot="1">
      <c r="A109" s="4348"/>
      <c r="B109" s="4098"/>
      <c r="C109" s="3329">
        <v>29</v>
      </c>
      <c r="D109" s="3708"/>
      <c r="E109" s="3709" t="s">
        <v>122</v>
      </c>
      <c r="F109" s="3710" t="s">
        <v>1639</v>
      </c>
      <c r="G109" s="4091"/>
      <c r="H109" s="4094"/>
      <c r="I109" s="4057"/>
      <c r="J109" s="3873"/>
      <c r="K109" s="3590"/>
      <c r="L109" s="3567"/>
      <c r="M109" s="382"/>
      <c r="N109" s="3825"/>
      <c r="O109" s="3823"/>
      <c r="P109" s="3461"/>
      <c r="Q109" s="3565"/>
      <c r="R109" s="3563"/>
      <c r="S109" s="3563"/>
      <c r="T109" s="3563"/>
      <c r="U109" s="3563"/>
      <c r="V109" s="3563"/>
      <c r="W109" s="3564"/>
      <c r="X109" s="3593"/>
      <c r="Y109" s="3564"/>
      <c r="Z109" s="4"/>
      <c r="AA109" s="4"/>
      <c r="AB109" s="4"/>
      <c r="AC109" s="4"/>
      <c r="AD109" s="4"/>
      <c r="AE109" s="4"/>
    </row>
    <row r="110" spans="1:31" ht="7.5" customHeight="1" thickBot="1">
      <c r="A110" s="4349"/>
      <c r="B110" s="4106" t="s">
        <v>1577</v>
      </c>
      <c r="C110" s="4108" t="s">
        <v>1576</v>
      </c>
      <c r="D110" s="3544"/>
      <c r="E110" s="3827"/>
      <c r="F110" s="3330"/>
      <c r="G110" s="4318" t="s">
        <v>128</v>
      </c>
      <c r="H110" s="4103" t="s">
        <v>1655</v>
      </c>
      <c r="I110" s="3544"/>
      <c r="J110" s="3659"/>
      <c r="K110" s="3828"/>
      <c r="L110" s="3828"/>
      <c r="M110" s="3639"/>
      <c r="N110" s="3829"/>
      <c r="O110" s="3787"/>
      <c r="P110" s="3744"/>
      <c r="Q110" s="3616"/>
      <c r="R110" s="188"/>
      <c r="S110" s="188"/>
      <c r="T110" s="188"/>
      <c r="U110" s="188"/>
      <c r="V110" s="188"/>
      <c r="W110" s="189"/>
      <c r="X110" s="3617"/>
      <c r="Y110" s="189"/>
      <c r="Z110" s="4"/>
      <c r="AA110" s="4"/>
      <c r="AB110" s="4"/>
      <c r="AC110" s="4"/>
      <c r="AD110" s="4"/>
      <c r="AE110" s="4"/>
    </row>
    <row r="111" spans="1:31" ht="7.5" customHeight="1" thickTop="1">
      <c r="A111" s="4345" t="s">
        <v>126</v>
      </c>
      <c r="B111" s="4098"/>
      <c r="C111" s="4087"/>
      <c r="D111" s="749"/>
      <c r="E111" s="785"/>
      <c r="F111" s="784"/>
      <c r="G111" s="4319"/>
      <c r="H111" s="4104"/>
      <c r="I111" s="749"/>
      <c r="J111" s="749"/>
      <c r="K111" s="795"/>
      <c r="L111" s="795"/>
      <c r="M111" s="3830"/>
      <c r="N111" s="3831"/>
      <c r="O111" s="3832"/>
      <c r="P111" s="3833"/>
      <c r="Q111" s="623"/>
      <c r="R111" s="627"/>
      <c r="S111" s="627"/>
      <c r="T111" s="627"/>
      <c r="U111" s="627"/>
      <c r="V111" s="627"/>
      <c r="W111" s="628"/>
      <c r="X111" s="753"/>
      <c r="Y111" s="628"/>
      <c r="Z111" s="4"/>
      <c r="AA111" s="4"/>
      <c r="AB111" s="4"/>
      <c r="AC111" s="4"/>
      <c r="AD111" s="4"/>
      <c r="AE111" s="4"/>
    </row>
    <row r="112" spans="1:31" ht="7.5" customHeight="1">
      <c r="A112" s="4345"/>
      <c r="B112" s="4098"/>
      <c r="C112" s="4087"/>
      <c r="D112" s="3359"/>
      <c r="E112" s="3689"/>
      <c r="F112" s="3539"/>
      <c r="G112" s="4319"/>
      <c r="H112" s="4104"/>
      <c r="I112" s="3359"/>
      <c r="J112" s="3359"/>
      <c r="K112" s="3579"/>
      <c r="L112" s="3713"/>
      <c r="M112" s="373"/>
      <c r="N112" s="3361"/>
      <c r="O112" s="3334"/>
      <c r="P112" s="3638"/>
      <c r="Q112" s="3482"/>
      <c r="R112" s="3433"/>
      <c r="S112" s="3433"/>
      <c r="T112" s="3433"/>
      <c r="U112" s="3433"/>
      <c r="V112" s="3433"/>
      <c r="W112" s="3361"/>
      <c r="X112" s="3360"/>
      <c r="Y112" s="3361"/>
      <c r="Z112" s="4"/>
      <c r="AA112" s="4"/>
      <c r="AB112" s="4"/>
      <c r="AC112" s="4"/>
      <c r="AD112" s="4"/>
      <c r="AE112" s="4"/>
    </row>
    <row r="113" spans="1:31" ht="7.5" customHeight="1">
      <c r="A113" s="4345"/>
      <c r="B113" s="4098"/>
      <c r="C113" s="4087"/>
      <c r="D113" s="3359"/>
      <c r="E113" s="3689"/>
      <c r="F113" s="3539"/>
      <c r="G113" s="4319"/>
      <c r="H113" s="4104"/>
      <c r="I113" s="3359"/>
      <c r="J113" s="3359"/>
      <c r="K113" s="3579"/>
      <c r="L113" s="3713"/>
      <c r="M113" s="3639"/>
      <c r="N113" s="3361"/>
      <c r="O113" s="3334"/>
      <c r="P113" s="3638"/>
      <c r="Q113" s="3482"/>
      <c r="R113" s="3433"/>
      <c r="S113" s="3433"/>
      <c r="T113" s="3433"/>
      <c r="U113" s="3433"/>
      <c r="V113" s="3433"/>
      <c r="W113" s="3361"/>
      <c r="X113" s="3360"/>
      <c r="Y113" s="3361"/>
      <c r="Z113" s="4"/>
      <c r="AA113" s="4"/>
      <c r="AB113" s="4"/>
      <c r="AC113" s="4"/>
      <c r="AD113" s="4"/>
      <c r="AE113" s="4"/>
    </row>
    <row r="114" spans="1:31" ht="7.5" customHeight="1" thickBot="1">
      <c r="A114" s="4345"/>
      <c r="B114" s="4098"/>
      <c r="C114" s="4088"/>
      <c r="D114" s="3359"/>
      <c r="E114" s="3689"/>
      <c r="F114" s="3539"/>
      <c r="G114" s="4319"/>
      <c r="H114" s="4104"/>
      <c r="I114" s="3359"/>
      <c r="J114" s="3359"/>
      <c r="K114" s="3579"/>
      <c r="L114" s="3713"/>
      <c r="M114" s="3639"/>
      <c r="N114" s="3361"/>
      <c r="O114" s="3334"/>
      <c r="P114" s="3638"/>
      <c r="Q114" s="3482"/>
      <c r="R114" s="3433"/>
      <c r="S114" s="3433"/>
      <c r="T114" s="3433"/>
      <c r="U114" s="3433"/>
      <c r="V114" s="3433"/>
      <c r="W114" s="3361"/>
      <c r="X114" s="3360"/>
      <c r="Y114" s="3361"/>
      <c r="Z114" s="4"/>
      <c r="AA114" s="4"/>
      <c r="AB114" s="4"/>
      <c r="AC114" s="4"/>
      <c r="AD114" s="4"/>
      <c r="AE114" s="4"/>
    </row>
    <row r="115" spans="1:31" ht="13">
      <c r="A115" s="4345"/>
      <c r="B115" s="4098"/>
      <c r="C115" s="3366" t="s">
        <v>1490</v>
      </c>
      <c r="D115" s="3562"/>
      <c r="E115" s="3687"/>
      <c r="F115" s="3562"/>
      <c r="G115" s="4319"/>
      <c r="H115" s="4104"/>
      <c r="I115" s="4101" t="s">
        <v>1659</v>
      </c>
      <c r="J115" s="3462"/>
      <c r="K115" s="3687"/>
      <c r="L115" s="3318"/>
      <c r="M115" s="3824"/>
      <c r="N115" s="3470"/>
      <c r="O115" s="3335"/>
      <c r="P115" s="3707"/>
      <c r="Q115" s="3464"/>
      <c r="R115" s="339"/>
      <c r="S115" s="339"/>
      <c r="T115" s="339"/>
      <c r="U115" s="339"/>
      <c r="V115" s="339"/>
      <c r="W115" s="406"/>
      <c r="X115" s="3653"/>
      <c r="Y115" s="3470"/>
      <c r="Z115" s="4"/>
      <c r="AA115" s="4"/>
      <c r="AB115" s="4"/>
      <c r="AC115" s="4"/>
      <c r="AD115" s="4"/>
      <c r="AE115" s="4"/>
    </row>
    <row r="116" spans="1:31" ht="13.5" thickBot="1">
      <c r="A116" s="4345"/>
      <c r="B116" s="4107"/>
      <c r="C116" s="3364" t="s">
        <v>1485</v>
      </c>
      <c r="D116" s="3561"/>
      <c r="E116" s="171"/>
      <c r="F116" s="380"/>
      <c r="G116" s="4319"/>
      <c r="H116" s="4104"/>
      <c r="I116" s="4102"/>
      <c r="J116" s="3873"/>
      <c r="K116" s="3688"/>
      <c r="L116" s="3567"/>
      <c r="M116" s="382"/>
      <c r="N116" s="3825"/>
      <c r="O116" s="3336"/>
      <c r="P116" s="3711"/>
      <c r="Q116" s="206"/>
      <c r="R116" s="207"/>
      <c r="S116" s="207"/>
      <c r="T116" s="207"/>
      <c r="U116" s="207"/>
      <c r="V116" s="207"/>
      <c r="W116" s="208"/>
      <c r="X116" s="3567"/>
      <c r="Y116" s="3592"/>
      <c r="Z116" s="4"/>
      <c r="AA116" s="4"/>
      <c r="AB116" s="4"/>
      <c r="AC116" s="4"/>
      <c r="AD116" s="4"/>
      <c r="AE116" s="4"/>
    </row>
    <row r="117" spans="1:31" ht="7.5" customHeight="1" thickTop="1">
      <c r="A117" s="4345"/>
      <c r="B117" s="4119" t="s">
        <v>1578</v>
      </c>
      <c r="C117" s="4100" t="s">
        <v>1557</v>
      </c>
      <c r="D117" s="142"/>
      <c r="E117" s="432"/>
      <c r="F117" s="261"/>
      <c r="G117" s="4319"/>
      <c r="H117" s="4104"/>
      <c r="I117" s="228"/>
      <c r="J117" s="228"/>
      <c r="K117" s="228"/>
      <c r="L117" s="433"/>
      <c r="M117" s="370"/>
      <c r="N117" s="3657"/>
      <c r="O117" s="399"/>
      <c r="P117" s="3638"/>
      <c r="Q117" s="146"/>
      <c r="R117" s="151"/>
      <c r="S117" s="151"/>
      <c r="T117" s="151"/>
      <c r="U117" s="151"/>
      <c r="V117" s="151"/>
      <c r="W117" s="152"/>
      <c r="X117" s="153"/>
      <c r="Y117" s="152"/>
      <c r="Z117" s="4"/>
      <c r="AA117" s="4"/>
      <c r="AB117" s="4"/>
      <c r="AC117" s="4"/>
      <c r="AD117" s="4"/>
      <c r="AE117" s="4"/>
    </row>
    <row r="118" spans="1:31" ht="7.5" customHeight="1">
      <c r="A118" s="4345"/>
      <c r="B118" s="4098"/>
      <c r="C118" s="4087"/>
      <c r="D118" s="3359"/>
      <c r="E118" s="3583"/>
      <c r="F118" s="3331"/>
      <c r="G118" s="4319"/>
      <c r="H118" s="4104"/>
      <c r="I118" s="393"/>
      <c r="J118" s="393"/>
      <c r="K118" s="393"/>
      <c r="L118" s="3826"/>
      <c r="M118" s="373"/>
      <c r="N118" s="189"/>
      <c r="O118" s="3638"/>
      <c r="P118" s="3638"/>
      <c r="Q118" s="3586"/>
      <c r="R118" s="3587"/>
      <c r="S118" s="3587"/>
      <c r="T118" s="3587"/>
      <c r="U118" s="3587"/>
      <c r="V118" s="3587"/>
      <c r="W118" s="3585"/>
      <c r="X118" s="3588"/>
      <c r="Y118" s="3585"/>
      <c r="Z118" s="4"/>
      <c r="AA118" s="4"/>
      <c r="AB118" s="4"/>
      <c r="AC118" s="4"/>
      <c r="AD118" s="4"/>
      <c r="AE118" s="4"/>
    </row>
    <row r="119" spans="1:31" ht="7.5" customHeight="1">
      <c r="A119" s="4345"/>
      <c r="B119" s="4098"/>
      <c r="C119" s="4087"/>
      <c r="D119" s="3359"/>
      <c r="E119" s="3608"/>
      <c r="F119" s="3544"/>
      <c r="G119" s="4319"/>
      <c r="H119" s="4104"/>
      <c r="I119" s="393"/>
      <c r="J119" s="393"/>
      <c r="K119" s="393"/>
      <c r="L119" s="3581"/>
      <c r="M119" s="373"/>
      <c r="N119" s="435"/>
      <c r="O119" s="3638"/>
      <c r="P119" s="3638"/>
      <c r="Q119" s="3616"/>
      <c r="R119" s="188"/>
      <c r="S119" s="188"/>
      <c r="T119" s="188"/>
      <c r="U119" s="188"/>
      <c r="V119" s="188"/>
      <c r="W119" s="189"/>
      <c r="X119" s="3617"/>
      <c r="Y119" s="189"/>
      <c r="Z119" s="4"/>
      <c r="AA119" s="4"/>
      <c r="AB119" s="4"/>
      <c r="AC119" s="4"/>
      <c r="AD119" s="4"/>
      <c r="AE119" s="4"/>
    </row>
    <row r="120" spans="1:31" ht="7.5" customHeight="1">
      <c r="A120" s="4345"/>
      <c r="B120" s="4098"/>
      <c r="C120" s="4087"/>
      <c r="D120" s="3359"/>
      <c r="E120" s="3608"/>
      <c r="F120" s="3544"/>
      <c r="G120" s="4319"/>
      <c r="H120" s="4104"/>
      <c r="I120" s="3641"/>
      <c r="J120" s="3641"/>
      <c r="K120" s="3641"/>
      <c r="L120" s="3581"/>
      <c r="M120" s="3639"/>
      <c r="N120" s="435"/>
      <c r="O120" s="3638"/>
      <c r="P120" s="3638"/>
      <c r="Q120" s="3616"/>
      <c r="R120" s="188"/>
      <c r="S120" s="188"/>
      <c r="T120" s="188"/>
      <c r="U120" s="188"/>
      <c r="V120" s="188"/>
      <c r="W120" s="189"/>
      <c r="X120" s="3617"/>
      <c r="Y120" s="189"/>
      <c r="Z120" s="4"/>
      <c r="AA120" s="4"/>
      <c r="AB120" s="4"/>
      <c r="AC120" s="4"/>
      <c r="AD120" s="4"/>
      <c r="AE120" s="4"/>
    </row>
    <row r="121" spans="1:31" ht="7.5" customHeight="1" thickBot="1">
      <c r="A121" s="4345"/>
      <c r="B121" s="4098"/>
      <c r="C121" s="4087"/>
      <c r="D121" s="3331"/>
      <c r="E121" s="3608"/>
      <c r="F121" s="3544"/>
      <c r="G121" s="4319"/>
      <c r="H121" s="4104"/>
      <c r="I121" s="3641"/>
      <c r="J121" s="3641"/>
      <c r="K121" s="3641"/>
      <c r="L121" s="3581"/>
      <c r="M121" s="3639"/>
      <c r="N121" s="435"/>
      <c r="O121" s="3638"/>
      <c r="P121" s="3638"/>
      <c r="Q121" s="3616"/>
      <c r="R121" s="188"/>
      <c r="S121" s="188"/>
      <c r="T121" s="188"/>
      <c r="U121" s="188"/>
      <c r="V121" s="188"/>
      <c r="W121" s="189"/>
      <c r="X121" s="3617"/>
      <c r="Y121" s="189"/>
      <c r="Z121" s="4"/>
      <c r="AA121" s="4"/>
      <c r="AB121" s="4"/>
      <c r="AC121" s="4"/>
      <c r="AD121" s="4"/>
      <c r="AE121" s="4"/>
    </row>
    <row r="122" spans="1:31" ht="35.5" customHeight="1">
      <c r="A122" s="4345"/>
      <c r="B122" s="4098"/>
      <c r="C122" s="3875">
        <v>12</v>
      </c>
      <c r="D122" s="3875"/>
      <c r="E122" s="3875"/>
      <c r="F122" s="3875"/>
      <c r="G122" s="4319"/>
      <c r="H122" s="4104"/>
      <c r="I122" s="3462"/>
      <c r="J122" s="3462"/>
      <c r="K122" s="3462"/>
      <c r="L122" s="3324" t="s">
        <v>135</v>
      </c>
      <c r="M122" s="3944" t="s">
        <v>1647</v>
      </c>
      <c r="N122" s="3332" t="s">
        <v>1508</v>
      </c>
      <c r="O122" s="3462"/>
      <c r="P122" s="3462"/>
      <c r="Q122" s="3464"/>
      <c r="R122" s="3512"/>
      <c r="S122" s="3512"/>
      <c r="T122" s="3512"/>
      <c r="U122" s="3512"/>
      <c r="V122" s="3512"/>
      <c r="W122" s="3511"/>
      <c r="X122" s="3463"/>
      <c r="Y122" s="3511"/>
      <c r="Z122" s="4"/>
      <c r="AA122" s="4"/>
      <c r="AB122" s="4"/>
      <c r="AC122" s="4"/>
      <c r="AD122" s="4"/>
      <c r="AE122" s="4"/>
    </row>
    <row r="123" spans="1:31" ht="25" customHeight="1">
      <c r="A123" s="4345"/>
      <c r="B123" s="4098"/>
      <c r="C123" s="4221">
        <v>13</v>
      </c>
      <c r="D123" s="4221"/>
      <c r="E123" s="4221"/>
      <c r="F123" s="4221"/>
      <c r="G123" s="4319"/>
      <c r="H123" s="4104"/>
      <c r="I123" s="4222"/>
      <c r="J123" s="3873"/>
      <c r="K123" s="4222"/>
      <c r="L123" s="3372" t="s">
        <v>1358</v>
      </c>
      <c r="M123" s="3389" t="s">
        <v>1647</v>
      </c>
      <c r="N123" s="3375"/>
      <c r="O123" s="4222"/>
      <c r="P123" s="4222"/>
      <c r="Q123" s="4219"/>
      <c r="R123" s="4220"/>
      <c r="S123" s="4220"/>
      <c r="T123" s="4220"/>
      <c r="U123" s="4220"/>
      <c r="V123" s="4220"/>
      <c r="W123" s="4216"/>
      <c r="X123" s="4215"/>
      <c r="Y123" s="4216"/>
      <c r="Z123" s="4"/>
      <c r="AA123" s="4"/>
      <c r="AB123" s="4"/>
      <c r="AC123" s="4"/>
      <c r="AD123" s="4"/>
      <c r="AE123" s="4"/>
    </row>
    <row r="124" spans="1:31" ht="26.5" thickBot="1">
      <c r="A124" s="4345"/>
      <c r="B124" s="4107"/>
      <c r="C124" s="4044"/>
      <c r="D124" s="4044"/>
      <c r="E124" s="4044"/>
      <c r="F124" s="4044"/>
      <c r="G124" s="4319"/>
      <c r="H124" s="4104"/>
      <c r="I124" s="4223"/>
      <c r="J124" s="3336"/>
      <c r="K124" s="4223"/>
      <c r="L124" s="3384" t="s">
        <v>1513</v>
      </c>
      <c r="M124" s="3467" t="s">
        <v>1647</v>
      </c>
      <c r="N124" s="3468" t="s">
        <v>1493</v>
      </c>
      <c r="O124" s="4223"/>
      <c r="P124" s="4223"/>
      <c r="Q124" s="4046"/>
      <c r="R124" s="4051"/>
      <c r="S124" s="4051"/>
      <c r="T124" s="4051"/>
      <c r="U124" s="4051"/>
      <c r="V124" s="4051"/>
      <c r="W124" s="4048"/>
      <c r="X124" s="4047"/>
      <c r="Y124" s="4048"/>
      <c r="Z124" s="4"/>
      <c r="AA124" s="4"/>
      <c r="AB124" s="4"/>
      <c r="AC124" s="4"/>
      <c r="AD124" s="4"/>
      <c r="AE124" s="4"/>
    </row>
    <row r="125" spans="1:31" ht="7.5" customHeight="1" thickTop="1">
      <c r="A125" s="4345"/>
      <c r="B125" s="4217" t="s">
        <v>1579</v>
      </c>
      <c r="C125" s="4131" t="s">
        <v>1558</v>
      </c>
      <c r="D125" s="261"/>
      <c r="E125" s="432"/>
      <c r="F125" s="261"/>
      <c r="G125" s="4319"/>
      <c r="H125" s="4104"/>
      <c r="I125" s="142"/>
      <c r="J125" s="142"/>
      <c r="K125" s="439"/>
      <c r="L125" s="440"/>
      <c r="M125" s="386"/>
      <c r="N125" s="294"/>
      <c r="O125" s="295"/>
      <c r="P125" s="152"/>
      <c r="Q125" s="441"/>
      <c r="R125" s="442"/>
      <c r="S125" s="442"/>
      <c r="T125" s="442"/>
      <c r="U125" s="442"/>
      <c r="V125" s="442"/>
      <c r="W125" s="297"/>
      <c r="X125" s="296"/>
      <c r="Y125" s="297"/>
      <c r="Z125" s="4"/>
      <c r="AA125" s="4"/>
      <c r="AB125" s="4"/>
      <c r="AC125" s="4"/>
      <c r="AD125" s="4"/>
      <c r="AE125" s="4"/>
    </row>
    <row r="126" spans="1:31" ht="7.5" customHeight="1">
      <c r="A126" s="4345"/>
      <c r="B126" s="4069"/>
      <c r="C126" s="4111"/>
      <c r="D126" s="3539"/>
      <c r="E126" s="368"/>
      <c r="F126" s="224"/>
      <c r="G126" s="4319"/>
      <c r="H126" s="4104"/>
      <c r="I126" s="95"/>
      <c r="J126" s="95"/>
      <c r="K126" s="165"/>
      <c r="L126" s="443"/>
      <c r="M126" s="9"/>
      <c r="N126" s="185"/>
      <c r="O126" s="109"/>
      <c r="P126" s="104"/>
      <c r="Q126" s="186"/>
      <c r="R126" s="188"/>
      <c r="S126" s="188"/>
      <c r="T126" s="188"/>
      <c r="U126" s="188"/>
      <c r="V126" s="188"/>
      <c r="W126" s="189"/>
      <c r="X126" s="190"/>
      <c r="Y126" s="189"/>
      <c r="Z126" s="4"/>
      <c r="AA126" s="4"/>
      <c r="AB126" s="4"/>
      <c r="AC126" s="4"/>
      <c r="AD126" s="4"/>
      <c r="AE126" s="4"/>
    </row>
    <row r="127" spans="1:31" ht="7.5" customHeight="1">
      <c r="A127" s="4345"/>
      <c r="B127" s="4069"/>
      <c r="C127" s="4111"/>
      <c r="D127" s="3539"/>
      <c r="E127" s="368"/>
      <c r="F127" s="224"/>
      <c r="G127" s="4319"/>
      <c r="H127" s="4104"/>
      <c r="I127" s="95"/>
      <c r="J127" s="95"/>
      <c r="K127" s="165"/>
      <c r="L127" s="443"/>
      <c r="M127" s="9"/>
      <c r="N127" s="185"/>
      <c r="O127" s="109"/>
      <c r="P127" s="104"/>
      <c r="Q127" s="186"/>
      <c r="R127" s="188"/>
      <c r="S127" s="188"/>
      <c r="T127" s="188"/>
      <c r="U127" s="188"/>
      <c r="V127" s="188"/>
      <c r="W127" s="189"/>
      <c r="X127" s="190"/>
      <c r="Y127" s="189"/>
      <c r="Z127" s="4"/>
      <c r="AA127" s="4"/>
      <c r="AB127" s="4"/>
      <c r="AC127" s="4"/>
      <c r="AD127" s="4"/>
      <c r="AE127" s="4"/>
    </row>
    <row r="128" spans="1:31" ht="7.5" customHeight="1">
      <c r="A128" s="4345"/>
      <c r="B128" s="4069"/>
      <c r="C128" s="4111"/>
      <c r="D128" s="3539"/>
      <c r="E128" s="368"/>
      <c r="F128" s="224"/>
      <c r="G128" s="4319"/>
      <c r="H128" s="4104"/>
      <c r="I128" s="95"/>
      <c r="J128" s="95"/>
      <c r="K128" s="165"/>
      <c r="L128" s="443"/>
      <c r="M128" s="9"/>
      <c r="N128" s="185"/>
      <c r="O128" s="109"/>
      <c r="P128" s="104"/>
      <c r="Q128" s="186"/>
      <c r="R128" s="188"/>
      <c r="S128" s="188"/>
      <c r="T128" s="188"/>
      <c r="U128" s="188"/>
      <c r="V128" s="188"/>
      <c r="W128" s="189"/>
      <c r="X128" s="190"/>
      <c r="Y128" s="189"/>
      <c r="Z128" s="4"/>
      <c r="AA128" s="4"/>
      <c r="AB128" s="4"/>
      <c r="AC128" s="4"/>
      <c r="AD128" s="4"/>
      <c r="AE128" s="4"/>
    </row>
    <row r="129" spans="1:31" ht="7.5" customHeight="1" thickBot="1">
      <c r="A129" s="4345"/>
      <c r="B129" s="4069"/>
      <c r="C129" s="4112"/>
      <c r="D129" s="3539"/>
      <c r="E129" s="368"/>
      <c r="F129" s="224"/>
      <c r="G129" s="4320"/>
      <c r="H129" s="4105"/>
      <c r="I129" s="95"/>
      <c r="J129" s="95"/>
      <c r="K129" s="165"/>
      <c r="L129" s="443"/>
      <c r="M129" s="9"/>
      <c r="N129" s="185"/>
      <c r="O129" s="109"/>
      <c r="P129" s="104"/>
      <c r="Q129" s="186"/>
      <c r="R129" s="188"/>
      <c r="S129" s="188"/>
      <c r="T129" s="188"/>
      <c r="U129" s="188"/>
      <c r="V129" s="188"/>
      <c r="W129" s="189"/>
      <c r="X129" s="190"/>
      <c r="Y129" s="189"/>
      <c r="Z129" s="4"/>
      <c r="AA129" s="4"/>
      <c r="AB129" s="4"/>
      <c r="AC129" s="4"/>
      <c r="AD129" s="4"/>
      <c r="AE129" s="4"/>
    </row>
    <row r="130" spans="1:31" ht="43" customHeight="1">
      <c r="A130" s="4345"/>
      <c r="B130" s="4069"/>
      <c r="C130" s="3547">
        <v>19</v>
      </c>
      <c r="D130" s="3521" t="s">
        <v>1634</v>
      </c>
      <c r="E130" s="194"/>
      <c r="F130" s="3927"/>
      <c r="G130" s="4312" t="s">
        <v>137</v>
      </c>
      <c r="H130" s="4313"/>
      <c r="I130" s="3928"/>
      <c r="J130" s="3928"/>
      <c r="K130" s="436"/>
      <c r="L130" s="453"/>
      <c r="M130" s="454"/>
      <c r="N130" s="455"/>
      <c r="O130" s="197"/>
      <c r="P130" s="202"/>
      <c r="Q130" s="3464">
        <v>25</v>
      </c>
      <c r="R130" s="3551" t="s">
        <v>1663</v>
      </c>
      <c r="S130" s="3512"/>
      <c r="T130" s="3512" t="s">
        <v>35</v>
      </c>
      <c r="U130" s="3512"/>
      <c r="V130" s="3512" t="s">
        <v>144</v>
      </c>
      <c r="W130" s="3511">
        <v>7</v>
      </c>
      <c r="X130" s="438"/>
      <c r="Y130" s="406"/>
      <c r="Z130" s="4"/>
      <c r="AA130" s="4"/>
      <c r="AB130" s="4"/>
      <c r="AC130" s="4"/>
      <c r="AD130" s="4"/>
      <c r="AE130" s="4"/>
    </row>
    <row r="131" spans="1:31" ht="32" customHeight="1" thickBot="1">
      <c r="A131" s="4345"/>
      <c r="B131" s="4107"/>
      <c r="C131" s="3732">
        <v>20</v>
      </c>
      <c r="D131" s="3561"/>
      <c r="E131" s="171"/>
      <c r="F131" s="380"/>
      <c r="G131" s="4314"/>
      <c r="H131" s="4315"/>
      <c r="I131" s="3915"/>
      <c r="J131" s="3915"/>
      <c r="K131" s="380"/>
      <c r="L131" s="277"/>
      <c r="M131" s="313"/>
      <c r="N131" s="337"/>
      <c r="O131" s="136"/>
      <c r="P131" s="137"/>
      <c r="Q131" s="3464">
        <v>25</v>
      </c>
      <c r="R131" s="3551" t="s">
        <v>1664</v>
      </c>
      <c r="S131" s="3512"/>
      <c r="T131" s="3512" t="s">
        <v>35</v>
      </c>
      <c r="U131" s="3512"/>
      <c r="V131" s="3512" t="s">
        <v>144</v>
      </c>
      <c r="W131" s="3511">
        <v>7</v>
      </c>
      <c r="X131" s="206"/>
      <c r="Y131" s="447"/>
      <c r="Z131" s="4"/>
      <c r="AA131" s="4"/>
      <c r="AB131" s="4"/>
      <c r="AC131" s="4"/>
      <c r="AD131" s="4"/>
      <c r="AE131" s="4"/>
    </row>
    <row r="132" spans="1:31" ht="7.5" customHeight="1" thickTop="1">
      <c r="A132" s="4345"/>
      <c r="B132" s="4218" t="s">
        <v>1580</v>
      </c>
      <c r="C132" s="4116" t="s">
        <v>1561</v>
      </c>
      <c r="D132" s="4123" t="s">
        <v>1568</v>
      </c>
      <c r="E132" s="4158"/>
      <c r="F132" s="4158"/>
      <c r="G132" s="4314"/>
      <c r="H132" s="4315"/>
      <c r="I132" s="3929"/>
      <c r="J132" s="3686"/>
      <c r="K132" s="349"/>
      <c r="L132" s="448"/>
      <c r="M132" s="449"/>
      <c r="N132" s="450"/>
      <c r="O132" s="318"/>
      <c r="P132" s="319"/>
      <c r="Q132" s="345"/>
      <c r="R132" s="451"/>
      <c r="S132" s="451"/>
      <c r="T132" s="451"/>
      <c r="U132" s="451"/>
      <c r="V132" s="451"/>
      <c r="W132" s="319"/>
      <c r="X132" s="321"/>
      <c r="Y132" s="319"/>
      <c r="Z132" s="4"/>
      <c r="AA132" s="4"/>
      <c r="AB132" s="4"/>
      <c r="AC132" s="4"/>
      <c r="AD132" s="4"/>
      <c r="AE132" s="4"/>
    </row>
    <row r="133" spans="1:31" ht="7.5" customHeight="1">
      <c r="A133" s="4345"/>
      <c r="B133" s="4069"/>
      <c r="C133" s="4117"/>
      <c r="D133" s="4224"/>
      <c r="E133" s="4158"/>
      <c r="F133" s="4158"/>
      <c r="G133" s="4314"/>
      <c r="H133" s="4315"/>
      <c r="I133" s="3929"/>
      <c r="J133" s="3686"/>
      <c r="K133" s="349"/>
      <c r="L133" s="448"/>
      <c r="M133" s="449"/>
      <c r="N133" s="450"/>
      <c r="O133" s="318"/>
      <c r="P133" s="319"/>
      <c r="Q133" s="345"/>
      <c r="R133" s="451"/>
      <c r="S133" s="451"/>
      <c r="T133" s="451"/>
      <c r="U133" s="451"/>
      <c r="V133" s="451"/>
      <c r="W133" s="319"/>
      <c r="X133" s="321"/>
      <c r="Y133" s="319"/>
      <c r="Z133" s="4"/>
      <c r="AA133" s="4"/>
      <c r="AB133" s="4"/>
      <c r="AC133" s="4"/>
      <c r="AD133" s="4"/>
      <c r="AE133" s="4"/>
    </row>
    <row r="134" spans="1:31" ht="7.5" customHeight="1">
      <c r="A134" s="4345"/>
      <c r="B134" s="4069"/>
      <c r="C134" s="4117"/>
      <c r="D134" s="4224"/>
      <c r="E134" s="4158"/>
      <c r="F134" s="4158"/>
      <c r="G134" s="4314"/>
      <c r="H134" s="4315"/>
      <c r="I134" s="3929"/>
      <c r="J134" s="3686"/>
      <c r="K134" s="349"/>
      <c r="L134" s="448"/>
      <c r="M134" s="449"/>
      <c r="N134" s="450"/>
      <c r="O134" s="318"/>
      <c r="P134" s="319"/>
      <c r="Q134" s="345"/>
      <c r="R134" s="451"/>
      <c r="S134" s="451"/>
      <c r="T134" s="451"/>
      <c r="U134" s="451"/>
      <c r="V134" s="451"/>
      <c r="W134" s="319"/>
      <c r="X134" s="321"/>
      <c r="Y134" s="319"/>
      <c r="Z134" s="4"/>
      <c r="AA134" s="4"/>
      <c r="AB134" s="4"/>
      <c r="AC134" s="4"/>
      <c r="AD134" s="4"/>
      <c r="AE134" s="4"/>
    </row>
    <row r="135" spans="1:31" ht="7.5" customHeight="1">
      <c r="A135" s="4345"/>
      <c r="B135" s="4069"/>
      <c r="C135" s="4117"/>
      <c r="D135" s="4224"/>
      <c r="E135" s="4158"/>
      <c r="F135" s="4158"/>
      <c r="G135" s="4314"/>
      <c r="H135" s="4315"/>
      <c r="I135" s="3929"/>
      <c r="J135" s="3686"/>
      <c r="K135" s="349"/>
      <c r="L135" s="448"/>
      <c r="M135" s="449"/>
      <c r="N135" s="450"/>
      <c r="O135" s="318"/>
      <c r="P135" s="319"/>
      <c r="Q135" s="345"/>
      <c r="R135" s="451"/>
      <c r="S135" s="451"/>
      <c r="T135" s="451"/>
      <c r="U135" s="451"/>
      <c r="V135" s="451"/>
      <c r="W135" s="319"/>
      <c r="X135" s="321"/>
      <c r="Y135" s="319"/>
      <c r="Z135" s="4"/>
      <c r="AA135" s="4"/>
      <c r="AB135" s="4"/>
      <c r="AC135" s="4"/>
      <c r="AD135" s="4"/>
      <c r="AE135" s="4"/>
    </row>
    <row r="136" spans="1:31" ht="7.5" customHeight="1" thickBot="1">
      <c r="A136" s="4345"/>
      <c r="B136" s="4069"/>
      <c r="C136" s="4118"/>
      <c r="D136" s="4224"/>
      <c r="E136" s="4158"/>
      <c r="F136" s="4158"/>
      <c r="G136" s="4314"/>
      <c r="H136" s="4315"/>
      <c r="I136" s="65"/>
      <c r="J136" s="452"/>
      <c r="K136" s="452"/>
      <c r="L136" s="448"/>
      <c r="M136" s="449"/>
      <c r="N136" s="450"/>
      <c r="O136" s="69"/>
      <c r="P136" s="70"/>
      <c r="Q136" s="71"/>
      <c r="R136" s="72"/>
      <c r="S136" s="72"/>
      <c r="T136" s="72"/>
      <c r="U136" s="72"/>
      <c r="V136" s="72"/>
      <c r="W136" s="70"/>
      <c r="X136" s="73"/>
      <c r="Y136" s="70"/>
      <c r="Z136" s="4"/>
      <c r="AA136" s="4"/>
      <c r="AB136" s="4"/>
      <c r="AC136" s="4"/>
      <c r="AD136" s="4"/>
      <c r="AE136" s="4"/>
    </row>
    <row r="137" spans="1:31" ht="13" customHeight="1">
      <c r="A137" s="4345"/>
      <c r="B137" s="4069"/>
      <c r="C137" s="3547">
        <v>26</v>
      </c>
      <c r="D137" s="4224"/>
      <c r="E137" s="4158"/>
      <c r="F137" s="4158"/>
      <c r="G137" s="4314"/>
      <c r="H137" s="4315"/>
      <c r="I137" s="469"/>
      <c r="J137" s="378"/>
      <c r="K137" s="378"/>
      <c r="L137" s="453"/>
      <c r="M137" s="454"/>
      <c r="N137" s="455"/>
      <c r="O137" s="273"/>
      <c r="P137" s="338"/>
      <c r="Q137" s="456"/>
      <c r="R137" s="457"/>
      <c r="S137" s="457"/>
      <c r="T137" s="457"/>
      <c r="U137" s="457"/>
      <c r="V137" s="457"/>
      <c r="W137" s="338"/>
      <c r="X137" s="340"/>
      <c r="Y137" s="338"/>
      <c r="Z137" s="4"/>
      <c r="AA137" s="4"/>
      <c r="AB137" s="4"/>
      <c r="AC137" s="4"/>
      <c r="AD137" s="4"/>
      <c r="AE137" s="4"/>
    </row>
    <row r="138" spans="1:31" ht="13.5" thickBot="1">
      <c r="A138" s="4345"/>
      <c r="B138" s="4107"/>
      <c r="C138" s="3732">
        <v>27</v>
      </c>
      <c r="D138" s="4224"/>
      <c r="E138" s="4158"/>
      <c r="F138" s="4158"/>
      <c r="G138" s="4314"/>
      <c r="H138" s="4315"/>
      <c r="I138" s="546"/>
      <c r="J138" s="3927"/>
      <c r="K138" s="436"/>
      <c r="L138" s="277"/>
      <c r="M138" s="313"/>
      <c r="N138" s="337"/>
      <c r="O138" s="255"/>
      <c r="P138" s="406"/>
      <c r="Q138" s="405"/>
      <c r="R138" s="339"/>
      <c r="S138" s="339"/>
      <c r="T138" s="339"/>
      <c r="U138" s="339"/>
      <c r="V138" s="339"/>
      <c r="W138" s="406"/>
      <c r="X138" s="438"/>
      <c r="Y138" s="406"/>
      <c r="Z138" s="4"/>
      <c r="AA138" s="4"/>
      <c r="AB138" s="4"/>
      <c r="AC138" s="4"/>
      <c r="AD138" s="4"/>
      <c r="AE138" s="4"/>
    </row>
    <row r="139" spans="1:31" ht="7.5" customHeight="1" thickTop="1">
      <c r="A139" s="4345"/>
      <c r="B139" s="4218" t="s">
        <v>1595</v>
      </c>
      <c r="C139" s="4116" t="s">
        <v>1581</v>
      </c>
      <c r="D139" s="4224"/>
      <c r="E139" s="4158"/>
      <c r="F139" s="4158"/>
      <c r="G139" s="4314"/>
      <c r="H139" s="4315"/>
      <c r="I139" s="52"/>
      <c r="J139" s="458"/>
      <c r="K139" s="458"/>
      <c r="L139" s="459"/>
      <c r="M139" s="332"/>
      <c r="N139" s="460"/>
      <c r="O139" s="56"/>
      <c r="P139" s="57"/>
      <c r="Q139" s="58"/>
      <c r="R139" s="59"/>
      <c r="S139" s="59"/>
      <c r="T139" s="59"/>
      <c r="U139" s="59"/>
      <c r="V139" s="59"/>
      <c r="W139" s="57"/>
      <c r="X139" s="58"/>
      <c r="Y139" s="57"/>
      <c r="Z139" s="4"/>
      <c r="AA139" s="4"/>
      <c r="AB139" s="4"/>
      <c r="AC139" s="4"/>
      <c r="AD139" s="4"/>
      <c r="AE139" s="4"/>
    </row>
    <row r="140" spans="1:31" ht="7.5" customHeight="1">
      <c r="A140" s="4345"/>
      <c r="B140" s="4069"/>
      <c r="C140" s="4117"/>
      <c r="D140" s="4224"/>
      <c r="E140" s="4158"/>
      <c r="F140" s="4158"/>
      <c r="G140" s="4314"/>
      <c r="H140" s="4315"/>
      <c r="I140" s="3929"/>
      <c r="J140" s="3686"/>
      <c r="K140" s="349"/>
      <c r="L140" s="322"/>
      <c r="M140" s="461"/>
      <c r="N140" s="326"/>
      <c r="O140" s="318"/>
      <c r="P140" s="319"/>
      <c r="Q140" s="345"/>
      <c r="R140" s="72"/>
      <c r="S140" s="451"/>
      <c r="T140" s="451"/>
      <c r="U140" s="451"/>
      <c r="V140" s="451"/>
      <c r="W140" s="319"/>
      <c r="X140" s="345"/>
      <c r="Y140" s="319"/>
      <c r="Z140" s="4"/>
      <c r="AA140" s="4"/>
      <c r="AB140" s="4"/>
      <c r="AC140" s="4"/>
      <c r="AD140" s="4"/>
      <c r="AE140" s="4"/>
    </row>
    <row r="141" spans="1:31" ht="7.5" customHeight="1" thickBot="1">
      <c r="A141" s="4345"/>
      <c r="B141" s="4069"/>
      <c r="C141" s="4117"/>
      <c r="D141" s="4224"/>
      <c r="E141" s="4158"/>
      <c r="F141" s="4158"/>
      <c r="G141" s="4314"/>
      <c r="H141" s="4315"/>
      <c r="I141" s="3930"/>
      <c r="J141" s="353"/>
      <c r="K141" s="353"/>
      <c r="L141" s="462"/>
      <c r="M141" s="93"/>
      <c r="N141" s="356"/>
      <c r="O141" s="357"/>
      <c r="P141" s="358"/>
      <c r="Q141" s="359"/>
      <c r="R141" s="463"/>
      <c r="S141" s="463"/>
      <c r="T141" s="463"/>
      <c r="U141" s="463"/>
      <c r="V141" s="463"/>
      <c r="W141" s="358"/>
      <c r="X141" s="359"/>
      <c r="Y141" s="358"/>
      <c r="Z141" s="4"/>
      <c r="AA141" s="4"/>
      <c r="AB141" s="4"/>
      <c r="AC141" s="4"/>
      <c r="AD141" s="4"/>
      <c r="AE141" s="4"/>
    </row>
    <row r="142" spans="1:31" ht="7.5" customHeight="1" thickTop="1" thickBot="1">
      <c r="A142" s="4346"/>
      <c r="B142" s="4069"/>
      <c r="C142" s="4117"/>
      <c r="D142" s="4224"/>
      <c r="E142" s="4158"/>
      <c r="F142" s="4158"/>
      <c r="G142" s="4314"/>
      <c r="H142" s="4315"/>
      <c r="I142" s="3929"/>
      <c r="J142" s="3686"/>
      <c r="K142" s="349"/>
      <c r="L142" s="464"/>
      <c r="M142" s="92"/>
      <c r="N142" s="465"/>
      <c r="O142" s="318"/>
      <c r="P142" s="319"/>
      <c r="Q142" s="345"/>
      <c r="R142" s="451"/>
      <c r="S142" s="451"/>
      <c r="T142" s="451"/>
      <c r="U142" s="451"/>
      <c r="V142" s="451"/>
      <c r="W142" s="319"/>
      <c r="X142" s="345"/>
      <c r="Y142" s="319"/>
      <c r="Z142" s="4"/>
      <c r="AA142" s="4"/>
      <c r="AB142" s="4"/>
      <c r="AC142" s="4"/>
      <c r="AD142" s="4"/>
      <c r="AE142" s="4"/>
    </row>
    <row r="143" spans="1:31" ht="7.5" customHeight="1" thickTop="1" thickBot="1">
      <c r="A143" s="4343" t="s">
        <v>142</v>
      </c>
      <c r="B143" s="4069"/>
      <c r="C143" s="4118"/>
      <c r="D143" s="4224"/>
      <c r="E143" s="4158"/>
      <c r="F143" s="4158"/>
      <c r="G143" s="4314"/>
      <c r="H143" s="4315"/>
      <c r="I143" s="65"/>
      <c r="J143" s="452"/>
      <c r="K143" s="452"/>
      <c r="L143" s="466"/>
      <c r="M143" s="467"/>
      <c r="N143" s="468"/>
      <c r="O143" s="69"/>
      <c r="P143" s="70"/>
      <c r="Q143" s="71"/>
      <c r="R143" s="72"/>
      <c r="S143" s="72"/>
      <c r="T143" s="72"/>
      <c r="U143" s="72"/>
      <c r="V143" s="72"/>
      <c r="W143" s="70"/>
      <c r="X143" s="71"/>
      <c r="Y143" s="70"/>
      <c r="Z143" s="4"/>
      <c r="AA143" s="4"/>
      <c r="AB143" s="4"/>
      <c r="AC143" s="4"/>
      <c r="AD143" s="4"/>
      <c r="AE143" s="4"/>
    </row>
    <row r="144" spans="1:31" ht="13.5" thickBot="1">
      <c r="A144" s="4344"/>
      <c r="B144" s="4069"/>
      <c r="C144" s="3733" t="s">
        <v>1488</v>
      </c>
      <c r="D144" s="4224"/>
      <c r="E144" s="4158"/>
      <c r="F144" s="4158"/>
      <c r="G144" s="4314"/>
      <c r="H144" s="4315"/>
      <c r="I144" s="469"/>
      <c r="J144" s="469"/>
      <c r="K144" s="469"/>
      <c r="L144" s="453"/>
      <c r="M144" s="454"/>
      <c r="N144" s="455"/>
      <c r="O144" s="273"/>
      <c r="P144" s="338"/>
      <c r="Q144" s="3548"/>
      <c r="R144" s="207"/>
      <c r="S144" s="207"/>
      <c r="T144" s="3549"/>
      <c r="U144" s="3549"/>
      <c r="V144" s="3549"/>
      <c r="W144" s="3550"/>
      <c r="X144" s="456"/>
      <c r="Y144" s="338"/>
      <c r="Z144" s="4"/>
      <c r="AA144" s="4"/>
      <c r="AB144" s="4"/>
      <c r="AC144" s="4"/>
      <c r="AD144" s="4"/>
      <c r="AE144" s="4"/>
    </row>
    <row r="145" spans="1:31" ht="13.5" thickBot="1">
      <c r="A145" s="4344"/>
      <c r="B145" s="4107"/>
      <c r="C145" s="3734" t="s">
        <v>1486</v>
      </c>
      <c r="D145" s="4225"/>
      <c r="E145" s="4226"/>
      <c r="F145" s="4226"/>
      <c r="G145" s="4316"/>
      <c r="H145" s="4317"/>
      <c r="I145" s="469"/>
      <c r="J145" s="469"/>
      <c r="K145" s="469"/>
      <c r="L145" s="453"/>
      <c r="M145" s="454"/>
      <c r="N145" s="455"/>
      <c r="O145" s="284"/>
      <c r="P145" s="208"/>
      <c r="Q145" s="3548"/>
      <c r="R145" s="207"/>
      <c r="S145" s="207"/>
      <c r="T145" s="3549"/>
      <c r="U145" s="3549"/>
      <c r="V145" s="3549"/>
      <c r="W145" s="3550"/>
      <c r="X145" s="206"/>
      <c r="Y145" s="208"/>
      <c r="Z145" s="4"/>
      <c r="AA145" s="4"/>
      <c r="AB145" s="4"/>
      <c r="AC145" s="4"/>
      <c r="AD145" s="4"/>
      <c r="AE145" s="4"/>
    </row>
    <row r="146" spans="1:31" ht="7.5" customHeight="1" thickTop="1">
      <c r="A146" s="4344"/>
      <c r="B146" s="4235" t="s">
        <v>1683</v>
      </c>
      <c r="C146" s="4131" t="s">
        <v>1582</v>
      </c>
      <c r="D146" s="142"/>
      <c r="E146" s="432"/>
      <c r="F146" s="261"/>
      <c r="G146" s="4135" t="s">
        <v>147</v>
      </c>
      <c r="H146" s="4328" t="s">
        <v>1684</v>
      </c>
      <c r="I146" s="142"/>
      <c r="J146" s="142"/>
      <c r="K146" s="142"/>
      <c r="L146" s="471"/>
      <c r="M146" s="472"/>
      <c r="N146" s="473"/>
      <c r="O146" s="264"/>
      <c r="P146" s="264"/>
      <c r="Q146" s="146"/>
      <c r="R146" s="151"/>
      <c r="S146" s="151"/>
      <c r="T146" s="151"/>
      <c r="U146" s="151"/>
      <c r="V146" s="151"/>
      <c r="W146" s="152"/>
      <c r="X146" s="153"/>
      <c r="Y146" s="152"/>
      <c r="Z146" s="4"/>
      <c r="AA146" s="4"/>
      <c r="AB146" s="4"/>
      <c r="AC146" s="4"/>
      <c r="AD146" s="4"/>
      <c r="AE146" s="4"/>
    </row>
    <row r="147" spans="1:31" ht="7.5" customHeight="1">
      <c r="A147" s="4344"/>
      <c r="B147" s="4069"/>
      <c r="C147" s="4111"/>
      <c r="D147" s="95"/>
      <c r="E147" s="368"/>
      <c r="F147" s="224"/>
      <c r="G147" s="4090"/>
      <c r="H147" s="4093"/>
      <c r="I147" s="95"/>
      <c r="J147" s="3359"/>
      <c r="K147" s="95"/>
      <c r="L147" s="474"/>
      <c r="M147" s="475"/>
      <c r="N147" s="476"/>
      <c r="O147" s="268"/>
      <c r="P147" s="268"/>
      <c r="Q147" s="102"/>
      <c r="R147" s="103"/>
      <c r="S147" s="103"/>
      <c r="T147" s="103"/>
      <c r="U147" s="103"/>
      <c r="V147" s="103"/>
      <c r="W147" s="104"/>
      <c r="X147" s="105"/>
      <c r="Y147" s="104"/>
      <c r="Z147" s="4"/>
      <c r="AA147" s="4"/>
      <c r="AB147" s="4"/>
      <c r="AC147" s="4"/>
      <c r="AD147" s="4"/>
      <c r="AE147" s="4"/>
    </row>
    <row r="148" spans="1:31" ht="7.5" customHeight="1">
      <c r="A148" s="4344"/>
      <c r="B148" s="4069"/>
      <c r="C148" s="4111"/>
      <c r="D148" s="95"/>
      <c r="E148" s="368"/>
      <c r="F148" s="224"/>
      <c r="G148" s="4090"/>
      <c r="H148" s="4093"/>
      <c r="I148" s="223"/>
      <c r="J148" s="3476"/>
      <c r="K148" s="223"/>
      <c r="L148" s="474"/>
      <c r="M148" s="475"/>
      <c r="N148" s="476"/>
      <c r="O148" s="268"/>
      <c r="P148" s="268"/>
      <c r="Q148" s="102"/>
      <c r="R148" s="103"/>
      <c r="S148" s="103"/>
      <c r="T148" s="103"/>
      <c r="U148" s="103"/>
      <c r="V148" s="103"/>
      <c r="W148" s="104"/>
      <c r="X148" s="105"/>
      <c r="Y148" s="104"/>
      <c r="Z148" s="4"/>
      <c r="AA148" s="4"/>
      <c r="AB148" s="4"/>
      <c r="AC148" s="4"/>
      <c r="AD148" s="4"/>
      <c r="AE148" s="4"/>
    </row>
    <row r="149" spans="1:31" ht="7.5" customHeight="1">
      <c r="A149" s="4344"/>
      <c r="B149" s="4069"/>
      <c r="C149" s="4111"/>
      <c r="D149" s="95"/>
      <c r="E149" s="368"/>
      <c r="F149" s="224"/>
      <c r="G149" s="4090"/>
      <c r="H149" s="4093"/>
      <c r="I149" s="223"/>
      <c r="J149" s="3476"/>
      <c r="K149" s="223"/>
      <c r="L149" s="474"/>
      <c r="M149" s="475"/>
      <c r="N149" s="476"/>
      <c r="O149" s="268"/>
      <c r="P149" s="268"/>
      <c r="Q149" s="102"/>
      <c r="R149" s="103"/>
      <c r="S149" s="103"/>
      <c r="T149" s="103"/>
      <c r="U149" s="103"/>
      <c r="V149" s="103"/>
      <c r="W149" s="104"/>
      <c r="X149" s="105"/>
      <c r="Y149" s="104"/>
      <c r="Z149" s="4"/>
      <c r="AA149" s="4"/>
      <c r="AB149" s="4"/>
      <c r="AC149" s="4"/>
      <c r="AD149" s="4"/>
      <c r="AE149" s="4"/>
    </row>
    <row r="150" spans="1:31" ht="7.5" customHeight="1" thickBot="1">
      <c r="A150" s="4344"/>
      <c r="B150" s="4069"/>
      <c r="C150" s="4112"/>
      <c r="D150" s="247"/>
      <c r="E150" s="376"/>
      <c r="F150" s="377"/>
      <c r="G150" s="4090"/>
      <c r="H150" s="4093"/>
      <c r="I150" s="248"/>
      <c r="J150" s="248"/>
      <c r="K150" s="248"/>
      <c r="L150" s="477"/>
      <c r="M150" s="478"/>
      <c r="N150" s="479"/>
      <c r="O150" s="480"/>
      <c r="P150" s="480"/>
      <c r="Q150" s="157"/>
      <c r="R150" s="187"/>
      <c r="S150" s="187"/>
      <c r="T150" s="187"/>
      <c r="U150" s="187"/>
      <c r="V150" s="187"/>
      <c r="W150" s="192"/>
      <c r="X150" s="193"/>
      <c r="Y150" s="192"/>
      <c r="Z150" s="4"/>
      <c r="AA150" s="4"/>
      <c r="AB150" s="4"/>
      <c r="AC150" s="4"/>
      <c r="AD150" s="4"/>
      <c r="AE150" s="4"/>
    </row>
    <row r="151" spans="1:31" ht="32" customHeight="1">
      <c r="A151" s="4344"/>
      <c r="B151" s="4069"/>
      <c r="C151" s="123">
        <v>9</v>
      </c>
      <c r="D151" s="3368"/>
      <c r="E151" s="3368"/>
      <c r="F151" s="3368"/>
      <c r="G151" s="4090"/>
      <c r="H151" s="4093"/>
      <c r="I151" s="4132" t="s">
        <v>133</v>
      </c>
      <c r="J151" s="276"/>
      <c r="K151" s="4309" t="s">
        <v>1643</v>
      </c>
      <c r="L151" s="3552" t="s">
        <v>1542</v>
      </c>
      <c r="M151" s="3525" t="s">
        <v>1647</v>
      </c>
      <c r="N151" s="3554" t="s">
        <v>1508</v>
      </c>
      <c r="O151" s="391"/>
      <c r="P151" s="391"/>
      <c r="Q151" s="456"/>
      <c r="R151" s="457"/>
      <c r="S151" s="457"/>
      <c r="T151" s="457"/>
      <c r="U151" s="457"/>
      <c r="V151" s="457"/>
      <c r="W151" s="338"/>
      <c r="X151" s="340"/>
      <c r="Y151" s="338"/>
      <c r="Z151" s="4"/>
      <c r="AA151" s="4"/>
      <c r="AB151" s="4"/>
      <c r="AC151" s="4"/>
      <c r="AD151" s="4"/>
      <c r="AE151" s="4"/>
    </row>
    <row r="152" spans="1:31" ht="13.5" thickBot="1">
      <c r="A152" s="4344"/>
      <c r="B152" s="4107"/>
      <c r="C152" s="287">
        <v>10</v>
      </c>
      <c r="D152" s="3474"/>
      <c r="E152" s="3474"/>
      <c r="F152" s="3474"/>
      <c r="G152" s="4090"/>
      <c r="H152" s="4093"/>
      <c r="I152" s="4133"/>
      <c r="J152" s="287"/>
      <c r="K152" s="4310"/>
      <c r="L152" s="3572"/>
      <c r="M152" s="3573"/>
      <c r="N152" s="396"/>
      <c r="O152" s="397"/>
      <c r="P152" s="397"/>
      <c r="Q152" s="206"/>
      <c r="R152" s="207"/>
      <c r="S152" s="207"/>
      <c r="T152" s="207"/>
      <c r="U152" s="207"/>
      <c r="V152" s="207"/>
      <c r="W152" s="208"/>
      <c r="X152" s="312"/>
      <c r="Y152" s="208"/>
      <c r="Z152" s="4"/>
      <c r="AA152" s="4"/>
      <c r="AB152" s="4"/>
      <c r="AC152" s="4"/>
      <c r="AD152" s="4"/>
      <c r="AE152" s="4"/>
    </row>
    <row r="153" spans="1:31" ht="7.5" customHeight="1" thickTop="1">
      <c r="A153" s="4344"/>
      <c r="B153" s="4217" t="s">
        <v>1596</v>
      </c>
      <c r="C153" s="4131" t="s">
        <v>240</v>
      </c>
      <c r="D153" s="95"/>
      <c r="E153" s="368"/>
      <c r="F153" s="224"/>
      <c r="G153" s="4090"/>
      <c r="H153" s="4093"/>
      <c r="I153" s="95"/>
      <c r="J153" s="3583"/>
      <c r="K153" s="165"/>
      <c r="L153" s="106"/>
      <c r="M153" s="481"/>
      <c r="N153" s="476"/>
      <c r="O153" s="229"/>
      <c r="P153" s="229"/>
      <c r="Q153" s="146"/>
      <c r="R153" s="151"/>
      <c r="S153" s="151"/>
      <c r="T153" s="151"/>
      <c r="U153" s="151"/>
      <c r="V153" s="151"/>
      <c r="W153" s="152"/>
      <c r="X153" s="105"/>
      <c r="Y153" s="104"/>
      <c r="Z153" s="4"/>
      <c r="AA153" s="4"/>
      <c r="AB153" s="4"/>
      <c r="AC153" s="4"/>
      <c r="AD153" s="4"/>
      <c r="AE153" s="4"/>
    </row>
    <row r="154" spans="1:31" ht="7.5" customHeight="1">
      <c r="A154" s="4344"/>
      <c r="B154" s="4069"/>
      <c r="C154" s="4111"/>
      <c r="D154" s="111"/>
      <c r="E154" s="482"/>
      <c r="F154" s="483"/>
      <c r="G154" s="4090"/>
      <c r="H154" s="4093"/>
      <c r="I154" s="95"/>
      <c r="J154" s="3583"/>
      <c r="K154" s="165"/>
      <c r="L154" s="106"/>
      <c r="M154" s="481"/>
      <c r="N154" s="476"/>
      <c r="O154" s="229"/>
      <c r="P154" s="229"/>
      <c r="Q154" s="120"/>
      <c r="R154" s="188"/>
      <c r="S154" s="121"/>
      <c r="T154" s="121"/>
      <c r="U154" s="121"/>
      <c r="V154" s="121"/>
      <c r="W154" s="119"/>
      <c r="X154" s="122"/>
      <c r="Y154" s="119"/>
      <c r="Z154" s="4"/>
      <c r="AA154" s="4"/>
      <c r="AB154" s="4"/>
      <c r="AC154" s="4"/>
      <c r="AD154" s="4"/>
      <c r="AE154" s="4"/>
    </row>
    <row r="155" spans="1:31" ht="7.5" customHeight="1">
      <c r="A155" s="4344"/>
      <c r="B155" s="4069"/>
      <c r="C155" s="4111"/>
      <c r="D155" s="252"/>
      <c r="E155" s="1"/>
      <c r="F155" s="375"/>
      <c r="G155" s="4090"/>
      <c r="H155" s="4093"/>
      <c r="I155" s="95"/>
      <c r="J155" s="3583"/>
      <c r="K155" s="165"/>
      <c r="L155" s="484"/>
      <c r="M155" s="485"/>
      <c r="N155" s="476"/>
      <c r="O155" s="229"/>
      <c r="P155" s="229"/>
      <c r="Q155" s="186"/>
      <c r="R155" s="188"/>
      <c r="S155" s="188"/>
      <c r="T155" s="188"/>
      <c r="U155" s="188"/>
      <c r="V155" s="188"/>
      <c r="W155" s="189"/>
      <c r="X155" s="190"/>
      <c r="Y155" s="189"/>
      <c r="Z155" s="4"/>
      <c r="AA155" s="4"/>
      <c r="AB155" s="4"/>
      <c r="AC155" s="4"/>
      <c r="AD155" s="4"/>
      <c r="AE155" s="4"/>
    </row>
    <row r="156" spans="1:31" ht="7.5" customHeight="1">
      <c r="A156" s="4344"/>
      <c r="B156" s="4069"/>
      <c r="C156" s="4111"/>
      <c r="D156" s="252"/>
      <c r="E156" s="1"/>
      <c r="F156" s="375"/>
      <c r="G156" s="4090"/>
      <c r="H156" s="4093"/>
      <c r="I156" s="95"/>
      <c r="J156" s="3583"/>
      <c r="K156" s="165"/>
      <c r="L156" s="484"/>
      <c r="M156" s="485"/>
      <c r="N156" s="476"/>
      <c r="O156" s="229"/>
      <c r="P156" s="229"/>
      <c r="Q156" s="157"/>
      <c r="R156" s="187"/>
      <c r="S156" s="187"/>
      <c r="T156" s="187"/>
      <c r="U156" s="187"/>
      <c r="V156" s="187"/>
      <c r="W156" s="192"/>
      <c r="X156" s="193"/>
      <c r="Y156" s="189"/>
      <c r="Z156" s="4"/>
      <c r="AA156" s="4"/>
      <c r="AB156" s="4"/>
      <c r="AC156" s="4"/>
      <c r="AD156" s="4"/>
      <c r="AE156" s="4"/>
    </row>
    <row r="157" spans="1:31" ht="7.5" customHeight="1" thickBot="1">
      <c r="A157" s="4344"/>
      <c r="B157" s="4069"/>
      <c r="C157" s="4112"/>
      <c r="D157" s="252"/>
      <c r="E157" s="1"/>
      <c r="F157" s="375"/>
      <c r="G157" s="4090"/>
      <c r="H157" s="4093"/>
      <c r="I157" s="247"/>
      <c r="J157" s="247"/>
      <c r="K157" s="247"/>
      <c r="L157" s="486"/>
      <c r="M157" s="487"/>
      <c r="N157" s="479"/>
      <c r="O157" s="488"/>
      <c r="P157" s="488"/>
      <c r="Q157" s="157"/>
      <c r="R157" s="187"/>
      <c r="S157" s="187"/>
      <c r="T157" s="187"/>
      <c r="U157" s="187"/>
      <c r="V157" s="187"/>
      <c r="W157" s="192"/>
      <c r="X157" s="193"/>
      <c r="Y157" s="189"/>
      <c r="Z157" s="4"/>
      <c r="AA157" s="4"/>
      <c r="AB157" s="4"/>
      <c r="AC157" s="4"/>
      <c r="AD157" s="4"/>
      <c r="AE157" s="4"/>
    </row>
    <row r="158" spans="1:31" ht="52">
      <c r="A158" s="4344"/>
      <c r="B158" s="4069"/>
      <c r="C158" s="123">
        <v>16</v>
      </c>
      <c r="D158" s="3472" t="s">
        <v>1633</v>
      </c>
      <c r="E158" s="3473"/>
      <c r="F158" s="276"/>
      <c r="G158" s="4090"/>
      <c r="H158" s="4093"/>
      <c r="I158" s="276"/>
      <c r="J158" s="276"/>
      <c r="K158" s="276"/>
      <c r="L158" s="3497" t="s">
        <v>163</v>
      </c>
      <c r="M158" s="3509" t="s">
        <v>1647</v>
      </c>
      <c r="N158" s="3498" t="s">
        <v>1508</v>
      </c>
      <c r="O158" s="492"/>
      <c r="P158" s="492"/>
      <c r="Q158" s="456"/>
      <c r="R158" s="457"/>
      <c r="S158" s="457"/>
      <c r="T158" s="457"/>
      <c r="U158" s="457"/>
      <c r="V158" s="457"/>
      <c r="W158" s="338"/>
      <c r="X158" s="340"/>
      <c r="Y158" s="406"/>
      <c r="Z158" s="4"/>
      <c r="AA158" s="4"/>
      <c r="AB158" s="4"/>
      <c r="AC158" s="4"/>
      <c r="AD158" s="4"/>
      <c r="AE158" s="4"/>
    </row>
    <row r="159" spans="1:31" ht="26.5" thickBot="1">
      <c r="A159" s="4344"/>
      <c r="B159" s="4107"/>
      <c r="C159" s="287">
        <v>17</v>
      </c>
      <c r="D159" s="513"/>
      <c r="E159" s="514" t="s">
        <v>164</v>
      </c>
      <c r="F159" s="515" t="s">
        <v>165</v>
      </c>
      <c r="G159" s="4090"/>
      <c r="H159" s="4093"/>
      <c r="I159" s="287"/>
      <c r="J159" s="287"/>
      <c r="K159" s="287"/>
      <c r="L159" s="493"/>
      <c r="M159" s="494"/>
      <c r="N159" s="257"/>
      <c r="O159" s="495"/>
      <c r="P159" s="495"/>
      <c r="Q159" s="405"/>
      <c r="R159" s="207"/>
      <c r="S159" s="339"/>
      <c r="T159" s="339"/>
      <c r="U159" s="339"/>
      <c r="V159" s="339"/>
      <c r="W159" s="406"/>
      <c r="X159" s="438"/>
      <c r="Y159" s="406"/>
      <c r="Z159" s="4"/>
      <c r="AA159" s="4"/>
      <c r="AB159" s="4"/>
      <c r="AC159" s="4"/>
      <c r="AD159" s="4"/>
      <c r="AE159" s="4"/>
    </row>
    <row r="160" spans="1:31" ht="7.5" customHeight="1" thickTop="1">
      <c r="A160" s="4344"/>
      <c r="B160" s="4235" t="s">
        <v>1597</v>
      </c>
      <c r="C160" s="4131" t="s">
        <v>246</v>
      </c>
      <c r="D160" s="95"/>
      <c r="E160" s="368"/>
      <c r="F160" s="224"/>
      <c r="G160" s="4236" t="s">
        <v>159</v>
      </c>
      <c r="H160" s="4092" t="s">
        <v>1685</v>
      </c>
      <c r="I160" s="142"/>
      <c r="J160" s="142"/>
      <c r="K160" s="142"/>
      <c r="L160" s="146"/>
      <c r="M160" s="147"/>
      <c r="N160" s="148"/>
      <c r="O160" s="295"/>
      <c r="P160" s="152"/>
      <c r="Q160" s="441"/>
      <c r="R160" s="121"/>
      <c r="S160" s="442"/>
      <c r="T160" s="442"/>
      <c r="U160" s="442"/>
      <c r="V160" s="442"/>
      <c r="W160" s="297"/>
      <c r="X160" s="296"/>
      <c r="Y160" s="297"/>
      <c r="Z160" s="4"/>
      <c r="AA160" s="4"/>
      <c r="AB160" s="4"/>
      <c r="AC160" s="4"/>
      <c r="AD160" s="4"/>
      <c r="AE160" s="4"/>
    </row>
    <row r="161" spans="1:31" ht="7.5" customHeight="1">
      <c r="A161" s="4344"/>
      <c r="B161" s="4069"/>
      <c r="C161" s="4111"/>
      <c r="D161" s="111"/>
      <c r="E161" s="482"/>
      <c r="F161" s="483"/>
      <c r="G161" s="4090"/>
      <c r="H161" s="4093"/>
      <c r="I161" s="95"/>
      <c r="J161" s="3359"/>
      <c r="K161" s="95"/>
      <c r="L161" s="102"/>
      <c r="M161" s="269"/>
      <c r="N161" s="501"/>
      <c r="O161" s="100"/>
      <c r="P161" s="101"/>
      <c r="Q161" s="186"/>
      <c r="R161" s="188"/>
      <c r="S161" s="188"/>
      <c r="T161" s="188"/>
      <c r="U161" s="188"/>
      <c r="V161" s="188"/>
      <c r="W161" s="189"/>
      <c r="X161" s="190"/>
      <c r="Y161" s="189"/>
      <c r="Z161" s="4"/>
      <c r="AA161" s="4"/>
      <c r="AB161" s="4"/>
      <c r="AC161" s="4"/>
      <c r="AD161" s="4"/>
      <c r="AE161" s="4"/>
    </row>
    <row r="162" spans="1:31" ht="7.5" customHeight="1">
      <c r="A162" s="4344"/>
      <c r="B162" s="4069"/>
      <c r="C162" s="4111"/>
      <c r="D162" s="252"/>
      <c r="E162" s="1"/>
      <c r="F162" s="375"/>
      <c r="G162" s="4090"/>
      <c r="H162" s="4093"/>
      <c r="I162" s="502"/>
      <c r="J162" s="3937"/>
      <c r="K162" s="502"/>
      <c r="L162" s="503"/>
      <c r="M162" s="504"/>
      <c r="N162" s="505"/>
      <c r="O162" s="100"/>
      <c r="P162" s="101"/>
      <c r="Q162" s="186"/>
      <c r="R162" s="188"/>
      <c r="S162" s="188"/>
      <c r="T162" s="188"/>
      <c r="U162" s="188"/>
      <c r="V162" s="188"/>
      <c r="W162" s="189"/>
      <c r="X162" s="190"/>
      <c r="Y162" s="189"/>
      <c r="Z162" s="4"/>
      <c r="AA162" s="4"/>
      <c r="AB162" s="4"/>
      <c r="AC162" s="4"/>
      <c r="AD162" s="4"/>
      <c r="AE162" s="4"/>
    </row>
    <row r="163" spans="1:31" ht="7.5" customHeight="1">
      <c r="A163" s="4344"/>
      <c r="B163" s="4069"/>
      <c r="C163" s="4111"/>
      <c r="D163" s="252"/>
      <c r="E163" s="1"/>
      <c r="F163" s="375"/>
      <c r="G163" s="4090"/>
      <c r="H163" s="4093"/>
      <c r="I163" s="502"/>
      <c r="J163" s="3937"/>
      <c r="K163" s="100"/>
      <c r="L163" s="415"/>
      <c r="M163" s="506"/>
      <c r="N163" s="507"/>
      <c r="O163" s="270"/>
      <c r="P163" s="270"/>
      <c r="Q163" s="186"/>
      <c r="R163" s="188"/>
      <c r="S163" s="188"/>
      <c r="T163" s="188"/>
      <c r="U163" s="188"/>
      <c r="V163" s="188"/>
      <c r="W163" s="189"/>
      <c r="X163" s="190"/>
      <c r="Y163" s="189"/>
      <c r="Z163" s="4"/>
      <c r="AA163" s="4"/>
      <c r="AB163" s="4"/>
      <c r="AC163" s="4"/>
      <c r="AD163" s="4"/>
      <c r="AE163" s="4"/>
    </row>
    <row r="164" spans="1:31" ht="7.5" customHeight="1" thickBot="1">
      <c r="A164" s="4344"/>
      <c r="B164" s="4069"/>
      <c r="C164" s="4087"/>
      <c r="D164" s="252"/>
      <c r="E164" s="1"/>
      <c r="F164" s="375"/>
      <c r="G164" s="4090"/>
      <c r="H164" s="4093"/>
      <c r="I164" s="508"/>
      <c r="J164" s="508"/>
      <c r="K164" s="270"/>
      <c r="L164" s="3325"/>
      <c r="M164" s="3326"/>
      <c r="N164" s="3327"/>
      <c r="O164" s="3471"/>
      <c r="P164" s="270"/>
      <c r="Q164" s="186"/>
      <c r="R164" s="188"/>
      <c r="S164" s="188"/>
      <c r="T164" s="188"/>
      <c r="U164" s="188"/>
      <c r="V164" s="188"/>
      <c r="W164" s="189"/>
      <c r="X164" s="190"/>
      <c r="Y164" s="189"/>
      <c r="Z164" s="4"/>
      <c r="AA164" s="4"/>
      <c r="AB164" s="4"/>
      <c r="AC164" s="4"/>
      <c r="AD164" s="4"/>
      <c r="AE164" s="4"/>
    </row>
    <row r="165" spans="1:31" ht="13.5" thickBot="1">
      <c r="A165" s="4344"/>
      <c r="B165" s="4069"/>
      <c r="C165" s="276">
        <v>23</v>
      </c>
      <c r="D165" s="276"/>
      <c r="E165" s="378"/>
      <c r="F165" s="276"/>
      <c r="G165" s="4090"/>
      <c r="H165" s="4093"/>
      <c r="I165" s="512"/>
      <c r="J165" s="512"/>
      <c r="K165" s="4025" t="s">
        <v>1642</v>
      </c>
      <c r="L165" s="206"/>
      <c r="M165" s="445"/>
      <c r="N165" s="547"/>
      <c r="O165" s="3469"/>
      <c r="P165" s="3470"/>
      <c r="Q165" s="405"/>
      <c r="R165" s="339"/>
      <c r="S165" s="339"/>
      <c r="T165" s="339"/>
      <c r="U165" s="339"/>
      <c r="V165" s="339"/>
      <c r="W165" s="406"/>
      <c r="X165" s="438"/>
      <c r="Y165" s="406"/>
      <c r="Z165" s="4"/>
      <c r="AA165" s="4"/>
      <c r="AB165" s="4"/>
      <c r="AC165" s="4"/>
      <c r="AD165" s="4"/>
      <c r="AE165" s="4"/>
    </row>
    <row r="166" spans="1:31" ht="13.5" thickBot="1">
      <c r="A166" s="4344"/>
      <c r="B166" s="4107"/>
      <c r="C166" s="287">
        <v>24</v>
      </c>
      <c r="D166" s="287"/>
      <c r="E166" s="380"/>
      <c r="F166" s="287"/>
      <c r="G166" s="4090"/>
      <c r="H166" s="4093"/>
      <c r="I166" s="287"/>
      <c r="J166" s="287"/>
      <c r="K166" s="4026"/>
      <c r="L166" s="206"/>
      <c r="M166" s="445"/>
      <c r="N166" s="547"/>
      <c r="O166" s="284"/>
      <c r="P166" s="208"/>
      <c r="Q166" s="206"/>
      <c r="R166" s="207"/>
      <c r="S166" s="207"/>
      <c r="T166" s="207"/>
      <c r="U166" s="207"/>
      <c r="V166" s="207"/>
      <c r="W166" s="208"/>
      <c r="X166" s="312"/>
      <c r="Y166" s="447"/>
      <c r="Z166" s="4"/>
      <c r="AA166" s="4"/>
      <c r="AB166" s="4"/>
      <c r="AC166" s="4"/>
      <c r="AD166" s="4"/>
      <c r="AE166" s="4"/>
    </row>
    <row r="167" spans="1:31" ht="11.25" customHeight="1" thickTop="1">
      <c r="A167" s="4344"/>
      <c r="B167" s="4217" t="s">
        <v>1598</v>
      </c>
      <c r="C167" s="4131" t="s">
        <v>39</v>
      </c>
      <c r="D167" s="142"/>
      <c r="E167" s="145"/>
      <c r="F167" s="142"/>
      <c r="G167" s="4090"/>
      <c r="H167" s="4093"/>
      <c r="I167" s="3477"/>
      <c r="J167" s="3477"/>
      <c r="K167" s="3477"/>
      <c r="L167" s="3478"/>
      <c r="M167" s="3479"/>
      <c r="N167" s="371"/>
      <c r="O167" s="295"/>
      <c r="P167" s="295"/>
      <c r="Q167" s="517"/>
      <c r="R167" s="518"/>
      <c r="S167" s="151"/>
      <c r="T167" s="151"/>
      <c r="U167" s="151"/>
      <c r="V167" s="151"/>
      <c r="W167" s="152"/>
      <c r="X167" s="146"/>
      <c r="Y167" s="519"/>
      <c r="Z167" s="4"/>
      <c r="AA167" s="4"/>
      <c r="AB167" s="4"/>
      <c r="AC167" s="4"/>
      <c r="AD167" s="4"/>
      <c r="AE167" s="4"/>
    </row>
    <row r="168" spans="1:31" ht="11.25" customHeight="1">
      <c r="A168" s="4344"/>
      <c r="B168" s="4069"/>
      <c r="C168" s="4111"/>
      <c r="D168" s="95"/>
      <c r="E168" s="98"/>
      <c r="F168" s="95"/>
      <c r="G168" s="4090"/>
      <c r="H168" s="4093"/>
      <c r="I168" s="3480"/>
      <c r="J168" s="3480"/>
      <c r="K168" s="3480"/>
      <c r="L168" s="3480"/>
      <c r="M168" s="3481"/>
      <c r="N168" s="3333"/>
      <c r="O168" s="3363"/>
      <c r="P168" s="3363"/>
      <c r="Q168" s="3482"/>
      <c r="R168" s="3433"/>
      <c r="S168" s="3433"/>
      <c r="T168" s="3433"/>
      <c r="U168" s="3433"/>
      <c r="V168" s="3433"/>
      <c r="W168" s="3361"/>
      <c r="X168" s="3482"/>
      <c r="Y168" s="3475"/>
      <c r="Z168" s="4"/>
      <c r="AA168" s="4"/>
      <c r="AB168" s="4"/>
      <c r="AC168" s="4"/>
      <c r="AD168" s="4"/>
      <c r="AE168" s="4"/>
    </row>
    <row r="169" spans="1:31" ht="11.25" customHeight="1">
      <c r="A169" s="4344"/>
      <c r="B169" s="4069"/>
      <c r="C169" s="4111"/>
      <c r="D169" s="95"/>
      <c r="E169" s="98"/>
      <c r="F169" s="95"/>
      <c r="G169" s="4090"/>
      <c r="H169" s="4093"/>
      <c r="I169" s="3480"/>
      <c r="J169" s="3480"/>
      <c r="K169" s="3480"/>
      <c r="L169" s="3480"/>
      <c r="M169" s="3481"/>
      <c r="N169" s="3481"/>
      <c r="O169" s="3363"/>
      <c r="P169" s="3363"/>
      <c r="Q169" s="3482"/>
      <c r="R169" s="3433"/>
      <c r="S169" s="3433"/>
      <c r="T169" s="3433"/>
      <c r="U169" s="3433"/>
      <c r="V169" s="3433"/>
      <c r="W169" s="3361"/>
      <c r="X169" s="3482"/>
      <c r="Y169" s="3475"/>
      <c r="Z169" s="4"/>
      <c r="AA169" s="4"/>
      <c r="AB169" s="4"/>
      <c r="AC169" s="4"/>
      <c r="AD169" s="4"/>
      <c r="AE169" s="4"/>
    </row>
    <row r="170" spans="1:31" ht="11.25" customHeight="1">
      <c r="A170" s="4344"/>
      <c r="B170" s="4069"/>
      <c r="C170" s="4111"/>
      <c r="D170" s="95"/>
      <c r="E170" s="98"/>
      <c r="F170" s="95"/>
      <c r="G170" s="4090"/>
      <c r="H170" s="4093"/>
      <c r="I170" s="3480"/>
      <c r="J170" s="3480"/>
      <c r="K170" s="3480"/>
      <c r="L170" s="3480"/>
      <c r="M170" s="3481"/>
      <c r="N170" s="3481"/>
      <c r="O170" s="3363"/>
      <c r="P170" s="3363"/>
      <c r="Q170" s="3482"/>
      <c r="R170" s="3433"/>
      <c r="S170" s="3433"/>
      <c r="T170" s="3433"/>
      <c r="U170" s="3433"/>
      <c r="V170" s="3433"/>
      <c r="W170" s="3361"/>
      <c r="X170" s="3482"/>
      <c r="Y170" s="3475"/>
      <c r="Z170" s="4"/>
      <c r="AA170" s="4"/>
      <c r="AB170" s="4"/>
      <c r="AC170" s="4"/>
      <c r="AD170" s="4"/>
      <c r="AE170" s="4"/>
    </row>
    <row r="171" spans="1:31" ht="11.25" customHeight="1">
      <c r="A171" s="4344"/>
      <c r="B171" s="4069"/>
      <c r="C171" s="4087"/>
      <c r="D171" s="247"/>
      <c r="E171" s="156"/>
      <c r="F171" s="247"/>
      <c r="G171" s="4090"/>
      <c r="H171" s="4093"/>
      <c r="I171" s="521"/>
      <c r="J171" s="521"/>
      <c r="K171" s="521"/>
      <c r="L171" s="521"/>
      <c r="M171" s="522"/>
      <c r="N171" s="191"/>
      <c r="O171" s="523"/>
      <c r="P171" s="523"/>
      <c r="Q171" s="157"/>
      <c r="R171" s="187"/>
      <c r="S171" s="187"/>
      <c r="T171" s="187"/>
      <c r="U171" s="187"/>
      <c r="V171" s="187"/>
      <c r="W171" s="192"/>
      <c r="X171" s="157"/>
      <c r="Y171" s="524"/>
      <c r="Z171" s="4"/>
      <c r="AA171" s="4"/>
      <c r="AB171" s="4"/>
      <c r="AC171" s="4"/>
      <c r="AD171" s="4"/>
      <c r="AE171" s="4"/>
    </row>
    <row r="172" spans="1:31" ht="13">
      <c r="A172" s="4344"/>
      <c r="B172" s="4069"/>
      <c r="C172" s="4009">
        <v>30</v>
      </c>
      <c r="D172" s="4227" t="s">
        <v>662</v>
      </c>
      <c r="E172" s="3368"/>
      <c r="F172" s="3368"/>
      <c r="G172" s="4090"/>
      <c r="H172" s="4093"/>
      <c r="I172" s="551"/>
      <c r="J172" s="551"/>
      <c r="K172" s="551"/>
      <c r="L172" s="3372" t="s">
        <v>181</v>
      </c>
      <c r="M172" s="3373" t="s">
        <v>1665</v>
      </c>
      <c r="N172" s="3374"/>
      <c r="O172" s="492"/>
      <c r="P172" s="492"/>
      <c r="Q172" s="456"/>
      <c r="R172" s="457"/>
      <c r="S172" s="457"/>
      <c r="T172" s="457"/>
      <c r="U172" s="457"/>
      <c r="V172" s="457"/>
      <c r="W172" s="338"/>
      <c r="X172" s="340"/>
      <c r="Y172" s="406"/>
      <c r="Z172" s="4"/>
      <c r="AA172" s="4"/>
      <c r="AB172" s="4"/>
      <c r="AC172" s="4"/>
      <c r="AD172" s="4"/>
      <c r="AE172" s="4"/>
    </row>
    <row r="173" spans="1:31" ht="26">
      <c r="A173" s="4344"/>
      <c r="B173" s="4098"/>
      <c r="C173" s="4152"/>
      <c r="D173" s="4228"/>
      <c r="E173" s="3385"/>
      <c r="F173" s="3385"/>
      <c r="G173" s="4091"/>
      <c r="H173" s="4094"/>
      <c r="I173" s="3945"/>
      <c r="J173" s="3945"/>
      <c r="K173" s="3945"/>
      <c r="L173" s="3371" t="s">
        <v>183</v>
      </c>
      <c r="M173" s="3369" t="s">
        <v>1666</v>
      </c>
      <c r="N173" s="3529" t="s">
        <v>1493</v>
      </c>
      <c r="O173" s="495"/>
      <c r="P173" s="495"/>
      <c r="Q173" s="3464"/>
      <c r="R173" s="339"/>
      <c r="S173" s="339"/>
      <c r="T173" s="339"/>
      <c r="U173" s="339"/>
      <c r="V173" s="339"/>
      <c r="W173" s="406"/>
      <c r="X173" s="3463"/>
      <c r="Y173" s="406"/>
      <c r="Z173" s="4"/>
      <c r="AA173" s="4"/>
      <c r="AB173" s="4"/>
      <c r="AC173" s="4"/>
      <c r="AD173" s="4"/>
      <c r="AE173" s="4"/>
    </row>
    <row r="174" spans="1:31" ht="25.5" thickBot="1">
      <c r="A174" s="4344"/>
      <c r="B174" s="4107"/>
      <c r="C174" s="3364" t="s">
        <v>1566</v>
      </c>
      <c r="D174" s="3474"/>
      <c r="E174" s="3474"/>
      <c r="F174" s="3474"/>
      <c r="G174" s="4237"/>
      <c r="H174" s="4238"/>
      <c r="I174" s="287"/>
      <c r="J174" s="287"/>
      <c r="K174" s="284"/>
      <c r="L174" s="3531" t="s">
        <v>184</v>
      </c>
      <c r="M174" s="3519" t="s">
        <v>1666</v>
      </c>
      <c r="N174" s="3520" t="s">
        <v>1508</v>
      </c>
      <c r="O174" s="3486"/>
      <c r="P174" s="3486"/>
      <c r="Q174" s="206"/>
      <c r="R174" s="207"/>
      <c r="S174" s="207"/>
      <c r="T174" s="207"/>
      <c r="U174" s="207"/>
      <c r="V174" s="207"/>
      <c r="W174" s="208"/>
      <c r="X174" s="312"/>
      <c r="Y174" s="208"/>
      <c r="Z174" s="4"/>
      <c r="AA174" s="4"/>
      <c r="AB174" s="4"/>
      <c r="AC174" s="4"/>
      <c r="AD174" s="4"/>
      <c r="AE174" s="4"/>
    </row>
    <row r="175" spans="1:31" ht="11.25" customHeight="1" thickTop="1">
      <c r="A175" s="4299" t="s">
        <v>170</v>
      </c>
      <c r="B175" s="4119" t="s">
        <v>1599</v>
      </c>
      <c r="C175" s="4247" t="s">
        <v>43</v>
      </c>
      <c r="D175" s="3475"/>
      <c r="E175" s="3476"/>
      <c r="F175" s="3359"/>
      <c r="G175" s="4229" t="s">
        <v>173</v>
      </c>
      <c r="H175" s="4232" t="s">
        <v>1686</v>
      </c>
      <c r="I175" s="291"/>
      <c r="J175" s="291"/>
      <c r="K175" s="3526" t="s">
        <v>175</v>
      </c>
      <c r="L175" s="527" t="s">
        <v>176</v>
      </c>
      <c r="M175" s="528" t="s">
        <v>177</v>
      </c>
      <c r="N175" s="526" t="s">
        <v>178</v>
      </c>
      <c r="O175" s="109"/>
      <c r="P175" s="109"/>
      <c r="Q175" s="160"/>
      <c r="R175" s="529"/>
      <c r="S175" s="529"/>
      <c r="T175" s="529"/>
      <c r="U175" s="529"/>
      <c r="V175" s="103"/>
      <c r="W175" s="104"/>
      <c r="X175" s="105"/>
      <c r="Y175" s="104"/>
      <c r="Z175" s="4"/>
      <c r="AA175" s="4"/>
      <c r="AB175" s="4"/>
      <c r="AC175" s="4"/>
      <c r="AD175" s="4"/>
      <c r="AE175" s="4"/>
    </row>
    <row r="176" spans="1:31" ht="11.25" customHeight="1">
      <c r="A176" s="4266"/>
      <c r="B176" s="4098"/>
      <c r="C176" s="4057"/>
      <c r="D176" s="3475"/>
      <c r="E176" s="3476"/>
      <c r="F176" s="3359"/>
      <c r="G176" s="4230"/>
      <c r="H176" s="4233"/>
      <c r="I176" s="3528"/>
      <c r="J176" s="3528"/>
      <c r="K176" s="3526"/>
      <c r="L176" s="527"/>
      <c r="M176" s="528"/>
      <c r="N176" s="526"/>
      <c r="O176" s="109"/>
      <c r="P176" s="109"/>
      <c r="Q176" s="160"/>
      <c r="R176" s="529"/>
      <c r="S176" s="529"/>
      <c r="T176" s="529"/>
      <c r="U176" s="529"/>
      <c r="V176" s="103"/>
      <c r="W176" s="104"/>
      <c r="X176" s="105"/>
      <c r="Y176" s="104"/>
      <c r="Z176" s="4"/>
      <c r="AA176" s="4"/>
      <c r="AB176" s="4"/>
      <c r="AC176" s="4"/>
      <c r="AD176" s="4"/>
      <c r="AE176" s="4"/>
    </row>
    <row r="177" spans="1:31" ht="11.25" customHeight="1">
      <c r="A177" s="4266"/>
      <c r="B177" s="4098"/>
      <c r="C177" s="4057"/>
      <c r="D177" s="3475"/>
      <c r="E177" s="3476"/>
      <c r="F177" s="3359"/>
      <c r="G177" s="4230"/>
      <c r="H177" s="4233"/>
      <c r="I177" s="3528"/>
      <c r="J177" s="3528"/>
      <c r="K177" s="3526"/>
      <c r="L177" s="527"/>
      <c r="M177" s="528"/>
      <c r="N177" s="526"/>
      <c r="O177" s="109"/>
      <c r="P177" s="109"/>
      <c r="Q177" s="160"/>
      <c r="R177" s="529"/>
      <c r="S177" s="529"/>
      <c r="T177" s="529"/>
      <c r="U177" s="529"/>
      <c r="V177" s="103"/>
      <c r="W177" s="104"/>
      <c r="X177" s="105"/>
      <c r="Y177" s="104"/>
      <c r="Z177" s="4"/>
      <c r="AA177" s="4"/>
      <c r="AB177" s="4"/>
      <c r="AC177" s="4"/>
      <c r="AD177" s="4"/>
      <c r="AE177" s="4"/>
    </row>
    <row r="178" spans="1:31" ht="11.25" customHeight="1">
      <c r="A178" s="4266"/>
      <c r="B178" s="4098"/>
      <c r="C178" s="4057"/>
      <c r="D178" s="3475"/>
      <c r="E178" s="3476"/>
      <c r="F178" s="3359"/>
      <c r="G178" s="4230"/>
      <c r="H178" s="4233"/>
      <c r="I178" s="3528"/>
      <c r="J178" s="3528"/>
      <c r="K178" s="3526"/>
      <c r="L178" s="527"/>
      <c r="M178" s="528"/>
      <c r="N178" s="526"/>
      <c r="O178" s="109"/>
      <c r="P178" s="109"/>
      <c r="Q178" s="160"/>
      <c r="R178" s="529"/>
      <c r="S178" s="529"/>
      <c r="T178" s="529"/>
      <c r="U178" s="529"/>
      <c r="V178" s="103"/>
      <c r="W178" s="104"/>
      <c r="X178" s="105"/>
      <c r="Y178" s="104"/>
      <c r="Z178" s="4"/>
      <c r="AA178" s="4"/>
      <c r="AB178" s="4"/>
      <c r="AC178" s="4"/>
      <c r="AD178" s="4"/>
      <c r="AE178" s="4"/>
    </row>
    <row r="179" spans="1:31" ht="11" customHeight="1" thickBot="1">
      <c r="A179" s="4266"/>
      <c r="B179" s="4098"/>
      <c r="C179" s="4082"/>
      <c r="D179" s="524"/>
      <c r="E179" s="248"/>
      <c r="F179" s="247"/>
      <c r="G179" s="4230"/>
      <c r="H179" s="4233"/>
      <c r="I179" s="184"/>
      <c r="J179" s="184"/>
      <c r="K179" s="3527"/>
      <c r="L179" s="531"/>
      <c r="M179" s="532"/>
      <c r="N179" s="530"/>
      <c r="O179" s="523"/>
      <c r="P179" s="523"/>
      <c r="Q179" s="521"/>
      <c r="R179" s="533"/>
      <c r="S179" s="533"/>
      <c r="T179" s="533"/>
      <c r="U179" s="533"/>
      <c r="V179" s="187"/>
      <c r="W179" s="192"/>
      <c r="X179" s="193"/>
      <c r="Y179" s="192"/>
      <c r="Z179" s="4"/>
      <c r="AA179" s="4"/>
      <c r="AB179" s="4"/>
      <c r="AC179" s="4"/>
      <c r="AD179" s="4"/>
      <c r="AE179" s="4"/>
    </row>
    <row r="180" spans="1:31" ht="30" customHeight="1" thickBot="1">
      <c r="A180" s="4266"/>
      <c r="B180" s="4098"/>
      <c r="C180" s="3747" t="s">
        <v>1485</v>
      </c>
      <c r="D180" s="276"/>
      <c r="E180" s="276"/>
      <c r="F180" s="276"/>
      <c r="G180" s="4230"/>
      <c r="H180" s="4233"/>
      <c r="I180" s="276"/>
      <c r="J180" s="276"/>
      <c r="K180" s="4258" t="s">
        <v>907</v>
      </c>
      <c r="L180" s="3483" t="s">
        <v>169</v>
      </c>
      <c r="M180" s="3946" t="s">
        <v>1005</v>
      </c>
      <c r="N180" s="3485" t="s">
        <v>1508</v>
      </c>
      <c r="O180" s="3892"/>
      <c r="P180" s="3892"/>
      <c r="Q180" s="3893"/>
      <c r="R180" s="3889"/>
      <c r="S180" s="3889"/>
      <c r="T180" s="3889"/>
      <c r="U180" s="3889"/>
      <c r="V180" s="3890"/>
      <c r="W180" s="3888"/>
      <c r="X180" s="3891"/>
      <c r="Y180" s="3888"/>
      <c r="Z180" s="4"/>
      <c r="AA180" s="4"/>
      <c r="AB180" s="4"/>
      <c r="AC180" s="4"/>
      <c r="AD180" s="4"/>
      <c r="AE180" s="4"/>
    </row>
    <row r="181" spans="1:31" ht="13.5" thickBot="1">
      <c r="A181" s="4266"/>
      <c r="B181" s="4053"/>
      <c r="C181" s="3748" t="s">
        <v>1482</v>
      </c>
      <c r="D181" s="3474"/>
      <c r="E181" s="3474"/>
      <c r="F181" s="3474"/>
      <c r="G181" s="4230"/>
      <c r="H181" s="4233"/>
      <c r="I181" s="3474"/>
      <c r="J181" s="3474"/>
      <c r="K181" s="4259"/>
      <c r="L181" s="206"/>
      <c r="M181" s="445"/>
      <c r="N181" s="547"/>
      <c r="O181" s="3532"/>
      <c r="P181" s="3532"/>
      <c r="Q181" s="3533"/>
      <c r="R181" s="3534"/>
      <c r="S181" s="3534"/>
      <c r="T181" s="3534"/>
      <c r="U181" s="3534"/>
      <c r="V181" s="3535"/>
      <c r="W181" s="3536"/>
      <c r="X181" s="3537"/>
      <c r="Y181" s="3536"/>
      <c r="Z181" s="4"/>
      <c r="AA181" s="4"/>
      <c r="AB181" s="4"/>
      <c r="AC181" s="4"/>
      <c r="AD181" s="4"/>
      <c r="AE181" s="4"/>
    </row>
    <row r="182" spans="1:31" ht="11.25" customHeight="1">
      <c r="A182" s="4266"/>
      <c r="B182" s="4109" t="s">
        <v>1600</v>
      </c>
      <c r="C182" s="4110" t="s">
        <v>48</v>
      </c>
      <c r="D182" s="95"/>
      <c r="E182" s="368"/>
      <c r="F182" s="224"/>
      <c r="G182" s="4230"/>
      <c r="H182" s="4233"/>
      <c r="I182" s="261"/>
      <c r="J182" s="261"/>
      <c r="K182" s="261"/>
      <c r="L182" s="3759"/>
      <c r="M182" s="3760"/>
      <c r="N182" s="763"/>
      <c r="O182" s="149"/>
      <c r="P182" s="150"/>
      <c r="Q182" s="3759"/>
      <c r="R182" s="574"/>
      <c r="S182" s="574"/>
      <c r="T182" s="574"/>
      <c r="U182" s="574"/>
      <c r="V182" s="574"/>
      <c r="W182" s="150"/>
      <c r="X182" s="764"/>
      <c r="Y182" s="150"/>
      <c r="Z182" s="4"/>
      <c r="AA182" s="4"/>
      <c r="AB182" s="4"/>
      <c r="AC182" s="4"/>
      <c r="AD182" s="4"/>
      <c r="AE182" s="4"/>
    </row>
    <row r="183" spans="1:31" ht="11.25" customHeight="1">
      <c r="A183" s="4266"/>
      <c r="B183" s="4098"/>
      <c r="C183" s="4111"/>
      <c r="D183" s="95"/>
      <c r="E183" s="368"/>
      <c r="F183" s="224"/>
      <c r="G183" s="4230"/>
      <c r="H183" s="4233"/>
      <c r="I183" s="224"/>
      <c r="J183" s="3539"/>
      <c r="K183" s="224"/>
      <c r="L183" s="226"/>
      <c r="M183" s="506"/>
      <c r="N183" s="507"/>
      <c r="O183" s="100"/>
      <c r="P183" s="101"/>
      <c r="Q183" s="782"/>
      <c r="R183" s="587"/>
      <c r="S183" s="587"/>
      <c r="T183" s="587"/>
      <c r="U183" s="587"/>
      <c r="V183" s="587"/>
      <c r="W183" s="781"/>
      <c r="X183" s="783"/>
      <c r="Y183" s="1172"/>
      <c r="Z183" s="4"/>
      <c r="AA183" s="4"/>
      <c r="AB183" s="4"/>
      <c r="AC183" s="4"/>
      <c r="AD183" s="4"/>
      <c r="AE183" s="4"/>
    </row>
    <row r="184" spans="1:31" ht="11.25" customHeight="1">
      <c r="A184" s="4266"/>
      <c r="B184" s="4098"/>
      <c r="C184" s="4111"/>
      <c r="D184" s="95"/>
      <c r="E184" s="368"/>
      <c r="F184" s="224"/>
      <c r="G184" s="4230"/>
      <c r="H184" s="4233"/>
      <c r="I184" s="224"/>
      <c r="J184" s="224"/>
      <c r="K184" s="224"/>
      <c r="L184" s="226"/>
      <c r="M184" s="506"/>
      <c r="N184" s="507"/>
      <c r="O184" s="100"/>
      <c r="P184" s="101"/>
      <c r="Q184" s="3754"/>
      <c r="R184" s="3755"/>
      <c r="S184" s="3755"/>
      <c r="T184" s="3755"/>
      <c r="U184" s="3755"/>
      <c r="V184" s="3755"/>
      <c r="W184" s="3756"/>
      <c r="X184" s="3761"/>
      <c r="Y184" s="3740"/>
      <c r="Z184" s="4"/>
      <c r="AA184" s="4"/>
      <c r="AB184" s="4"/>
      <c r="AC184" s="4"/>
      <c r="AD184" s="4"/>
      <c r="AE184" s="4"/>
    </row>
    <row r="185" spans="1:31" ht="11.25" customHeight="1">
      <c r="A185" s="4266"/>
      <c r="B185" s="4098"/>
      <c r="C185" s="4111"/>
      <c r="D185" s="95"/>
      <c r="E185" s="368"/>
      <c r="F185" s="224"/>
      <c r="G185" s="4230"/>
      <c r="H185" s="4233"/>
      <c r="I185" s="224"/>
      <c r="J185" s="224"/>
      <c r="K185" s="224"/>
      <c r="L185" s="226"/>
      <c r="M185" s="506"/>
      <c r="N185" s="507"/>
      <c r="O185" s="100"/>
      <c r="P185" s="101"/>
      <c r="Q185" s="3754"/>
      <c r="R185" s="3755"/>
      <c r="S185" s="3755"/>
      <c r="T185" s="3755"/>
      <c r="U185" s="3755"/>
      <c r="V185" s="3755"/>
      <c r="W185" s="3756"/>
      <c r="X185" s="3761"/>
      <c r="Y185" s="3740"/>
      <c r="Z185" s="4"/>
      <c r="AA185" s="4"/>
      <c r="AB185" s="4"/>
      <c r="AC185" s="4"/>
      <c r="AD185" s="4"/>
      <c r="AE185" s="4"/>
    </row>
    <row r="186" spans="1:31" ht="11.25" customHeight="1" thickBot="1">
      <c r="A186" s="4266"/>
      <c r="B186" s="4098"/>
      <c r="C186" s="4112"/>
      <c r="D186" s="247"/>
      <c r="E186" s="376"/>
      <c r="F186" s="377"/>
      <c r="G186" s="4230"/>
      <c r="H186" s="4233"/>
      <c r="I186" s="377"/>
      <c r="J186" s="377"/>
      <c r="K186" s="482"/>
      <c r="L186" s="509"/>
      <c r="M186" s="3762"/>
      <c r="N186" s="510"/>
      <c r="O186" s="270"/>
      <c r="P186" s="511"/>
      <c r="Q186" s="3754"/>
      <c r="R186" s="3755"/>
      <c r="S186" s="3755"/>
      <c r="T186" s="3755"/>
      <c r="U186" s="3755"/>
      <c r="V186" s="3755"/>
      <c r="W186" s="3756"/>
      <c r="X186" s="3761"/>
      <c r="Y186" s="3740"/>
      <c r="Z186" s="4"/>
      <c r="AA186" s="4"/>
      <c r="AB186" s="4"/>
      <c r="AC186" s="4"/>
      <c r="AD186" s="4"/>
      <c r="AE186" s="4"/>
    </row>
    <row r="187" spans="1:31" ht="13.5" thickBot="1">
      <c r="A187" s="4266"/>
      <c r="B187" s="4098"/>
      <c r="C187" s="3547">
        <v>13</v>
      </c>
      <c r="D187" s="276"/>
      <c r="E187" s="378"/>
      <c r="F187" s="276"/>
      <c r="G187" s="4230"/>
      <c r="H187" s="4233"/>
      <c r="I187" s="4113" t="s">
        <v>155</v>
      </c>
      <c r="J187" s="276"/>
      <c r="K187" s="276"/>
      <c r="L187" s="206"/>
      <c r="M187" s="445"/>
      <c r="N187" s="547"/>
      <c r="O187" s="276"/>
      <c r="P187" s="338"/>
      <c r="Q187" s="405"/>
      <c r="R187" s="339"/>
      <c r="S187" s="339"/>
      <c r="T187" s="339"/>
      <c r="U187" s="339"/>
      <c r="V187" s="339"/>
      <c r="W187" s="406"/>
      <c r="X187" s="438"/>
      <c r="Y187" s="546"/>
      <c r="Z187" s="4"/>
      <c r="AA187" s="4"/>
      <c r="AB187" s="4"/>
      <c r="AC187" s="4"/>
      <c r="AD187" s="4"/>
      <c r="AE187" s="4"/>
    </row>
    <row r="188" spans="1:31" ht="13.5" thickBot="1">
      <c r="A188" s="4266"/>
      <c r="B188" s="4107"/>
      <c r="C188" s="3732">
        <v>14</v>
      </c>
      <c r="D188" s="437"/>
      <c r="E188" s="436"/>
      <c r="F188" s="437"/>
      <c r="G188" s="4230"/>
      <c r="H188" s="4233"/>
      <c r="I188" s="4114"/>
      <c r="J188" s="287"/>
      <c r="K188" s="287"/>
      <c r="L188" s="206"/>
      <c r="M188" s="445"/>
      <c r="N188" s="547"/>
      <c r="O188" s="287"/>
      <c r="P188" s="208"/>
      <c r="Q188" s="206"/>
      <c r="R188" s="207"/>
      <c r="S188" s="207"/>
      <c r="T188" s="207"/>
      <c r="U188" s="207"/>
      <c r="V188" s="207"/>
      <c r="W188" s="208"/>
      <c r="X188" s="312"/>
      <c r="Y188" s="447"/>
      <c r="Z188" s="4"/>
      <c r="AA188" s="4"/>
      <c r="AB188" s="4"/>
      <c r="AC188" s="4"/>
      <c r="AD188" s="4"/>
      <c r="AE188" s="4"/>
    </row>
    <row r="189" spans="1:31" ht="11.25" customHeight="1" thickTop="1">
      <c r="A189" s="4266"/>
      <c r="B189" s="4115" t="s">
        <v>1601</v>
      </c>
      <c r="C189" s="4116" t="s">
        <v>1583</v>
      </c>
      <c r="D189" s="4120" t="s">
        <v>1584</v>
      </c>
      <c r="E189" s="4121"/>
      <c r="F189" s="4122"/>
      <c r="G189" s="4230"/>
      <c r="H189" s="4233"/>
      <c r="I189" s="346"/>
      <c r="J189" s="346"/>
      <c r="K189" s="349"/>
      <c r="L189" s="548"/>
      <c r="M189" s="549"/>
      <c r="N189" s="465"/>
      <c r="O189" s="318"/>
      <c r="P189" s="319"/>
      <c r="Q189" s="537"/>
      <c r="R189" s="538"/>
      <c r="S189" s="538"/>
      <c r="T189" s="538"/>
      <c r="U189" s="538"/>
      <c r="V189" s="538"/>
      <c r="W189" s="330"/>
      <c r="X189" s="348"/>
      <c r="Y189" s="539"/>
      <c r="Z189" s="4"/>
      <c r="AA189" s="4"/>
      <c r="AB189" s="4"/>
      <c r="AC189" s="4"/>
      <c r="AD189" s="4"/>
      <c r="AE189" s="4"/>
    </row>
    <row r="190" spans="1:31" ht="11.25" customHeight="1">
      <c r="A190" s="4266"/>
      <c r="B190" s="4098"/>
      <c r="C190" s="4117"/>
      <c r="D190" s="4123"/>
      <c r="E190" s="4124"/>
      <c r="F190" s="4125"/>
      <c r="G190" s="4230"/>
      <c r="H190" s="4233"/>
      <c r="I190" s="346"/>
      <c r="J190" s="346"/>
      <c r="K190" s="349"/>
      <c r="L190" s="321"/>
      <c r="M190" s="323"/>
      <c r="N190" s="465"/>
      <c r="O190" s="318"/>
      <c r="P190" s="319"/>
      <c r="Q190" s="331"/>
      <c r="R190" s="540"/>
      <c r="S190" s="540"/>
      <c r="T190" s="540"/>
      <c r="U190" s="540"/>
      <c r="V190" s="540"/>
      <c r="W190" s="333"/>
      <c r="X190" s="541"/>
      <c r="Y190" s="542"/>
      <c r="Z190" s="4"/>
      <c r="AA190" s="4"/>
      <c r="AB190" s="4"/>
      <c r="AC190" s="4"/>
      <c r="AD190" s="4"/>
      <c r="AE190" s="4"/>
    </row>
    <row r="191" spans="1:31" ht="11.25" customHeight="1">
      <c r="A191" s="4266"/>
      <c r="B191" s="4098"/>
      <c r="C191" s="4117"/>
      <c r="D191" s="4123"/>
      <c r="E191" s="4124"/>
      <c r="F191" s="4125"/>
      <c r="G191" s="4230"/>
      <c r="H191" s="4233"/>
      <c r="I191" s="346"/>
      <c r="J191" s="346"/>
      <c r="K191" s="346"/>
      <c r="L191" s="550"/>
      <c r="M191" s="323"/>
      <c r="N191" s="465"/>
      <c r="O191" s="318"/>
      <c r="P191" s="319"/>
      <c r="Q191" s="331"/>
      <c r="R191" s="540"/>
      <c r="S191" s="540"/>
      <c r="T191" s="540"/>
      <c r="U191" s="540"/>
      <c r="V191" s="540"/>
      <c r="W191" s="333"/>
      <c r="X191" s="541"/>
      <c r="Y191" s="542"/>
      <c r="Z191" s="4"/>
      <c r="AA191" s="4"/>
      <c r="AB191" s="4"/>
      <c r="AC191" s="4"/>
      <c r="AD191" s="4"/>
      <c r="AE191" s="4"/>
    </row>
    <row r="192" spans="1:31" ht="11.25" customHeight="1">
      <c r="A192" s="4266"/>
      <c r="B192" s="4098"/>
      <c r="C192" s="4117"/>
      <c r="D192" s="4123"/>
      <c r="E192" s="4124"/>
      <c r="F192" s="4125"/>
      <c r="G192" s="4230"/>
      <c r="H192" s="4233"/>
      <c r="I192" s="346"/>
      <c r="J192" s="346"/>
      <c r="K192" s="346"/>
      <c r="L192" s="550"/>
      <c r="M192" s="323"/>
      <c r="N192" s="465"/>
      <c r="O192" s="318"/>
      <c r="P192" s="319"/>
      <c r="Q192" s="331"/>
      <c r="R192" s="540"/>
      <c r="S192" s="540"/>
      <c r="T192" s="540"/>
      <c r="U192" s="540"/>
      <c r="V192" s="540"/>
      <c r="W192" s="333"/>
      <c r="X192" s="541"/>
      <c r="Y192" s="542"/>
      <c r="Z192" s="4"/>
      <c r="AA192" s="4"/>
      <c r="AB192" s="4"/>
      <c r="AC192" s="4"/>
      <c r="AD192" s="4"/>
      <c r="AE192" s="4"/>
    </row>
    <row r="193" spans="1:31" ht="11.25" customHeight="1" thickBot="1">
      <c r="A193" s="4266"/>
      <c r="B193" s="4098"/>
      <c r="C193" s="4118"/>
      <c r="D193" s="4126"/>
      <c r="E193" s="4124"/>
      <c r="F193" s="4125"/>
      <c r="G193" s="4230"/>
      <c r="H193" s="4233"/>
      <c r="I193" s="346"/>
      <c r="J193" s="346"/>
      <c r="K193" s="346"/>
      <c r="L193" s="550"/>
      <c r="M193" s="323"/>
      <c r="N193" s="465"/>
      <c r="O193" s="318"/>
      <c r="P193" s="319"/>
      <c r="Q193" s="331"/>
      <c r="R193" s="540"/>
      <c r="S193" s="540"/>
      <c r="T193" s="540"/>
      <c r="U193" s="540"/>
      <c r="V193" s="540"/>
      <c r="W193" s="333"/>
      <c r="X193" s="541"/>
      <c r="Y193" s="542"/>
      <c r="Z193" s="4"/>
      <c r="AA193" s="4"/>
      <c r="AB193" s="4"/>
      <c r="AC193" s="4"/>
      <c r="AD193" s="4"/>
      <c r="AE193" s="4"/>
    </row>
    <row r="194" spans="1:31" ht="13" customHeight="1">
      <c r="A194" s="4266"/>
      <c r="B194" s="4098"/>
      <c r="C194" s="3547">
        <v>20</v>
      </c>
      <c r="D194" s="3878"/>
      <c r="E194" s="3879"/>
      <c r="F194" s="3880"/>
      <c r="G194" s="4230"/>
      <c r="H194" s="4233"/>
      <c r="I194" s="4085" t="s">
        <v>1651</v>
      </c>
      <c r="J194" s="378"/>
      <c r="K194" s="378"/>
      <c r="L194" s="551"/>
      <c r="M194" s="552"/>
      <c r="N194" s="279"/>
      <c r="O194" s="273"/>
      <c r="P194" s="338"/>
      <c r="Q194" s="405"/>
      <c r="R194" s="339"/>
      <c r="S194" s="339"/>
      <c r="T194" s="339"/>
      <c r="U194" s="339"/>
      <c r="V194" s="339"/>
      <c r="W194" s="406"/>
      <c r="X194" s="438"/>
      <c r="Y194" s="546"/>
      <c r="Z194" s="4"/>
      <c r="AA194" s="4"/>
      <c r="AB194" s="4"/>
      <c r="AC194" s="4"/>
      <c r="AD194" s="4"/>
      <c r="AE194" s="4"/>
    </row>
    <row r="195" spans="1:31" ht="26.5" thickBot="1">
      <c r="A195" s="4266"/>
      <c r="B195" s="4107"/>
      <c r="C195" s="3732">
        <v>21</v>
      </c>
      <c r="D195" s="3876"/>
      <c r="E195" s="3881"/>
      <c r="F195" s="3876"/>
      <c r="G195" s="4230"/>
      <c r="H195" s="4233"/>
      <c r="I195" s="4311"/>
      <c r="J195" s="436"/>
      <c r="K195" s="436"/>
      <c r="L195" s="3508" t="s">
        <v>1497</v>
      </c>
      <c r="M195" s="3509" t="s">
        <v>1647</v>
      </c>
      <c r="N195" s="3498" t="s">
        <v>1508</v>
      </c>
      <c r="O195" s="255"/>
      <c r="P195" s="406"/>
      <c r="Q195" s="405"/>
      <c r="R195" s="339"/>
      <c r="S195" s="339"/>
      <c r="T195" s="339"/>
      <c r="U195" s="339"/>
      <c r="V195" s="339"/>
      <c r="W195" s="406"/>
      <c r="X195" s="438"/>
      <c r="Y195" s="406"/>
      <c r="Z195" s="4"/>
      <c r="AA195" s="4"/>
      <c r="AB195" s="4"/>
      <c r="AC195" s="4"/>
      <c r="AD195" s="4"/>
      <c r="AE195" s="4"/>
    </row>
    <row r="196" spans="1:31" ht="11.25" customHeight="1" thickTop="1">
      <c r="A196" s="4266"/>
      <c r="B196" s="4115" t="s">
        <v>1602</v>
      </c>
      <c r="C196" s="4116" t="s">
        <v>56</v>
      </c>
      <c r="D196" s="4127" t="s">
        <v>1584</v>
      </c>
      <c r="E196" s="4128"/>
      <c r="F196" s="4129"/>
      <c r="G196" s="4230"/>
      <c r="H196" s="4233"/>
      <c r="I196" s="56"/>
      <c r="J196" s="553"/>
      <c r="K196" s="553"/>
      <c r="L196" s="554"/>
      <c r="M196" s="320"/>
      <c r="N196" s="460"/>
      <c r="O196" s="56"/>
      <c r="P196" s="57"/>
      <c r="Q196" s="58"/>
      <c r="R196" s="46"/>
      <c r="S196" s="59"/>
      <c r="T196" s="59"/>
      <c r="U196" s="59"/>
      <c r="V196" s="59"/>
      <c r="W196" s="57"/>
      <c r="X196" s="60"/>
      <c r="Y196" s="57"/>
      <c r="Z196" s="4"/>
      <c r="AA196" s="4"/>
      <c r="AB196" s="4"/>
      <c r="AC196" s="4"/>
      <c r="AD196" s="4"/>
      <c r="AE196" s="4"/>
    </row>
    <row r="197" spans="1:31" ht="11.25" customHeight="1">
      <c r="A197" s="4266"/>
      <c r="B197" s="4098"/>
      <c r="C197" s="4111"/>
      <c r="D197" s="4111"/>
      <c r="E197" s="4068"/>
      <c r="F197" s="4069"/>
      <c r="G197" s="4230"/>
      <c r="H197" s="4233"/>
      <c r="I197" s="318"/>
      <c r="J197" s="3938"/>
      <c r="K197" s="555"/>
      <c r="L197" s="548"/>
      <c r="M197" s="323"/>
      <c r="N197" s="468"/>
      <c r="O197" s="318"/>
      <c r="P197" s="319"/>
      <c r="Q197" s="361"/>
      <c r="R197" s="543"/>
      <c r="S197" s="451"/>
      <c r="T197" s="451"/>
      <c r="U197" s="451"/>
      <c r="V197" s="451"/>
      <c r="W197" s="319"/>
      <c r="X197" s="321"/>
      <c r="Y197" s="539"/>
      <c r="Z197" s="4"/>
      <c r="AA197" s="4"/>
      <c r="AB197" s="4"/>
      <c r="AC197" s="4"/>
      <c r="AD197" s="4"/>
      <c r="AE197" s="4"/>
    </row>
    <row r="198" spans="1:31" ht="11.25" customHeight="1">
      <c r="A198" s="4266"/>
      <c r="B198" s="4098"/>
      <c r="C198" s="4111"/>
      <c r="D198" s="4111"/>
      <c r="E198" s="4068"/>
      <c r="F198" s="4069"/>
      <c r="G198" s="4230"/>
      <c r="H198" s="4233"/>
      <c r="I198" s="318"/>
      <c r="J198" s="3938"/>
      <c r="K198" s="555"/>
      <c r="L198" s="345"/>
      <c r="M198" s="323"/>
      <c r="N198" s="465"/>
      <c r="O198" s="318"/>
      <c r="P198" s="319"/>
      <c r="Q198" s="345"/>
      <c r="R198" s="451"/>
      <c r="S198" s="451"/>
      <c r="T198" s="451"/>
      <c r="U198" s="451"/>
      <c r="V198" s="451"/>
      <c r="W198" s="319"/>
      <c r="X198" s="321"/>
      <c r="Y198" s="542"/>
      <c r="Z198" s="4"/>
      <c r="AA198" s="4"/>
      <c r="AB198" s="4"/>
      <c r="AC198" s="4"/>
      <c r="AD198" s="4"/>
      <c r="AE198" s="4"/>
    </row>
    <row r="199" spans="1:31" ht="11.25" customHeight="1">
      <c r="A199" s="4266"/>
      <c r="B199" s="4098"/>
      <c r="C199" s="4111"/>
      <c r="D199" s="4111"/>
      <c r="E199" s="4068"/>
      <c r="F199" s="4069"/>
      <c r="G199" s="4230"/>
      <c r="H199" s="4233"/>
      <c r="I199" s="318"/>
      <c r="J199" s="3938"/>
      <c r="K199" s="555"/>
      <c r="L199" s="345"/>
      <c r="M199" s="323"/>
      <c r="N199" s="465"/>
      <c r="O199" s="318"/>
      <c r="P199" s="319"/>
      <c r="Q199" s="345"/>
      <c r="R199" s="451"/>
      <c r="S199" s="451"/>
      <c r="T199" s="451"/>
      <c r="U199" s="451"/>
      <c r="V199" s="451"/>
      <c r="W199" s="319"/>
      <c r="X199" s="321"/>
      <c r="Y199" s="542"/>
      <c r="Z199" s="4"/>
      <c r="AA199" s="4"/>
      <c r="AB199" s="4"/>
      <c r="AC199" s="4"/>
      <c r="AD199" s="4"/>
      <c r="AE199" s="4"/>
    </row>
    <row r="200" spans="1:31" ht="11.25" customHeight="1" thickBot="1">
      <c r="A200" s="4266"/>
      <c r="B200" s="4098"/>
      <c r="C200" s="4112"/>
      <c r="D200" s="4111"/>
      <c r="E200" s="4068"/>
      <c r="F200" s="4069"/>
      <c r="G200" s="4230"/>
      <c r="H200" s="4233"/>
      <c r="I200" s="318"/>
      <c r="J200" s="3667"/>
      <c r="K200" s="318"/>
      <c r="L200" s="345"/>
      <c r="M200" s="323"/>
      <c r="N200" s="465"/>
      <c r="O200" s="318"/>
      <c r="P200" s="319"/>
      <c r="Q200" s="345"/>
      <c r="R200" s="451"/>
      <c r="S200" s="451"/>
      <c r="T200" s="451"/>
      <c r="U200" s="451"/>
      <c r="V200" s="451"/>
      <c r="W200" s="319"/>
      <c r="X200" s="321"/>
      <c r="Y200" s="542"/>
      <c r="Z200" s="4"/>
      <c r="AA200" s="4"/>
      <c r="AB200" s="4"/>
      <c r="AC200" s="4"/>
      <c r="AD200" s="4"/>
      <c r="AE200" s="4"/>
    </row>
    <row r="201" spans="1:31" ht="13.5" thickBot="1">
      <c r="A201" s="4266"/>
      <c r="B201" s="4098"/>
      <c r="C201" s="3547">
        <v>27</v>
      </c>
      <c r="D201" s="4111"/>
      <c r="E201" s="4068"/>
      <c r="F201" s="4069"/>
      <c r="G201" s="4230"/>
      <c r="H201" s="4233"/>
      <c r="I201" s="255"/>
      <c r="J201" s="3874"/>
      <c r="K201" s="255"/>
      <c r="L201" s="405"/>
      <c r="M201" s="278"/>
      <c r="N201" s="337"/>
      <c r="O201" s="255"/>
      <c r="P201" s="406"/>
      <c r="Q201" s="405"/>
      <c r="R201" s="339"/>
      <c r="S201" s="339"/>
      <c r="T201" s="339"/>
      <c r="U201" s="339"/>
      <c r="V201" s="339"/>
      <c r="W201" s="406"/>
      <c r="X201" s="438"/>
      <c r="Y201" s="546"/>
      <c r="Z201" s="4"/>
      <c r="AA201" s="4"/>
      <c r="AB201" s="4"/>
      <c r="AC201" s="4"/>
      <c r="AD201" s="4"/>
      <c r="AE201" s="4"/>
    </row>
    <row r="202" spans="1:31" ht="14" thickTop="1" thickBot="1">
      <c r="A202" s="4267"/>
      <c r="B202" s="4107"/>
      <c r="C202" s="3732">
        <v>28</v>
      </c>
      <c r="D202" s="4112"/>
      <c r="E202" s="4130"/>
      <c r="F202" s="4055"/>
      <c r="G202" s="4230"/>
      <c r="H202" s="4233"/>
      <c r="I202" s="556"/>
      <c r="J202" s="557"/>
      <c r="K202" s="557"/>
      <c r="L202" s="560"/>
      <c r="M202" s="3487"/>
      <c r="N202" s="558"/>
      <c r="O202" s="556"/>
      <c r="P202" s="559"/>
      <c r="Q202" s="560"/>
      <c r="R202" s="561"/>
      <c r="S202" s="561"/>
      <c r="T202" s="561"/>
      <c r="U202" s="561"/>
      <c r="V202" s="561"/>
      <c r="W202" s="559"/>
      <c r="X202" s="562"/>
      <c r="Y202" s="563"/>
      <c r="Z202" s="4"/>
      <c r="AA202" s="4"/>
      <c r="AB202" s="4"/>
      <c r="AC202" s="4"/>
      <c r="AD202" s="4"/>
      <c r="AE202" s="4"/>
    </row>
    <row r="203" spans="1:31" ht="11.25" customHeight="1">
      <c r="A203" s="4285" t="s">
        <v>196</v>
      </c>
      <c r="B203" s="4235" t="s">
        <v>1603</v>
      </c>
      <c r="C203" s="4131" t="s">
        <v>43</v>
      </c>
      <c r="D203" s="95"/>
      <c r="E203" s="368"/>
      <c r="F203" s="224"/>
      <c r="G203" s="4230"/>
      <c r="H203" s="4233"/>
      <c r="I203" s="95"/>
      <c r="J203" s="3476"/>
      <c r="K203" s="223"/>
      <c r="L203" s="527"/>
      <c r="M203" s="580"/>
      <c r="N203" s="104"/>
      <c r="O203" s="225"/>
      <c r="P203" s="225"/>
      <c r="Q203" s="102"/>
      <c r="R203" s="103"/>
      <c r="S203" s="103"/>
      <c r="T203" s="103"/>
      <c r="U203" s="103"/>
      <c r="V203" s="103"/>
      <c r="W203" s="104"/>
      <c r="X203" s="105"/>
      <c r="Y203" s="104"/>
      <c r="Z203" s="4"/>
      <c r="AA203" s="4"/>
      <c r="AB203" s="4"/>
      <c r="AC203" s="4"/>
      <c r="AD203" s="4"/>
      <c r="AE203" s="4"/>
    </row>
    <row r="204" spans="1:31" ht="11.25" customHeight="1">
      <c r="A204" s="4285"/>
      <c r="B204" s="4069"/>
      <c r="C204" s="4111"/>
      <c r="D204" s="95"/>
      <c r="E204" s="368"/>
      <c r="F204" s="224"/>
      <c r="G204" s="4230"/>
      <c r="H204" s="4233"/>
      <c r="I204" s="95"/>
      <c r="J204" s="3476"/>
      <c r="K204" s="223"/>
      <c r="L204" s="527"/>
      <c r="M204" s="161"/>
      <c r="N204" s="104"/>
      <c r="O204" s="225"/>
      <c r="P204" s="225"/>
      <c r="Q204" s="565"/>
      <c r="R204" s="566"/>
      <c r="S204" s="103"/>
      <c r="T204" s="103"/>
      <c r="U204" s="103"/>
      <c r="V204" s="103"/>
      <c r="W204" s="104"/>
      <c r="X204" s="105"/>
      <c r="Y204" s="104"/>
      <c r="Z204" s="4"/>
      <c r="AA204" s="4"/>
      <c r="AB204" s="4"/>
      <c r="AC204" s="4"/>
      <c r="AD204" s="4"/>
      <c r="AE204" s="4"/>
    </row>
    <row r="205" spans="1:31" ht="11.25" customHeight="1">
      <c r="A205" s="4285"/>
      <c r="B205" s="4069"/>
      <c r="C205" s="4111"/>
      <c r="D205" s="95"/>
      <c r="E205" s="368"/>
      <c r="F205" s="224"/>
      <c r="G205" s="4230"/>
      <c r="H205" s="4233"/>
      <c r="I205" s="100"/>
      <c r="J205" s="3694"/>
      <c r="K205" s="383"/>
      <c r="L205" s="527"/>
      <c r="M205" s="161"/>
      <c r="N205" s="104"/>
      <c r="O205" s="225"/>
      <c r="P205" s="225"/>
      <c r="Q205" s="102"/>
      <c r="R205" s="103"/>
      <c r="S205" s="103"/>
      <c r="T205" s="103"/>
      <c r="U205" s="103"/>
      <c r="V205" s="103"/>
      <c r="W205" s="104"/>
      <c r="X205" s="105"/>
      <c r="Y205" s="104"/>
      <c r="Z205" s="4"/>
      <c r="AA205" s="4"/>
      <c r="AB205" s="4"/>
      <c r="AC205" s="4"/>
      <c r="AD205" s="4"/>
      <c r="AE205" s="4"/>
    </row>
    <row r="206" spans="1:31" ht="11.25" customHeight="1">
      <c r="A206" s="4285"/>
      <c r="B206" s="4069"/>
      <c r="C206" s="4111"/>
      <c r="D206" s="95"/>
      <c r="E206" s="368"/>
      <c r="F206" s="224"/>
      <c r="G206" s="4230"/>
      <c r="H206" s="4233"/>
      <c r="I206" s="100"/>
      <c r="J206" s="3694"/>
      <c r="K206" s="383"/>
      <c r="L206" s="527"/>
      <c r="M206" s="161"/>
      <c r="N206" s="104"/>
      <c r="O206" s="225"/>
      <c r="P206" s="225"/>
      <c r="Q206" s="102"/>
      <c r="R206" s="103"/>
      <c r="S206" s="103"/>
      <c r="T206" s="103"/>
      <c r="U206" s="103"/>
      <c r="V206" s="103"/>
      <c r="W206" s="104"/>
      <c r="X206" s="105"/>
      <c r="Y206" s="104"/>
      <c r="Z206" s="4"/>
      <c r="AA206" s="4"/>
      <c r="AB206" s="4"/>
      <c r="AC206" s="4"/>
      <c r="AD206" s="4"/>
      <c r="AE206" s="4"/>
    </row>
    <row r="207" spans="1:31" ht="11.25" customHeight="1" thickBot="1">
      <c r="A207" s="4285"/>
      <c r="B207" s="4069"/>
      <c r="C207" s="4112"/>
      <c r="D207" s="247"/>
      <c r="E207" s="376"/>
      <c r="F207" s="377"/>
      <c r="G207" s="4230"/>
      <c r="H207" s="4233"/>
      <c r="I207" s="270"/>
      <c r="J207" s="567"/>
      <c r="K207" s="567"/>
      <c r="L207" s="531"/>
      <c r="M207" s="590"/>
      <c r="N207" s="192"/>
      <c r="O207" s="568"/>
      <c r="P207" s="568"/>
      <c r="Q207" s="157"/>
      <c r="R207" s="187"/>
      <c r="S207" s="187"/>
      <c r="T207" s="187"/>
      <c r="U207" s="187"/>
      <c r="V207" s="187"/>
      <c r="W207" s="192"/>
      <c r="X207" s="193"/>
      <c r="Y207" s="192"/>
      <c r="Z207" s="4"/>
      <c r="AA207" s="4"/>
      <c r="AB207" s="4"/>
      <c r="AC207" s="4"/>
      <c r="AD207" s="4"/>
      <c r="AE207" s="4"/>
    </row>
    <row r="208" spans="1:31" ht="28.5" customHeight="1">
      <c r="A208" s="4285"/>
      <c r="B208" s="4069"/>
      <c r="C208" s="3366" t="s">
        <v>1485</v>
      </c>
      <c r="D208" s="276"/>
      <c r="E208" s="378"/>
      <c r="F208" s="276"/>
      <c r="G208" s="4230"/>
      <c r="H208" s="4233"/>
      <c r="I208" s="4101" t="s">
        <v>1660</v>
      </c>
      <c r="J208" s="3939"/>
      <c r="K208" s="569"/>
      <c r="L208" s="4058" t="s">
        <v>1678</v>
      </c>
      <c r="M208" s="4060" t="s">
        <v>1647</v>
      </c>
      <c r="N208" s="4062" t="s">
        <v>1508</v>
      </c>
      <c r="O208" s="469"/>
      <c r="P208" s="469"/>
      <c r="Q208" s="456"/>
      <c r="R208" s="457"/>
      <c r="S208" s="457"/>
      <c r="T208" s="457"/>
      <c r="U208" s="457"/>
      <c r="V208" s="457"/>
      <c r="W208" s="338"/>
      <c r="X208" s="340"/>
      <c r="Y208" s="338"/>
      <c r="Z208" s="4"/>
      <c r="AA208" s="4"/>
      <c r="AB208" s="4"/>
      <c r="AC208" s="4"/>
      <c r="AD208" s="4"/>
      <c r="AE208" s="4"/>
    </row>
    <row r="209" spans="1:31" ht="13.5" thickBot="1">
      <c r="A209" s="4285"/>
      <c r="B209" s="4107"/>
      <c r="C209" s="3364" t="s">
        <v>1482</v>
      </c>
      <c r="D209" s="437"/>
      <c r="E209" s="436"/>
      <c r="F209" s="437"/>
      <c r="G209" s="4231"/>
      <c r="H209" s="4234"/>
      <c r="I209" s="4102"/>
      <c r="J209" s="3939"/>
      <c r="K209" s="570"/>
      <c r="L209" s="4059"/>
      <c r="M209" s="4061"/>
      <c r="N209" s="4063"/>
      <c r="O209" s="546"/>
      <c r="P209" s="546"/>
      <c r="Q209" s="405"/>
      <c r="R209" s="339"/>
      <c r="S209" s="339"/>
      <c r="T209" s="339"/>
      <c r="U209" s="339"/>
      <c r="V209" s="339"/>
      <c r="W209" s="406"/>
      <c r="X209" s="438"/>
      <c r="Y209" s="406"/>
      <c r="Z209" s="4"/>
      <c r="AA209" s="4"/>
      <c r="AB209" s="4"/>
      <c r="AC209" s="4"/>
      <c r="AD209" s="4"/>
      <c r="AE209" s="4"/>
    </row>
    <row r="210" spans="1:31" ht="11.25" customHeight="1" thickTop="1">
      <c r="A210" s="4285"/>
      <c r="B210" s="4217" t="s">
        <v>1604</v>
      </c>
      <c r="C210" s="4131" t="s">
        <v>48</v>
      </c>
      <c r="D210" s="149"/>
      <c r="E210" s="432"/>
      <c r="F210" s="261"/>
      <c r="G210" s="4229" t="s">
        <v>199</v>
      </c>
      <c r="H210" s="4232" t="s">
        <v>1679</v>
      </c>
      <c r="I210" s="142"/>
      <c r="J210" s="142"/>
      <c r="K210" s="142"/>
      <c r="L210" s="527"/>
      <c r="M210" s="580"/>
      <c r="N210" s="104"/>
      <c r="O210" s="261"/>
      <c r="P210" s="571"/>
      <c r="Q210" s="572"/>
      <c r="R210" s="573"/>
      <c r="S210" s="574"/>
      <c r="T210" s="575"/>
      <c r="U210" s="575"/>
      <c r="V210" s="575"/>
      <c r="W210" s="576"/>
      <c r="X210" s="153"/>
      <c r="Y210" s="152"/>
      <c r="Z210" s="4"/>
      <c r="AA210" s="4"/>
      <c r="AB210" s="4"/>
      <c r="AC210" s="4"/>
      <c r="AD210" s="4"/>
      <c r="AE210" s="4"/>
    </row>
    <row r="211" spans="1:31" ht="11.25" customHeight="1">
      <c r="A211" s="4285"/>
      <c r="B211" s="4069"/>
      <c r="C211" s="4111"/>
      <c r="D211" s="100"/>
      <c r="E211" s="482"/>
      <c r="F211" s="483"/>
      <c r="G211" s="4230"/>
      <c r="H211" s="4233"/>
      <c r="I211" s="95"/>
      <c r="J211" s="3359"/>
      <c r="K211" s="95"/>
      <c r="L211" s="527"/>
      <c r="M211" s="161"/>
      <c r="N211" s="104"/>
      <c r="O211" s="224"/>
      <c r="P211" s="225"/>
      <c r="Q211" s="120"/>
      <c r="R211" s="103"/>
      <c r="S211" s="103"/>
      <c r="T211" s="103"/>
      <c r="U211" s="103"/>
      <c r="V211" s="103"/>
      <c r="W211" s="104"/>
      <c r="X211" s="122"/>
      <c r="Y211" s="119"/>
      <c r="Z211" s="4"/>
      <c r="AA211" s="4"/>
      <c r="AB211" s="4"/>
      <c r="AC211" s="4"/>
      <c r="AD211" s="4"/>
      <c r="AE211" s="4"/>
    </row>
    <row r="212" spans="1:31" ht="11.25" customHeight="1">
      <c r="A212" s="4285"/>
      <c r="B212" s="4069"/>
      <c r="C212" s="4111"/>
      <c r="D212" s="100"/>
      <c r="E212" s="1"/>
      <c r="F212" s="375"/>
      <c r="G212" s="4230"/>
      <c r="H212" s="4233"/>
      <c r="I212" s="95"/>
      <c r="J212" s="3359"/>
      <c r="K212" s="95"/>
      <c r="L212" s="527"/>
      <c r="M212" s="161"/>
      <c r="N212" s="104"/>
      <c r="O212" s="224"/>
      <c r="P212" s="225"/>
      <c r="Q212" s="186"/>
      <c r="R212" s="103"/>
      <c r="S212" s="103"/>
      <c r="T212" s="103"/>
      <c r="U212" s="103"/>
      <c r="V212" s="103"/>
      <c r="W212" s="104"/>
      <c r="X212" s="190"/>
      <c r="Y212" s="189"/>
      <c r="Z212" s="4"/>
      <c r="AA212" s="4"/>
      <c r="AB212" s="4"/>
      <c r="AC212" s="4"/>
      <c r="AD212" s="4"/>
      <c r="AE212" s="4"/>
    </row>
    <row r="213" spans="1:31" ht="11.25" customHeight="1">
      <c r="A213" s="4285"/>
      <c r="B213" s="4069"/>
      <c r="C213" s="4111"/>
      <c r="D213" s="100"/>
      <c r="E213" s="1"/>
      <c r="F213" s="375"/>
      <c r="G213" s="4230"/>
      <c r="H213" s="4233"/>
      <c r="I213" s="95"/>
      <c r="J213" s="3359"/>
      <c r="K213" s="95"/>
      <c r="L213" s="527"/>
      <c r="M213" s="161"/>
      <c r="N213" s="104"/>
      <c r="O213" s="224"/>
      <c r="P213" s="225"/>
      <c r="Q213" s="157"/>
      <c r="R213" s="103"/>
      <c r="S213" s="103"/>
      <c r="T213" s="103"/>
      <c r="U213" s="103"/>
      <c r="V213" s="103"/>
      <c r="W213" s="104"/>
      <c r="X213" s="190"/>
      <c r="Y213" s="189"/>
      <c r="Z213" s="4"/>
      <c r="AA213" s="4"/>
      <c r="AB213" s="4"/>
      <c r="AC213" s="4"/>
      <c r="AD213" s="4"/>
      <c r="AE213" s="4"/>
    </row>
    <row r="214" spans="1:31" ht="11.25" customHeight="1" thickBot="1">
      <c r="A214" s="4285"/>
      <c r="B214" s="4069"/>
      <c r="C214" s="4112"/>
      <c r="D214" s="3784"/>
      <c r="E214" s="3827"/>
      <c r="F214" s="375"/>
      <c r="G214" s="4230"/>
      <c r="H214" s="4233"/>
      <c r="I214" s="247"/>
      <c r="J214" s="247"/>
      <c r="K214" s="247"/>
      <c r="L214" s="531"/>
      <c r="M214" s="590"/>
      <c r="N214" s="192"/>
      <c r="O214" s="377"/>
      <c r="P214" s="568"/>
      <c r="Q214" s="157"/>
      <c r="R214" s="187"/>
      <c r="S214" s="187"/>
      <c r="T214" s="187"/>
      <c r="U214" s="187"/>
      <c r="V214" s="187"/>
      <c r="W214" s="192"/>
      <c r="X214" s="190"/>
      <c r="Y214" s="189"/>
      <c r="Z214" s="4"/>
      <c r="AA214" s="4"/>
      <c r="AB214" s="4"/>
      <c r="AC214" s="4"/>
      <c r="AD214" s="4"/>
      <c r="AE214" s="4"/>
    </row>
    <row r="215" spans="1:31" ht="13">
      <c r="A215" s="4285"/>
      <c r="B215" s="4069"/>
      <c r="C215" s="123">
        <v>13</v>
      </c>
      <c r="D215" s="123"/>
      <c r="E215" s="123"/>
      <c r="F215" s="437"/>
      <c r="G215" s="4230"/>
      <c r="H215" s="4233"/>
      <c r="I215" s="276"/>
      <c r="J215" s="276"/>
      <c r="K215" s="276"/>
      <c r="L215" s="591"/>
      <c r="M215" s="552"/>
      <c r="N215" s="338"/>
      <c r="O215" s="276"/>
      <c r="P215" s="469"/>
      <c r="Q215" s="456"/>
      <c r="R215" s="457"/>
      <c r="S215" s="457"/>
      <c r="T215" s="457"/>
      <c r="U215" s="457"/>
      <c r="V215" s="457"/>
      <c r="W215" s="338"/>
      <c r="X215" s="438"/>
      <c r="Y215" s="406"/>
      <c r="Z215" s="4"/>
      <c r="AA215" s="4"/>
      <c r="AB215" s="4"/>
      <c r="AC215" s="4"/>
      <c r="AD215" s="4"/>
      <c r="AE215" s="4"/>
    </row>
    <row r="216" spans="1:31" ht="13.5" thickBot="1">
      <c r="A216" s="4285"/>
      <c r="B216" s="4107"/>
      <c r="C216" s="287">
        <v>14</v>
      </c>
      <c r="D216" s="284"/>
      <c r="E216" s="287"/>
      <c r="F216" s="287"/>
      <c r="G216" s="4230"/>
      <c r="H216" s="4233"/>
      <c r="I216" s="287"/>
      <c r="J216" s="287"/>
      <c r="K216" s="287"/>
      <c r="L216" s="3399"/>
      <c r="M216" s="313"/>
      <c r="N216" s="208"/>
      <c r="O216" s="287"/>
      <c r="P216" s="447"/>
      <c r="Q216" s="206"/>
      <c r="R216" s="207"/>
      <c r="S216" s="207"/>
      <c r="T216" s="207"/>
      <c r="U216" s="207"/>
      <c r="V216" s="207"/>
      <c r="W216" s="208"/>
      <c r="X216" s="312"/>
      <c r="Y216" s="208"/>
      <c r="Z216" s="4"/>
      <c r="AA216" s="4"/>
      <c r="AB216" s="4"/>
      <c r="AC216" s="4"/>
      <c r="AD216" s="4"/>
      <c r="AE216" s="4"/>
    </row>
    <row r="217" spans="1:31" ht="11.25" customHeight="1" thickTop="1">
      <c r="A217" s="4285"/>
      <c r="B217" s="4235" t="s">
        <v>1605</v>
      </c>
      <c r="C217" s="4131" t="s">
        <v>53</v>
      </c>
      <c r="D217" s="95"/>
      <c r="E217" s="368"/>
      <c r="F217" s="224"/>
      <c r="G217" s="4230"/>
      <c r="H217" s="4233"/>
      <c r="I217" s="180"/>
      <c r="J217" s="3528"/>
      <c r="K217" s="180"/>
      <c r="L217" s="527"/>
      <c r="M217" s="580"/>
      <c r="N217" s="104"/>
      <c r="O217" s="229"/>
      <c r="P217" s="229"/>
      <c r="Q217" s="243"/>
      <c r="R217" s="581"/>
      <c r="S217" s="582"/>
      <c r="T217" s="583"/>
      <c r="U217" s="583"/>
      <c r="V217" s="583"/>
      <c r="W217" s="584"/>
      <c r="X217" s="122"/>
      <c r="Y217" s="119"/>
      <c r="Z217" s="4"/>
      <c r="AA217" s="4"/>
      <c r="AB217" s="4"/>
      <c r="AC217" s="4"/>
      <c r="AD217" s="4"/>
      <c r="AE217" s="4"/>
    </row>
    <row r="218" spans="1:31" ht="11.25" customHeight="1">
      <c r="A218" s="4285"/>
      <c r="B218" s="4069"/>
      <c r="C218" s="4111"/>
      <c r="D218" s="95"/>
      <c r="E218" s="368"/>
      <c r="F218" s="224"/>
      <c r="G218" s="4230"/>
      <c r="H218" s="4233"/>
      <c r="I218" s="180"/>
      <c r="J218" s="3528"/>
      <c r="K218" s="180"/>
      <c r="L218" s="527"/>
      <c r="M218" s="161"/>
      <c r="N218" s="104"/>
      <c r="O218" s="229"/>
      <c r="P218" s="229"/>
      <c r="Q218" s="585"/>
      <c r="R218" s="586"/>
      <c r="S218" s="587"/>
      <c r="T218" s="588"/>
      <c r="U218" s="588"/>
      <c r="V218" s="588"/>
      <c r="W218" s="589"/>
      <c r="X218" s="190"/>
      <c r="Y218" s="189"/>
      <c r="Z218" s="4"/>
      <c r="AA218" s="4"/>
      <c r="AB218" s="4"/>
      <c r="AC218" s="4"/>
      <c r="AD218" s="4"/>
      <c r="AE218" s="4"/>
    </row>
    <row r="219" spans="1:31" ht="11.25" customHeight="1">
      <c r="A219" s="4285"/>
      <c r="B219" s="4069"/>
      <c r="C219" s="4111"/>
      <c r="D219" s="95"/>
      <c r="E219" s="368"/>
      <c r="F219" s="224"/>
      <c r="G219" s="4230"/>
      <c r="H219" s="4233"/>
      <c r="I219" s="180"/>
      <c r="J219" s="3528"/>
      <c r="K219" s="180"/>
      <c r="L219" s="527"/>
      <c r="M219" s="161"/>
      <c r="N219" s="104"/>
      <c r="O219" s="229"/>
      <c r="P219" s="229"/>
      <c r="Q219" s="186"/>
      <c r="R219" s="188"/>
      <c r="S219" s="188"/>
      <c r="T219" s="188"/>
      <c r="U219" s="188"/>
      <c r="V219" s="188"/>
      <c r="W219" s="189"/>
      <c r="X219" s="190"/>
      <c r="Y219" s="189"/>
      <c r="Z219" s="4"/>
      <c r="AA219" s="4"/>
      <c r="AB219" s="4"/>
      <c r="AC219" s="4"/>
      <c r="AD219" s="4"/>
      <c r="AE219" s="4"/>
    </row>
    <row r="220" spans="1:31" ht="11.25" customHeight="1">
      <c r="A220" s="4285"/>
      <c r="B220" s="4069"/>
      <c r="C220" s="4111"/>
      <c r="D220" s="95"/>
      <c r="E220" s="368"/>
      <c r="F220" s="224"/>
      <c r="G220" s="4230"/>
      <c r="H220" s="4233"/>
      <c r="I220" s="180"/>
      <c r="J220" s="3528"/>
      <c r="K220" s="180"/>
      <c r="L220" s="527"/>
      <c r="M220" s="161"/>
      <c r="N220" s="104"/>
      <c r="O220" s="229"/>
      <c r="P220" s="229"/>
      <c r="Q220" s="186"/>
      <c r="R220" s="188"/>
      <c r="S220" s="188"/>
      <c r="T220" s="188"/>
      <c r="U220" s="188"/>
      <c r="V220" s="188"/>
      <c r="W220" s="189"/>
      <c r="X220" s="190"/>
      <c r="Y220" s="189"/>
      <c r="Z220" s="4"/>
      <c r="AA220" s="4"/>
      <c r="AB220" s="4"/>
      <c r="AC220" s="4"/>
      <c r="AD220" s="4"/>
      <c r="AE220" s="4"/>
    </row>
    <row r="221" spans="1:31" ht="11.25" customHeight="1" thickBot="1">
      <c r="A221" s="4285"/>
      <c r="B221" s="4069"/>
      <c r="C221" s="4112"/>
      <c r="D221" s="247"/>
      <c r="E221" s="376"/>
      <c r="F221" s="377"/>
      <c r="G221" s="4230"/>
      <c r="H221" s="4233"/>
      <c r="I221" s="184"/>
      <c r="J221" s="184"/>
      <c r="K221" s="184"/>
      <c r="L221" s="531"/>
      <c r="M221" s="590"/>
      <c r="N221" s="192"/>
      <c r="O221" s="488"/>
      <c r="P221" s="488"/>
      <c r="Q221" s="186"/>
      <c r="R221" s="188"/>
      <c r="S221" s="188"/>
      <c r="T221" s="188"/>
      <c r="U221" s="188"/>
      <c r="V221" s="188"/>
      <c r="W221" s="189"/>
      <c r="X221" s="190"/>
      <c r="Y221" s="189"/>
      <c r="Z221" s="4"/>
      <c r="AA221" s="4"/>
      <c r="AB221" s="4"/>
      <c r="AC221" s="4"/>
      <c r="AD221" s="4"/>
      <c r="AE221" s="4"/>
    </row>
    <row r="222" spans="1:31" ht="39">
      <c r="A222" s="4285"/>
      <c r="B222" s="4069"/>
      <c r="C222" s="123">
        <v>20</v>
      </c>
      <c r="D222" s="3367" t="s">
        <v>1632</v>
      </c>
      <c r="E222" s="436"/>
      <c r="F222" s="437"/>
      <c r="G222" s="4230"/>
      <c r="H222" s="4233"/>
      <c r="I222" s="512"/>
      <c r="J222" s="512"/>
      <c r="K222" s="4025" t="s">
        <v>1644</v>
      </c>
      <c r="L222" s="591"/>
      <c r="M222" s="552"/>
      <c r="N222" s="338"/>
      <c r="O222" s="492"/>
      <c r="P222" s="492"/>
      <c r="Q222" s="405"/>
      <c r="R222" s="339"/>
      <c r="S222" s="339"/>
      <c r="T222" s="339"/>
      <c r="U222" s="339"/>
      <c r="V222" s="339"/>
      <c r="W222" s="406"/>
      <c r="X222" s="438"/>
      <c r="Y222" s="406"/>
      <c r="Z222" s="4"/>
      <c r="AA222" s="4"/>
      <c r="AB222" s="4"/>
      <c r="AC222" s="4"/>
      <c r="AD222" s="4"/>
      <c r="AE222" s="4"/>
    </row>
    <row r="223" spans="1:31" ht="26" thickBot="1">
      <c r="A223" s="4285"/>
      <c r="B223" s="4055"/>
      <c r="C223" s="287">
        <v>21</v>
      </c>
      <c r="D223" s="447"/>
      <c r="E223" s="3877" t="s">
        <v>192</v>
      </c>
      <c r="F223" s="3556" t="s">
        <v>1638</v>
      </c>
      <c r="G223" s="4231"/>
      <c r="H223" s="4234"/>
      <c r="I223" s="592"/>
      <c r="J223" s="592"/>
      <c r="K223" s="4026"/>
      <c r="L223" s="3399"/>
      <c r="M223" s="313"/>
      <c r="N223" s="208"/>
      <c r="O223" s="495"/>
      <c r="P223" s="495"/>
      <c r="Q223" s="405"/>
      <c r="R223" s="339"/>
      <c r="S223" s="339"/>
      <c r="T223" s="339"/>
      <c r="U223" s="339"/>
      <c r="V223" s="339"/>
      <c r="W223" s="406"/>
      <c r="X223" s="405"/>
      <c r="Y223" s="406"/>
      <c r="Z223" s="4"/>
      <c r="AA223" s="4"/>
      <c r="AB223" s="4"/>
      <c r="AC223" s="4"/>
      <c r="AD223" s="4"/>
      <c r="AE223" s="4"/>
    </row>
    <row r="224" spans="1:31" ht="11.25" customHeight="1">
      <c r="A224" s="4285"/>
      <c r="B224" s="4217" t="s">
        <v>1606</v>
      </c>
      <c r="C224" s="4131" t="s">
        <v>56</v>
      </c>
      <c r="D224" s="142"/>
      <c r="E224" s="432"/>
      <c r="F224" s="261"/>
      <c r="G224" s="4246" t="s">
        <v>207</v>
      </c>
      <c r="H224" s="4232" t="s">
        <v>1687</v>
      </c>
      <c r="I224" s="291"/>
      <c r="J224" s="291"/>
      <c r="K224" s="180"/>
      <c r="L224" s="580"/>
      <c r="M224" s="580"/>
      <c r="N224" s="104"/>
      <c r="O224" s="264"/>
      <c r="P224" s="264"/>
      <c r="Q224" s="517"/>
      <c r="R224" s="518"/>
      <c r="S224" s="518"/>
      <c r="T224" s="518"/>
      <c r="U224" s="518"/>
      <c r="V224" s="518"/>
      <c r="W224" s="594"/>
      <c r="X224" s="153"/>
      <c r="Y224" s="595"/>
      <c r="Z224" s="4"/>
      <c r="AA224" s="4"/>
      <c r="AB224" s="4"/>
      <c r="AC224" s="4"/>
      <c r="AD224" s="4"/>
      <c r="AE224" s="4"/>
    </row>
    <row r="225" spans="1:31" ht="11.25" customHeight="1">
      <c r="A225" s="4285"/>
      <c r="B225" s="4069"/>
      <c r="C225" s="4111"/>
      <c r="D225" s="95"/>
      <c r="E225" s="368"/>
      <c r="F225" s="224"/>
      <c r="G225" s="4090"/>
      <c r="H225" s="4233"/>
      <c r="I225" s="180"/>
      <c r="J225" s="180"/>
      <c r="K225" s="180"/>
      <c r="L225" s="161"/>
      <c r="M225" s="161"/>
      <c r="N225" s="104"/>
      <c r="O225" s="268"/>
      <c r="P225" s="268"/>
      <c r="Q225" s="160"/>
      <c r="R225" s="529"/>
      <c r="S225" s="529"/>
      <c r="T225" s="529"/>
      <c r="U225" s="529"/>
      <c r="V225" s="529"/>
      <c r="W225" s="596"/>
      <c r="X225" s="105"/>
      <c r="Y225" s="104"/>
      <c r="Z225" s="4"/>
      <c r="AA225" s="4"/>
      <c r="AB225" s="4"/>
      <c r="AC225" s="4"/>
      <c r="AD225" s="4"/>
      <c r="AE225" s="4"/>
    </row>
    <row r="226" spans="1:31" ht="11.25" customHeight="1">
      <c r="A226" s="4285"/>
      <c r="B226" s="4069"/>
      <c r="C226" s="4111"/>
      <c r="D226" s="95"/>
      <c r="E226" s="368"/>
      <c r="F226" s="224"/>
      <c r="G226" s="4090"/>
      <c r="H226" s="4233"/>
      <c r="I226" s="180"/>
      <c r="J226" s="180"/>
      <c r="K226" s="180"/>
      <c r="L226" s="161"/>
      <c r="M226" s="161"/>
      <c r="N226" s="104"/>
      <c r="O226" s="268"/>
      <c r="P226" s="268"/>
      <c r="Q226" s="160"/>
      <c r="R226" s="529"/>
      <c r="S226" s="529"/>
      <c r="T226" s="529"/>
      <c r="U226" s="529"/>
      <c r="V226" s="529"/>
      <c r="W226" s="596"/>
      <c r="X226" s="105"/>
      <c r="Y226" s="104"/>
      <c r="Z226" s="4"/>
      <c r="AA226" s="4"/>
      <c r="AB226" s="4"/>
      <c r="AC226" s="4"/>
      <c r="AD226" s="4"/>
      <c r="AE226" s="4"/>
    </row>
    <row r="227" spans="1:31" ht="11.25" customHeight="1">
      <c r="A227" s="4285"/>
      <c r="B227" s="4069"/>
      <c r="C227" s="4111"/>
      <c r="D227" s="95"/>
      <c r="E227" s="368"/>
      <c r="F227" s="224"/>
      <c r="G227" s="4090"/>
      <c r="H227" s="4233"/>
      <c r="I227" s="180"/>
      <c r="J227" s="180"/>
      <c r="K227" s="180"/>
      <c r="L227" s="161"/>
      <c r="M227" s="161"/>
      <c r="N227" s="104"/>
      <c r="O227" s="268"/>
      <c r="P227" s="268"/>
      <c r="Q227" s="160"/>
      <c r="R227" s="529"/>
      <c r="S227" s="529"/>
      <c r="T227" s="529"/>
      <c r="U227" s="529"/>
      <c r="V227" s="529"/>
      <c r="W227" s="596"/>
      <c r="X227" s="105"/>
      <c r="Y227" s="104"/>
      <c r="Z227" s="4"/>
      <c r="AA227" s="4"/>
      <c r="AB227" s="4"/>
      <c r="AC227" s="4"/>
      <c r="AD227" s="4"/>
      <c r="AE227" s="4"/>
    </row>
    <row r="228" spans="1:31" ht="11.25" customHeight="1" thickBot="1">
      <c r="A228" s="4285"/>
      <c r="B228" s="4069"/>
      <c r="C228" s="4112"/>
      <c r="D228" s="247"/>
      <c r="E228" s="376"/>
      <c r="F228" s="377"/>
      <c r="G228" s="4090"/>
      <c r="H228" s="4233"/>
      <c r="I228" s="184"/>
      <c r="J228" s="184"/>
      <c r="K228" s="184"/>
      <c r="L228" s="590"/>
      <c r="M228" s="590"/>
      <c r="N228" s="192"/>
      <c r="O228" s="480"/>
      <c r="P228" s="480"/>
      <c r="Q228" s="521"/>
      <c r="R228" s="533"/>
      <c r="S228" s="533"/>
      <c r="T228" s="533"/>
      <c r="U228" s="533"/>
      <c r="V228" s="533"/>
      <c r="W228" s="598"/>
      <c r="X228" s="193"/>
      <c r="Y228" s="192"/>
      <c r="Z228" s="4"/>
      <c r="AA228" s="4"/>
      <c r="AB228" s="4"/>
      <c r="AC228" s="4"/>
      <c r="AD228" s="4"/>
      <c r="AE228" s="4"/>
    </row>
    <row r="229" spans="1:31" ht="19.5" customHeight="1">
      <c r="A229" s="4285"/>
      <c r="B229" s="4069"/>
      <c r="C229" s="4151">
        <v>27</v>
      </c>
      <c r="D229" s="4009"/>
      <c r="E229" s="4009"/>
      <c r="F229" s="4009"/>
      <c r="G229" s="4090"/>
      <c r="H229" s="4233"/>
      <c r="I229" s="4036"/>
      <c r="J229" s="4036"/>
      <c r="K229" s="4036"/>
      <c r="L229" s="3372" t="s">
        <v>1407</v>
      </c>
      <c r="M229" s="3373" t="s">
        <v>1665</v>
      </c>
      <c r="N229" s="3374"/>
      <c r="O229" s="391"/>
      <c r="P229" s="391"/>
      <c r="Q229" s="599"/>
      <c r="R229" s="600"/>
      <c r="S229" s="600"/>
      <c r="T229" s="600"/>
      <c r="U229" s="600"/>
      <c r="V229" s="600"/>
      <c r="W229" s="601"/>
      <c r="X229" s="340"/>
      <c r="Y229" s="338"/>
      <c r="Z229" s="4"/>
      <c r="AA229" s="4"/>
      <c r="AB229" s="4"/>
      <c r="AC229" s="4"/>
      <c r="AD229" s="4"/>
      <c r="AE229" s="4"/>
    </row>
    <row r="230" spans="1:31" ht="26">
      <c r="A230" s="4285"/>
      <c r="B230" s="4098"/>
      <c r="C230" s="4152"/>
      <c r="D230" s="4010"/>
      <c r="E230" s="4010"/>
      <c r="F230" s="4010"/>
      <c r="G230" s="4091"/>
      <c r="H230" s="4233"/>
      <c r="I230" s="4037"/>
      <c r="J230" s="4037"/>
      <c r="K230" s="4037"/>
      <c r="L230" s="3384" t="s">
        <v>1506</v>
      </c>
      <c r="M230" s="3369" t="s">
        <v>1666</v>
      </c>
      <c r="N230" s="3370" t="s">
        <v>1493</v>
      </c>
      <c r="O230" s="3462"/>
      <c r="P230" s="3462"/>
      <c r="Q230" s="3517"/>
      <c r="R230" s="602"/>
      <c r="S230" s="602"/>
      <c r="T230" s="602"/>
      <c r="U230" s="602"/>
      <c r="V230" s="602"/>
      <c r="W230" s="603"/>
      <c r="X230" s="3463"/>
      <c r="Y230" s="406"/>
      <c r="Z230" s="4"/>
      <c r="AA230" s="4"/>
      <c r="AB230" s="4"/>
      <c r="AC230" s="4"/>
      <c r="AD230" s="4"/>
      <c r="AE230" s="4"/>
    </row>
    <row r="231" spans="1:31" ht="13.5" thickBot="1">
      <c r="A231" s="4285"/>
      <c r="B231" s="4055"/>
      <c r="C231" s="287">
        <v>28</v>
      </c>
      <c r="D231" s="287"/>
      <c r="E231" s="436"/>
      <c r="F231" s="287"/>
      <c r="G231" s="4090"/>
      <c r="H231" s="4233"/>
      <c r="I231" s="593"/>
      <c r="J231" s="3871"/>
      <c r="K231" s="592"/>
      <c r="L231" s="313"/>
      <c r="M231" s="313"/>
      <c r="N231" s="208"/>
      <c r="O231" s="397"/>
      <c r="P231" s="397"/>
      <c r="Q231" s="277"/>
      <c r="R231" s="602"/>
      <c r="S231" s="602"/>
      <c r="T231" s="602"/>
      <c r="U231" s="602"/>
      <c r="V231" s="602"/>
      <c r="W231" s="603"/>
      <c r="X231" s="312"/>
      <c r="Y231" s="208"/>
      <c r="Z231" s="4"/>
      <c r="AA231" s="4"/>
      <c r="AB231" s="4"/>
      <c r="AC231" s="4"/>
      <c r="AD231" s="4"/>
      <c r="AE231" s="4"/>
    </row>
    <row r="232" spans="1:31" ht="11.25" customHeight="1" thickBot="1">
      <c r="A232" s="4285"/>
      <c r="B232" s="4235" t="s">
        <v>1607</v>
      </c>
      <c r="C232" s="3808" t="s">
        <v>1591</v>
      </c>
      <c r="D232" s="4250" t="s">
        <v>224</v>
      </c>
      <c r="E232" s="4251"/>
      <c r="F232" s="4252"/>
      <c r="G232" s="4090"/>
      <c r="H232" s="4233"/>
      <c r="I232" s="291"/>
      <c r="J232" s="291"/>
      <c r="K232" s="3400"/>
      <c r="L232" s="3401"/>
      <c r="M232" s="604"/>
      <c r="N232" s="605"/>
      <c r="O232" s="606"/>
      <c r="P232" s="606"/>
      <c r="Q232" s="572"/>
      <c r="R232" s="518"/>
      <c r="S232" s="518"/>
      <c r="T232" s="518"/>
      <c r="U232" s="518"/>
      <c r="V232" s="518"/>
      <c r="W232" s="594"/>
      <c r="X232" s="187"/>
      <c r="Y232" s="192"/>
      <c r="Z232" s="4"/>
      <c r="AA232" s="4"/>
      <c r="AB232" s="4"/>
      <c r="AC232" s="4"/>
      <c r="AD232" s="4"/>
      <c r="AE232" s="4"/>
    </row>
    <row r="233" spans="1:31" ht="11.25" customHeight="1" thickBot="1">
      <c r="A233" s="4285"/>
      <c r="B233" s="4069"/>
      <c r="C233" s="3807" t="s">
        <v>1587</v>
      </c>
      <c r="D233" s="607"/>
      <c r="E233" s="114"/>
      <c r="F233" s="111"/>
      <c r="G233" s="4090"/>
      <c r="H233" s="4233"/>
      <c r="I233" s="608"/>
      <c r="J233" s="3940"/>
      <c r="K233" s="3402"/>
      <c r="L233" s="3403"/>
      <c r="M233" s="610"/>
      <c r="N233" s="611"/>
      <c r="O233" s="612"/>
      <c r="P233" s="612"/>
      <c r="Q233" s="613"/>
      <c r="R233" s="536"/>
      <c r="S233" s="536"/>
      <c r="T233" s="536"/>
      <c r="U233" s="536"/>
      <c r="V233" s="536"/>
      <c r="W233" s="614"/>
      <c r="X233" s="121"/>
      <c r="Y233" s="119"/>
      <c r="Z233" s="4"/>
      <c r="AA233" s="4"/>
      <c r="AB233" s="4"/>
      <c r="AC233" s="4"/>
      <c r="AD233" s="4"/>
      <c r="AE233" s="4"/>
    </row>
    <row r="234" spans="1:31" ht="11.25" customHeight="1" thickTop="1">
      <c r="A234" s="4299" t="s">
        <v>213</v>
      </c>
      <c r="B234" s="4069"/>
      <c r="C234" s="3522"/>
      <c r="D234" s="615"/>
      <c r="E234" s="616"/>
      <c r="F234" s="617"/>
      <c r="G234" s="4090"/>
      <c r="H234" s="4233"/>
      <c r="I234" s="618"/>
      <c r="J234" s="618"/>
      <c r="K234" s="3404"/>
      <c r="L234" s="3405"/>
      <c r="M234" s="620"/>
      <c r="N234" s="621"/>
      <c r="O234" s="622"/>
      <c r="P234" s="622"/>
      <c r="Q234" s="623"/>
      <c r="R234" s="624"/>
      <c r="S234" s="624"/>
      <c r="T234" s="625"/>
      <c r="U234" s="625"/>
      <c r="V234" s="625"/>
      <c r="W234" s="626"/>
      <c r="X234" s="627"/>
      <c r="Y234" s="628"/>
      <c r="Z234" s="4"/>
      <c r="AA234" s="4"/>
      <c r="AB234" s="4"/>
      <c r="AC234" s="4"/>
      <c r="AD234" s="4"/>
      <c r="AE234" s="4"/>
    </row>
    <row r="235" spans="1:31" ht="11.25" customHeight="1">
      <c r="A235" s="4266"/>
      <c r="B235" s="4069"/>
      <c r="C235" s="3522"/>
      <c r="D235" s="629"/>
      <c r="E235" s="165"/>
      <c r="F235" s="252"/>
      <c r="G235" s="4090"/>
      <c r="H235" s="4233"/>
      <c r="I235" s="180"/>
      <c r="J235" s="180"/>
      <c r="K235" s="3402"/>
      <c r="L235" s="3403"/>
      <c r="M235" s="610"/>
      <c r="N235" s="630"/>
      <c r="O235" s="631"/>
      <c r="P235" s="631"/>
      <c r="Q235" s="186"/>
      <c r="R235" s="529"/>
      <c r="S235" s="529"/>
      <c r="T235" s="301"/>
      <c r="U235" s="301"/>
      <c r="V235" s="301"/>
      <c r="W235" s="185"/>
      <c r="X235" s="103"/>
      <c r="Y235" s="104"/>
      <c r="Z235" s="4"/>
      <c r="AA235" s="4"/>
      <c r="AB235" s="4"/>
      <c r="AC235" s="4"/>
      <c r="AD235" s="4"/>
      <c r="AE235" s="4"/>
    </row>
    <row r="236" spans="1:31" ht="11.25" customHeight="1" thickBot="1">
      <c r="A236" s="4266"/>
      <c r="B236" s="4069"/>
      <c r="C236" s="3574"/>
      <c r="D236" s="629"/>
      <c r="E236" s="165"/>
      <c r="F236" s="252"/>
      <c r="G236" s="4090"/>
      <c r="H236" s="4233"/>
      <c r="I236" s="180"/>
      <c r="J236" s="180"/>
      <c r="K236" s="3402"/>
      <c r="L236" s="3403"/>
      <c r="M236" s="610"/>
      <c r="N236" s="630"/>
      <c r="O236" s="631"/>
      <c r="P236" s="631"/>
      <c r="Q236" s="186"/>
      <c r="R236" s="529"/>
      <c r="S236" s="529"/>
      <c r="T236" s="301"/>
      <c r="U236" s="301"/>
      <c r="V236" s="301"/>
      <c r="W236" s="185"/>
      <c r="X236" s="103"/>
      <c r="Y236" s="104"/>
      <c r="Z236" s="4"/>
      <c r="AA236" s="4"/>
      <c r="AB236" s="4"/>
      <c r="AC236" s="4"/>
      <c r="AD236" s="4"/>
      <c r="AE236" s="4"/>
    </row>
    <row r="237" spans="1:31" ht="43.5" customHeight="1">
      <c r="A237" s="4266"/>
      <c r="B237" s="4069"/>
      <c r="C237" s="3747" t="s">
        <v>1486</v>
      </c>
      <c r="D237" s="3872" t="s">
        <v>1636</v>
      </c>
      <c r="E237" s="3385"/>
      <c r="F237" s="3385"/>
      <c r="G237" s="4090"/>
      <c r="H237" s="4233"/>
      <c r="I237" s="632"/>
      <c r="J237" s="632"/>
      <c r="K237" s="3406"/>
      <c r="L237" s="3407"/>
      <c r="M237" s="633"/>
      <c r="N237" s="634"/>
      <c r="O237" s="570"/>
      <c r="P237" s="570"/>
      <c r="Q237" s="405"/>
      <c r="R237" s="635"/>
      <c r="S237" s="635"/>
      <c r="T237" s="278"/>
      <c r="U237" s="278"/>
      <c r="V237" s="278"/>
      <c r="W237" s="337"/>
      <c r="X237" s="203"/>
      <c r="Y237" s="202"/>
      <c r="Z237" s="4"/>
      <c r="AA237" s="4"/>
      <c r="AB237" s="4"/>
      <c r="AC237" s="4"/>
      <c r="AD237" s="4"/>
      <c r="AE237" s="4"/>
    </row>
    <row r="238" spans="1:31" ht="23.5" customHeight="1" thickBot="1">
      <c r="A238" s="4266"/>
      <c r="B238" s="4055"/>
      <c r="C238" s="3748" t="s">
        <v>1487</v>
      </c>
      <c r="D238" s="287"/>
      <c r="E238" s="3557" t="s">
        <v>205</v>
      </c>
      <c r="F238" s="3558" t="s">
        <v>1637</v>
      </c>
      <c r="G238" s="4237"/>
      <c r="H238" s="4234"/>
      <c r="I238" s="636"/>
      <c r="J238" s="636"/>
      <c r="K238" s="3408"/>
      <c r="L238" s="3409"/>
      <c r="M238" s="637"/>
      <c r="N238" s="314"/>
      <c r="O238" s="638"/>
      <c r="P238" s="638"/>
      <c r="Q238" s="206"/>
      <c r="R238" s="639"/>
      <c r="S238" s="639"/>
      <c r="T238" s="313"/>
      <c r="U238" s="313"/>
      <c r="V238" s="313"/>
      <c r="W238" s="205"/>
      <c r="X238" s="139"/>
      <c r="Y238" s="140"/>
      <c r="Z238" s="4"/>
      <c r="AA238" s="4"/>
      <c r="AB238" s="4"/>
      <c r="AC238" s="4"/>
      <c r="AD238" s="4"/>
      <c r="AE238" s="4"/>
    </row>
    <row r="239" spans="1:31" ht="11.25" customHeight="1">
      <c r="A239" s="4266"/>
      <c r="B239" s="4242" t="s">
        <v>1608</v>
      </c>
      <c r="C239" s="4243" t="s">
        <v>146</v>
      </c>
      <c r="D239" s="95"/>
      <c r="E239" s="98"/>
      <c r="F239" s="95"/>
      <c r="G239" s="143"/>
      <c r="H239" s="3749"/>
      <c r="I239" s="261"/>
      <c r="J239" s="261"/>
      <c r="K239" s="261"/>
      <c r="L239" s="3750"/>
      <c r="M239" s="1154"/>
      <c r="N239" s="101"/>
      <c r="O239" s="938"/>
      <c r="P239" s="414"/>
      <c r="Q239" s="3752"/>
      <c r="R239" s="8"/>
      <c r="S239" s="587"/>
      <c r="T239" s="587"/>
      <c r="U239" s="587"/>
      <c r="V239" s="587"/>
      <c r="W239" s="781"/>
      <c r="X239" s="574"/>
      <c r="Y239" s="3753"/>
      <c r="Z239" s="4"/>
      <c r="AA239" s="4"/>
      <c r="AB239" s="4"/>
      <c r="AC239" s="4"/>
      <c r="AD239" s="4"/>
      <c r="AE239" s="4"/>
    </row>
    <row r="240" spans="1:31" ht="11.25" customHeight="1">
      <c r="A240" s="4266"/>
      <c r="B240" s="4069"/>
      <c r="C240" s="4111"/>
      <c r="D240" s="95"/>
      <c r="E240" s="98"/>
      <c r="F240" s="95"/>
      <c r="G240" s="154"/>
      <c r="H240" s="3751"/>
      <c r="I240" s="3731"/>
      <c r="J240" s="3731"/>
      <c r="K240" s="3731"/>
      <c r="L240" s="415"/>
      <c r="M240" s="1154"/>
      <c r="N240" s="101"/>
      <c r="O240" s="938"/>
      <c r="P240" s="414"/>
      <c r="Q240" s="3754"/>
      <c r="R240" s="3755"/>
      <c r="S240" s="3755"/>
      <c r="T240" s="3755"/>
      <c r="U240" s="3755"/>
      <c r="V240" s="3755"/>
      <c r="W240" s="3756"/>
      <c r="X240" s="587"/>
      <c r="Y240" s="3757"/>
      <c r="Z240" s="4"/>
      <c r="AA240" s="4"/>
      <c r="AB240" s="4"/>
      <c r="AC240" s="4"/>
      <c r="AD240" s="4"/>
      <c r="AE240" s="4"/>
    </row>
    <row r="241" spans="1:31" ht="11.25" customHeight="1">
      <c r="A241" s="4266"/>
      <c r="B241" s="4069"/>
      <c r="C241" s="4111"/>
      <c r="D241" s="95"/>
      <c r="E241" s="98"/>
      <c r="F241" s="95"/>
      <c r="G241" s="154"/>
      <c r="H241" s="3751"/>
      <c r="I241" s="3330"/>
      <c r="J241" s="3330"/>
      <c r="K241" s="3330"/>
      <c r="L241" s="3750"/>
      <c r="M241" s="582"/>
      <c r="N241" s="101"/>
      <c r="O241" s="938"/>
      <c r="P241" s="414"/>
      <c r="Q241" s="3754"/>
      <c r="R241" s="3755"/>
      <c r="S241" s="3755"/>
      <c r="T241" s="3755"/>
      <c r="U241" s="3755"/>
      <c r="V241" s="3755"/>
      <c r="W241" s="3756"/>
      <c r="X241" s="3755"/>
      <c r="Y241" s="3758"/>
      <c r="Z241" s="4"/>
      <c r="AA241" s="4"/>
      <c r="AB241" s="4"/>
      <c r="AC241" s="4"/>
      <c r="AD241" s="4"/>
      <c r="AE241" s="4"/>
    </row>
    <row r="242" spans="1:31" ht="11.25" customHeight="1">
      <c r="A242" s="4266"/>
      <c r="B242" s="4069"/>
      <c r="C242" s="4111"/>
      <c r="D242" s="95"/>
      <c r="E242" s="98"/>
      <c r="F242" s="95"/>
      <c r="G242" s="154"/>
      <c r="H242" s="3751"/>
      <c r="I242" s="3330"/>
      <c r="J242" s="3330"/>
      <c r="K242" s="3330"/>
      <c r="L242" s="3750"/>
      <c r="M242" s="582"/>
      <c r="N242" s="101"/>
      <c r="O242" s="938"/>
      <c r="P242" s="414"/>
      <c r="Q242" s="3754"/>
      <c r="R242" s="3755"/>
      <c r="S242" s="3755"/>
      <c r="T242" s="3755"/>
      <c r="U242" s="3755"/>
      <c r="V242" s="3755"/>
      <c r="W242" s="3756"/>
      <c r="X242" s="3755"/>
      <c r="Y242" s="3758"/>
      <c r="Z242" s="4"/>
      <c r="AA242" s="4"/>
      <c r="AB242" s="4"/>
      <c r="AC242" s="4"/>
      <c r="AD242" s="4"/>
      <c r="AE242" s="4"/>
    </row>
    <row r="243" spans="1:31" ht="11.25" customHeight="1" thickBot="1">
      <c r="A243" s="4266"/>
      <c r="B243" s="4069"/>
      <c r="C243" s="4112"/>
      <c r="D243" s="3331"/>
      <c r="E243" s="3583"/>
      <c r="F243" s="3331"/>
      <c r="G243" s="3973"/>
      <c r="H243" s="3974"/>
      <c r="I243" s="3330"/>
      <c r="J243" s="3330"/>
      <c r="K243" s="3330"/>
      <c r="L243" s="3975"/>
      <c r="M243" s="3976"/>
      <c r="N243" s="3977"/>
      <c r="O243" s="3967"/>
      <c r="P243" s="3968"/>
      <c r="Q243" s="3754"/>
      <c r="R243" s="3755"/>
      <c r="S243" s="3755"/>
      <c r="T243" s="3755"/>
      <c r="U243" s="3755"/>
      <c r="V243" s="3755"/>
      <c r="W243" s="3756"/>
      <c r="X243" s="3755"/>
      <c r="Y243" s="3758"/>
      <c r="Z243" s="4"/>
      <c r="AA243" s="4"/>
      <c r="AB243" s="4"/>
      <c r="AC243" s="4"/>
      <c r="AD243" s="4"/>
      <c r="AE243" s="4"/>
    </row>
    <row r="244" spans="1:31" ht="27.5" customHeight="1">
      <c r="A244" s="4266"/>
      <c r="B244" s="4069"/>
      <c r="C244" s="3547">
        <v>10</v>
      </c>
      <c r="D244" s="3965"/>
      <c r="E244" s="3513"/>
      <c r="F244" s="3513"/>
      <c r="G244" s="3978"/>
      <c r="H244" s="3979"/>
      <c r="I244" s="4056" t="s">
        <v>201</v>
      </c>
      <c r="J244" s="3513"/>
      <c r="K244" s="3513"/>
      <c r="L244" s="3980"/>
      <c r="M244" s="130"/>
      <c r="N244" s="128"/>
      <c r="O244" s="3969"/>
      <c r="P244" s="3970"/>
      <c r="Q244" s="4239">
        <v>25</v>
      </c>
      <c r="R244" s="4244" t="s">
        <v>1689</v>
      </c>
      <c r="S244" s="4023"/>
      <c r="T244" s="4023" t="s">
        <v>35</v>
      </c>
      <c r="U244" s="4023"/>
      <c r="V244" s="4023" t="s">
        <v>221</v>
      </c>
      <c r="W244" s="4052">
        <v>14</v>
      </c>
      <c r="X244" s="304"/>
      <c r="Y244" s="3966"/>
      <c r="Z244" s="4"/>
      <c r="AA244" s="4"/>
      <c r="AB244" s="4"/>
      <c r="AC244" s="4"/>
      <c r="AD244" s="4"/>
      <c r="AE244" s="4"/>
    </row>
    <row r="245" spans="1:31" ht="15" customHeight="1" thickBot="1">
      <c r="A245" s="4266"/>
      <c r="B245" s="4055"/>
      <c r="C245" s="3732">
        <v>11</v>
      </c>
      <c r="D245" s="311"/>
      <c r="E245" s="287"/>
      <c r="F245" s="287"/>
      <c r="G245" s="3981"/>
      <c r="H245" s="3982"/>
      <c r="I245" s="4082"/>
      <c r="J245" s="287"/>
      <c r="K245" s="287"/>
      <c r="L245" s="3983"/>
      <c r="M245" s="178"/>
      <c r="N245" s="3592"/>
      <c r="O245" s="3971"/>
      <c r="P245" s="3972"/>
      <c r="Q245" s="4240"/>
      <c r="R245" s="4178"/>
      <c r="S245" s="4024"/>
      <c r="T245" s="4024"/>
      <c r="U245" s="4024"/>
      <c r="V245" s="4024"/>
      <c r="W245" s="4053"/>
      <c r="X245" s="207"/>
      <c r="Y245" s="660"/>
      <c r="Z245" s="4"/>
      <c r="AA245" s="4"/>
      <c r="AB245" s="4"/>
      <c r="AC245" s="4"/>
      <c r="AD245" s="4"/>
      <c r="AE245" s="4"/>
    </row>
    <row r="246" spans="1:31" ht="11.25" customHeight="1">
      <c r="A246" s="4266"/>
      <c r="B246" s="4218" t="s">
        <v>1609</v>
      </c>
      <c r="C246" s="4255" t="s">
        <v>154</v>
      </c>
      <c r="D246" s="4072" t="s">
        <v>1585</v>
      </c>
      <c r="E246" s="4073"/>
      <c r="F246" s="4074"/>
      <c r="G246" s="661"/>
      <c r="H246" s="662"/>
      <c r="I246" s="62"/>
      <c r="J246" s="3685"/>
      <c r="K246" s="49"/>
      <c r="L246" s="60"/>
      <c r="M246" s="320"/>
      <c r="N246" s="344"/>
      <c r="O246" s="56"/>
      <c r="P246" s="57"/>
      <c r="Q246" s="45"/>
      <c r="R246" s="646"/>
      <c r="S246" s="538"/>
      <c r="T246" s="538"/>
      <c r="U246" s="538"/>
      <c r="V246" s="538"/>
      <c r="W246" s="330"/>
      <c r="X246" s="47"/>
      <c r="Y246" s="663"/>
      <c r="Z246" s="4"/>
      <c r="AA246" s="4"/>
      <c r="AB246" s="4"/>
      <c r="AC246" s="4"/>
      <c r="AD246" s="4"/>
      <c r="AE246" s="4"/>
    </row>
    <row r="247" spans="1:31" ht="11.25" customHeight="1">
      <c r="A247" s="4266"/>
      <c r="B247" s="4069"/>
      <c r="C247" s="4256"/>
      <c r="D247" s="4075"/>
      <c r="E247" s="4076"/>
      <c r="F247" s="4077"/>
      <c r="G247" s="315"/>
      <c r="H247" s="316"/>
      <c r="I247" s="346"/>
      <c r="J247" s="3685"/>
      <c r="K247" s="62"/>
      <c r="L247" s="548"/>
      <c r="M247" s="451"/>
      <c r="N247" s="319"/>
      <c r="O247" s="318"/>
      <c r="P247" s="319"/>
      <c r="Q247" s="331"/>
      <c r="R247" s="540"/>
      <c r="S247" s="540"/>
      <c r="T247" s="540"/>
      <c r="U247" s="540"/>
      <c r="V247" s="540"/>
      <c r="W247" s="333"/>
      <c r="X247" s="541"/>
      <c r="Y247" s="650"/>
      <c r="Z247" s="4"/>
      <c r="AA247" s="4"/>
      <c r="AB247" s="4"/>
      <c r="AC247" s="4"/>
      <c r="AD247" s="4"/>
      <c r="AE247" s="4"/>
    </row>
    <row r="248" spans="1:31" ht="11.25" customHeight="1">
      <c r="A248" s="4266"/>
      <c r="B248" s="4069"/>
      <c r="C248" s="4256"/>
      <c r="D248" s="4075"/>
      <c r="E248" s="4076"/>
      <c r="F248" s="4077"/>
      <c r="G248" s="664"/>
      <c r="H248" s="665"/>
      <c r="I248" s="62"/>
      <c r="J248" s="62"/>
      <c r="K248" s="62"/>
      <c r="L248" s="548"/>
      <c r="M248" s="451"/>
      <c r="N248" s="319"/>
      <c r="O248" s="318"/>
      <c r="P248" s="319"/>
      <c r="Q248" s="331"/>
      <c r="R248" s="540"/>
      <c r="S248" s="540"/>
      <c r="T248" s="540"/>
      <c r="U248" s="540"/>
      <c r="V248" s="540"/>
      <c r="W248" s="333"/>
      <c r="X248" s="541"/>
      <c r="Y248" s="650"/>
      <c r="Z248" s="4"/>
      <c r="AA248" s="4"/>
      <c r="AB248" s="4"/>
      <c r="AC248" s="4"/>
      <c r="AD248" s="4"/>
      <c r="AE248" s="4"/>
    </row>
    <row r="249" spans="1:31" ht="11.25" customHeight="1">
      <c r="A249" s="4266"/>
      <c r="B249" s="4069"/>
      <c r="C249" s="4256"/>
      <c r="D249" s="4075"/>
      <c r="E249" s="4076"/>
      <c r="F249" s="4077"/>
      <c r="G249" s="664"/>
      <c r="H249" s="665"/>
      <c r="I249" s="62"/>
      <c r="J249" s="62"/>
      <c r="K249" s="62"/>
      <c r="L249" s="666"/>
      <c r="M249" s="72"/>
      <c r="N249" s="70"/>
      <c r="O249" s="69"/>
      <c r="P249" s="70"/>
      <c r="Q249" s="331"/>
      <c r="R249" s="540"/>
      <c r="S249" s="540"/>
      <c r="T249" s="540"/>
      <c r="U249" s="540"/>
      <c r="V249" s="540"/>
      <c r="W249" s="333"/>
      <c r="X249" s="541"/>
      <c r="Y249" s="650"/>
      <c r="Z249" s="4"/>
      <c r="AA249" s="4"/>
      <c r="AB249" s="4"/>
      <c r="AC249" s="4"/>
      <c r="AD249" s="4"/>
      <c r="AE249" s="4"/>
    </row>
    <row r="250" spans="1:31" ht="11.25" customHeight="1" thickBot="1">
      <c r="A250" s="4266"/>
      <c r="B250" s="4069"/>
      <c r="C250" s="4257"/>
      <c r="D250" s="4075"/>
      <c r="E250" s="4076"/>
      <c r="F250" s="4077"/>
      <c r="G250" s="327"/>
      <c r="H250" s="328"/>
      <c r="I250" s="667"/>
      <c r="J250" s="3460"/>
      <c r="K250" s="667"/>
      <c r="L250" s="668"/>
      <c r="M250" s="540"/>
      <c r="N250" s="333"/>
      <c r="O250" s="669"/>
      <c r="P250" s="333"/>
      <c r="Q250" s="670"/>
      <c r="R250" s="671"/>
      <c r="S250" s="671"/>
      <c r="T250" s="671"/>
      <c r="U250" s="671"/>
      <c r="V250" s="671"/>
      <c r="W250" s="672"/>
      <c r="X250" s="541"/>
      <c r="Y250" s="650"/>
      <c r="Z250" s="4"/>
      <c r="AA250" s="4"/>
      <c r="AB250" s="4"/>
      <c r="AC250" s="4"/>
      <c r="AD250" s="4"/>
      <c r="AE250" s="4"/>
    </row>
    <row r="251" spans="1:31" ht="26">
      <c r="A251" s="4266"/>
      <c r="B251" s="4069"/>
      <c r="C251" s="3547">
        <v>17</v>
      </c>
      <c r="D251" s="3984" t="s">
        <v>1525</v>
      </c>
      <c r="E251" s="123"/>
      <c r="F251" s="123"/>
      <c r="G251" s="217"/>
      <c r="H251" s="218"/>
      <c r="I251" s="123"/>
      <c r="J251" s="123"/>
      <c r="K251" s="123"/>
      <c r="L251" s="673"/>
      <c r="M251" s="130"/>
      <c r="N251" s="128"/>
      <c r="O251" s="127"/>
      <c r="P251" s="128"/>
      <c r="Q251" s="4239">
        <v>25</v>
      </c>
      <c r="R251" s="4241" t="s">
        <v>1670</v>
      </c>
      <c r="S251" s="4027"/>
      <c r="T251" s="4027" t="s">
        <v>35</v>
      </c>
      <c r="U251" s="4027"/>
      <c r="V251" s="4027" t="s">
        <v>221</v>
      </c>
      <c r="W251" s="4054">
        <v>14</v>
      </c>
      <c r="X251" s="307"/>
      <c r="Y251" s="676"/>
      <c r="Z251" s="4"/>
      <c r="AA251" s="4"/>
      <c r="AB251" s="4"/>
      <c r="AC251" s="4"/>
      <c r="AD251" s="4"/>
      <c r="AE251" s="4"/>
    </row>
    <row r="252" spans="1:31" ht="13.5" thickBot="1">
      <c r="A252" s="4266"/>
      <c r="B252" s="4055"/>
      <c r="C252" s="3732">
        <v>18</v>
      </c>
      <c r="D252" s="287"/>
      <c r="E252" s="287"/>
      <c r="F252" s="287"/>
      <c r="G252" s="309"/>
      <c r="H252" s="310"/>
      <c r="I252" s="287"/>
      <c r="J252" s="287"/>
      <c r="K252" s="287"/>
      <c r="L252" s="312"/>
      <c r="M252" s="207"/>
      <c r="N252" s="208"/>
      <c r="O252" s="284"/>
      <c r="P252" s="208"/>
      <c r="Q252" s="4240"/>
      <c r="R252" s="4024"/>
      <c r="S252" s="4024"/>
      <c r="T252" s="4024"/>
      <c r="U252" s="4024"/>
      <c r="V252" s="4024"/>
      <c r="W252" s="4055"/>
      <c r="X252" s="312"/>
      <c r="Y252" s="208"/>
      <c r="Z252" s="4"/>
      <c r="AA252" s="4"/>
      <c r="AB252" s="4"/>
      <c r="AC252" s="4"/>
      <c r="AD252" s="4"/>
      <c r="AE252" s="4"/>
    </row>
    <row r="253" spans="1:31" ht="11.25" customHeight="1">
      <c r="A253" s="4266"/>
      <c r="B253" s="4218" t="s">
        <v>1610</v>
      </c>
      <c r="C253" s="4255" t="s">
        <v>1586</v>
      </c>
      <c r="D253" s="4072" t="s">
        <v>1585</v>
      </c>
      <c r="E253" s="4073"/>
      <c r="F253" s="4074"/>
      <c r="G253" s="315"/>
      <c r="H253" s="316"/>
      <c r="I253" s="49"/>
      <c r="J253" s="49"/>
      <c r="K253" s="49"/>
      <c r="L253" s="3814"/>
      <c r="M253" s="320"/>
      <c r="N253" s="344"/>
      <c r="O253" s="56"/>
      <c r="P253" s="57"/>
      <c r="Q253" s="58"/>
      <c r="R253" s="3815"/>
      <c r="S253" s="59"/>
      <c r="T253" s="59"/>
      <c r="U253" s="59"/>
      <c r="V253" s="59"/>
      <c r="W253" s="57"/>
      <c r="X253" s="60"/>
      <c r="Y253" s="57"/>
      <c r="Z253" s="4"/>
      <c r="AA253" s="4"/>
      <c r="AB253" s="4"/>
      <c r="AC253" s="4"/>
      <c r="AD253" s="4"/>
      <c r="AE253" s="4"/>
    </row>
    <row r="254" spans="1:31" ht="11.25" customHeight="1">
      <c r="A254" s="4266"/>
      <c r="B254" s="4069"/>
      <c r="C254" s="4288"/>
      <c r="D254" s="4075"/>
      <c r="E254" s="4076"/>
      <c r="F254" s="4077"/>
      <c r="G254" s="315"/>
      <c r="H254" s="316"/>
      <c r="I254" s="3685"/>
      <c r="J254" s="3746"/>
      <c r="K254" s="3746"/>
      <c r="L254" s="3809"/>
      <c r="M254" s="3810"/>
      <c r="N254" s="3811"/>
      <c r="O254" s="3667"/>
      <c r="P254" s="3668"/>
      <c r="Q254" s="3812"/>
      <c r="R254" s="3813"/>
      <c r="S254" s="3813"/>
      <c r="T254" s="3813"/>
      <c r="U254" s="3813"/>
      <c r="V254" s="3813"/>
      <c r="W254" s="3678"/>
      <c r="X254" s="3669"/>
      <c r="Y254" s="3668"/>
      <c r="Z254" s="4"/>
      <c r="AA254" s="4"/>
      <c r="AB254" s="4"/>
      <c r="AC254" s="4"/>
      <c r="AD254" s="4"/>
      <c r="AE254" s="4"/>
    </row>
    <row r="255" spans="1:31" ht="11.25" customHeight="1">
      <c r="A255" s="4266"/>
      <c r="B255" s="4069"/>
      <c r="C255" s="4288"/>
      <c r="D255" s="4075"/>
      <c r="E255" s="4076"/>
      <c r="F255" s="4077"/>
      <c r="G255" s="315"/>
      <c r="H255" s="316"/>
      <c r="I255" s="62"/>
      <c r="J255" s="3746"/>
      <c r="K255" s="361"/>
      <c r="L255" s="464"/>
      <c r="M255" s="92"/>
      <c r="N255" s="465"/>
      <c r="O255" s="318"/>
      <c r="P255" s="319"/>
      <c r="Q255" s="331"/>
      <c r="R255" s="540"/>
      <c r="S255" s="540"/>
      <c r="T255" s="540"/>
      <c r="U255" s="540"/>
      <c r="V255" s="540"/>
      <c r="W255" s="333"/>
      <c r="X255" s="321"/>
      <c r="Y255" s="319"/>
      <c r="Z255" s="4"/>
      <c r="AA255" s="4"/>
      <c r="AB255" s="4"/>
      <c r="AC255" s="4"/>
      <c r="AD255" s="4"/>
      <c r="AE255" s="4"/>
    </row>
    <row r="256" spans="1:31" ht="11.25" customHeight="1">
      <c r="A256" s="4266"/>
      <c r="B256" s="4069"/>
      <c r="C256" s="4288"/>
      <c r="D256" s="4075"/>
      <c r="E256" s="4076"/>
      <c r="F256" s="4077"/>
      <c r="G256" s="315"/>
      <c r="H256" s="316"/>
      <c r="I256" s="62"/>
      <c r="J256" s="3746"/>
      <c r="K256" s="361"/>
      <c r="L256" s="464"/>
      <c r="M256" s="92"/>
      <c r="N256" s="465"/>
      <c r="O256" s="318"/>
      <c r="P256" s="319"/>
      <c r="Q256" s="331"/>
      <c r="R256" s="540"/>
      <c r="S256" s="540"/>
      <c r="T256" s="540"/>
      <c r="U256" s="540"/>
      <c r="V256" s="540"/>
      <c r="W256" s="333"/>
      <c r="X256" s="321"/>
      <c r="Y256" s="319"/>
      <c r="Z256" s="4"/>
      <c r="AA256" s="4"/>
      <c r="AB256" s="4"/>
      <c r="AC256" s="4"/>
      <c r="AD256" s="4"/>
      <c r="AE256" s="4"/>
    </row>
    <row r="257" spans="1:31" ht="11.25" customHeight="1" thickBot="1">
      <c r="A257" s="4266"/>
      <c r="B257" s="4069"/>
      <c r="C257" s="4289"/>
      <c r="D257" s="4075"/>
      <c r="E257" s="4076"/>
      <c r="F257" s="4077"/>
      <c r="G257" s="686"/>
      <c r="H257" s="687"/>
      <c r="I257" s="667"/>
      <c r="J257" s="3870"/>
      <c r="K257" s="520"/>
      <c r="L257" s="317"/>
      <c r="M257" s="688"/>
      <c r="N257" s="347"/>
      <c r="O257" s="329"/>
      <c r="P257" s="330"/>
      <c r="Q257" s="331"/>
      <c r="R257" s="540"/>
      <c r="S257" s="540"/>
      <c r="T257" s="540"/>
      <c r="U257" s="540"/>
      <c r="V257" s="540"/>
      <c r="W257" s="333"/>
      <c r="X257" s="348"/>
      <c r="Y257" s="330"/>
      <c r="Z257" s="4"/>
      <c r="AA257" s="4"/>
      <c r="AB257" s="4"/>
      <c r="AC257" s="4"/>
      <c r="AD257" s="4"/>
      <c r="AE257" s="4"/>
    </row>
    <row r="258" spans="1:31" ht="26">
      <c r="A258" s="4266"/>
      <c r="B258" s="4069"/>
      <c r="C258" s="3547">
        <v>24</v>
      </c>
      <c r="D258" s="4075"/>
      <c r="E258" s="4076"/>
      <c r="F258" s="4077"/>
      <c r="G258" s="217"/>
      <c r="H258" s="218"/>
      <c r="I258" s="218"/>
      <c r="J258" s="3910"/>
      <c r="K258" s="3547" t="s">
        <v>1646</v>
      </c>
      <c r="L258" s="3508" t="s">
        <v>1498</v>
      </c>
      <c r="M258" s="3538" t="s">
        <v>1647</v>
      </c>
      <c r="N258" s="3498" t="s">
        <v>1481</v>
      </c>
      <c r="O258" s="127"/>
      <c r="P258" s="128"/>
      <c r="Q258" s="674"/>
      <c r="R258" s="304"/>
      <c r="S258" s="304"/>
      <c r="T258" s="304"/>
      <c r="U258" s="304"/>
      <c r="V258" s="304"/>
      <c r="W258" s="308"/>
      <c r="X258" s="131"/>
      <c r="Y258" s="128"/>
      <c r="Z258" s="4"/>
      <c r="AA258" s="4"/>
      <c r="AB258" s="4"/>
      <c r="AC258" s="4"/>
      <c r="AD258" s="4"/>
      <c r="AE258" s="4"/>
    </row>
    <row r="259" spans="1:31" ht="25.5" thickBot="1">
      <c r="A259" s="4266"/>
      <c r="B259" s="4055"/>
      <c r="C259" s="3732">
        <v>25</v>
      </c>
      <c r="D259" s="4078"/>
      <c r="E259" s="4079"/>
      <c r="F259" s="4080"/>
      <c r="G259" s="220"/>
      <c r="H259" s="221"/>
      <c r="I259" s="221"/>
      <c r="J259" s="3688"/>
      <c r="K259" s="366"/>
      <c r="L259" s="3518" t="s">
        <v>930</v>
      </c>
      <c r="M259" s="3519" t="s">
        <v>1647</v>
      </c>
      <c r="N259" s="3520" t="s">
        <v>1508</v>
      </c>
      <c r="O259" s="136"/>
      <c r="P259" s="137"/>
      <c r="Q259" s="206"/>
      <c r="R259" s="207"/>
      <c r="S259" s="207"/>
      <c r="T259" s="207"/>
      <c r="U259" s="207"/>
      <c r="V259" s="207"/>
      <c r="W259" s="208"/>
      <c r="X259" s="179"/>
      <c r="Y259" s="137"/>
      <c r="Z259" s="4"/>
      <c r="AA259" s="4"/>
      <c r="AB259" s="4"/>
      <c r="AC259" s="4"/>
      <c r="AD259" s="4"/>
      <c r="AE259" s="4"/>
    </row>
    <row r="260" spans="1:31" ht="11.25" customHeight="1">
      <c r="A260" s="4266"/>
      <c r="B260" s="4235" t="s">
        <v>1611</v>
      </c>
      <c r="C260" s="4247" t="s">
        <v>167</v>
      </c>
      <c r="D260" s="224"/>
      <c r="E260" s="224"/>
      <c r="F260" s="689"/>
      <c r="G260" s="4229" t="s">
        <v>228</v>
      </c>
      <c r="H260" s="4232" t="s">
        <v>1653</v>
      </c>
      <c r="I260" s="95"/>
      <c r="J260" s="3359"/>
      <c r="K260" s="142"/>
      <c r="L260" s="3923"/>
      <c r="M260" s="580"/>
      <c r="N260" s="580"/>
      <c r="O260" s="691"/>
      <c r="P260" s="692"/>
      <c r="Q260" s="243"/>
      <c r="R260" s="693"/>
      <c r="S260" s="151"/>
      <c r="T260" s="583"/>
      <c r="U260" s="583"/>
      <c r="V260" s="583"/>
      <c r="W260" s="584"/>
      <c r="X260" s="105"/>
      <c r="Y260" s="152"/>
      <c r="Z260" s="4"/>
      <c r="AA260" s="4"/>
      <c r="AB260" s="4"/>
      <c r="AC260" s="4"/>
      <c r="AD260" s="4"/>
      <c r="AE260" s="4"/>
    </row>
    <row r="261" spans="1:31" ht="11.25" customHeight="1">
      <c r="A261" s="4266"/>
      <c r="B261" s="4069"/>
      <c r="C261" s="4248"/>
      <c r="D261" s="111"/>
      <c r="E261" s="111"/>
      <c r="F261" s="689"/>
      <c r="G261" s="4230"/>
      <c r="H261" s="4233"/>
      <c r="I261" s="95"/>
      <c r="J261" s="3359"/>
      <c r="K261" s="3359"/>
      <c r="L261" s="3433"/>
      <c r="M261" s="161"/>
      <c r="N261" s="161"/>
      <c r="O261" s="246"/>
      <c r="P261" s="246"/>
      <c r="Q261" s="243"/>
      <c r="R261" s="693"/>
      <c r="S261" s="582"/>
      <c r="T261" s="583"/>
      <c r="U261" s="583"/>
      <c r="V261" s="583"/>
      <c r="W261" s="584"/>
      <c r="X261" s="105"/>
      <c r="Y261" s="104"/>
      <c r="Z261" s="4"/>
      <c r="AA261" s="4"/>
      <c r="AB261" s="4"/>
      <c r="AC261" s="4"/>
      <c r="AD261" s="4"/>
      <c r="AE261" s="4"/>
    </row>
    <row r="262" spans="1:31" ht="11.25" customHeight="1">
      <c r="A262" s="4266"/>
      <c r="B262" s="4069"/>
      <c r="C262" s="4248"/>
      <c r="D262" s="252"/>
      <c r="E262" s="252"/>
      <c r="F262" s="694"/>
      <c r="G262" s="4230"/>
      <c r="H262" s="4233"/>
      <c r="I262" s="95"/>
      <c r="J262" s="3359"/>
      <c r="K262" s="3359"/>
      <c r="L262" s="3433"/>
      <c r="M262" s="161"/>
      <c r="N262" s="161"/>
      <c r="O262" s="246"/>
      <c r="P262" s="246"/>
      <c r="Q262" s="243"/>
      <c r="R262" s="693"/>
      <c r="S262" s="582"/>
      <c r="T262" s="583"/>
      <c r="U262" s="583"/>
      <c r="V262" s="583"/>
      <c r="W262" s="584"/>
      <c r="X262" s="105"/>
      <c r="Y262" s="104"/>
      <c r="Z262" s="4"/>
      <c r="AA262" s="4"/>
      <c r="AB262" s="4"/>
      <c r="AC262" s="4"/>
      <c r="AD262" s="4"/>
      <c r="AE262" s="4"/>
    </row>
    <row r="263" spans="1:31" ht="11.25" customHeight="1">
      <c r="A263" s="4266"/>
      <c r="B263" s="4069"/>
      <c r="C263" s="4248"/>
      <c r="D263" s="247"/>
      <c r="E263" s="247"/>
      <c r="F263" s="694"/>
      <c r="G263" s="4230"/>
      <c r="H263" s="4233"/>
      <c r="I263" s="111"/>
      <c r="J263" s="3331"/>
      <c r="K263" s="3331"/>
      <c r="L263" s="3587"/>
      <c r="M263" s="3426"/>
      <c r="N263" s="3426"/>
      <c r="O263" s="696"/>
      <c r="P263" s="696"/>
      <c r="Q263" s="585"/>
      <c r="R263" s="697"/>
      <c r="S263" s="587"/>
      <c r="T263" s="588"/>
      <c r="U263" s="588"/>
      <c r="V263" s="588"/>
      <c r="W263" s="589"/>
      <c r="X263" s="122"/>
      <c r="Y263" s="119"/>
      <c r="Z263" s="4"/>
      <c r="AA263" s="4"/>
      <c r="AB263" s="4"/>
      <c r="AC263" s="4"/>
      <c r="AD263" s="4"/>
      <c r="AE263" s="4"/>
    </row>
    <row r="264" spans="1:31" ht="11.25" customHeight="1" thickBot="1">
      <c r="A264" s="4267"/>
      <c r="B264" s="4069"/>
      <c r="C264" s="4249"/>
      <c r="D264" s="224"/>
      <c r="E264" s="224"/>
      <c r="F264" s="689"/>
      <c r="G264" s="4230"/>
      <c r="H264" s="4233"/>
      <c r="I264" s="232"/>
      <c r="J264" s="232"/>
      <c r="K264" s="232"/>
      <c r="L264" s="3768"/>
      <c r="M264" s="3765"/>
      <c r="N264" s="3766"/>
      <c r="O264" s="3767"/>
      <c r="P264" s="3767"/>
      <c r="Q264" s="234"/>
      <c r="R264" s="3768"/>
      <c r="S264" s="3768"/>
      <c r="T264" s="3768"/>
      <c r="U264" s="3768"/>
      <c r="V264" s="3768"/>
      <c r="W264" s="3769"/>
      <c r="X264" s="3770"/>
      <c r="Y264" s="3769"/>
      <c r="Z264" s="4"/>
      <c r="AA264" s="4"/>
      <c r="AB264" s="4"/>
      <c r="AC264" s="4"/>
      <c r="AD264" s="4"/>
      <c r="AE264" s="4"/>
    </row>
    <row r="265" spans="1:31" ht="19.5" customHeight="1" thickTop="1">
      <c r="A265" s="4275" t="s">
        <v>230</v>
      </c>
      <c r="B265" s="4098"/>
      <c r="C265" s="3771" t="s">
        <v>231</v>
      </c>
      <c r="D265" s="4296" t="s">
        <v>232</v>
      </c>
      <c r="E265" s="4297"/>
      <c r="F265" s="4298"/>
      <c r="G265" s="4230"/>
      <c r="H265" s="4233"/>
      <c r="I265" s="4085" t="s">
        <v>1650</v>
      </c>
      <c r="J265" s="3925"/>
      <c r="K265" s="3925"/>
      <c r="L265" s="3701"/>
      <c r="M265" s="3763"/>
      <c r="N265" s="3763"/>
      <c r="O265" s="3699"/>
      <c r="P265" s="3699"/>
      <c r="Q265" s="3700"/>
      <c r="R265" s="3701"/>
      <c r="S265" s="3701"/>
      <c r="T265" s="3701"/>
      <c r="U265" s="3701"/>
      <c r="V265" s="3701"/>
      <c r="W265" s="3702"/>
      <c r="X265" s="3703"/>
      <c r="Y265" s="3702"/>
      <c r="Z265" s="4"/>
      <c r="AA265" s="4"/>
      <c r="AB265" s="4"/>
      <c r="AC265" s="4"/>
      <c r="AD265" s="4"/>
      <c r="AE265" s="4"/>
    </row>
    <row r="266" spans="1:31" ht="19.5" customHeight="1" thickBot="1">
      <c r="A266" s="4275"/>
      <c r="B266" s="4053"/>
      <c r="C266" s="3364" t="s">
        <v>1488</v>
      </c>
      <c r="D266" s="132"/>
      <c r="E266" s="132"/>
      <c r="F266" s="132"/>
      <c r="G266" s="4230"/>
      <c r="H266" s="4233"/>
      <c r="I266" s="4082"/>
      <c r="J266" s="3365"/>
      <c r="K266" s="3365"/>
      <c r="L266" s="207"/>
      <c r="M266" s="313"/>
      <c r="N266" s="313"/>
      <c r="O266" s="397"/>
      <c r="P266" s="397"/>
      <c r="Q266" s="138"/>
      <c r="R266" s="139"/>
      <c r="S266" s="139"/>
      <c r="T266" s="139"/>
      <c r="U266" s="139"/>
      <c r="V266" s="139"/>
      <c r="W266" s="140"/>
      <c r="X266" s="141"/>
      <c r="Y266" s="140"/>
      <c r="Z266" s="4"/>
      <c r="AA266" s="4"/>
      <c r="AB266" s="4"/>
      <c r="AC266" s="4"/>
      <c r="AD266" s="4"/>
      <c r="AE266" s="4"/>
    </row>
    <row r="267" spans="1:31" ht="11.25" customHeight="1">
      <c r="A267" s="4275"/>
      <c r="B267" s="4245" t="s">
        <v>1612</v>
      </c>
      <c r="C267" s="4247" t="s">
        <v>1590</v>
      </c>
      <c r="D267" s="261"/>
      <c r="E267" s="261"/>
      <c r="F267" s="704"/>
      <c r="G267" s="4230"/>
      <c r="H267" s="4233"/>
      <c r="I267" s="142"/>
      <c r="J267" s="142"/>
      <c r="K267" s="142"/>
      <c r="L267" s="3924"/>
      <c r="M267" s="3440"/>
      <c r="N267" s="3440"/>
      <c r="O267" s="228"/>
      <c r="P267" s="228"/>
      <c r="Q267" s="146"/>
      <c r="R267" s="151"/>
      <c r="S267" s="151"/>
      <c r="T267" s="151"/>
      <c r="U267" s="151"/>
      <c r="V267" s="151"/>
      <c r="W267" s="152"/>
      <c r="X267" s="153"/>
      <c r="Y267" s="152"/>
      <c r="Z267" s="4"/>
      <c r="AA267" s="4"/>
      <c r="AB267" s="4"/>
      <c r="AC267" s="4"/>
      <c r="AD267" s="4"/>
      <c r="AE267" s="4"/>
    </row>
    <row r="268" spans="1:31" ht="11.25" customHeight="1">
      <c r="A268" s="4275"/>
      <c r="B268" s="4098"/>
      <c r="C268" s="4248"/>
      <c r="D268" s="95"/>
      <c r="E268" s="98"/>
      <c r="F268" s="95"/>
      <c r="G268" s="4230"/>
      <c r="H268" s="4233"/>
      <c r="I268" s="3431"/>
      <c r="J268" s="3431"/>
      <c r="K268" s="3363"/>
      <c r="L268" s="3433"/>
      <c r="M268" s="3433"/>
      <c r="N268" s="3333"/>
      <c r="O268" s="3434"/>
      <c r="P268" s="3434"/>
      <c r="Q268" s="3435"/>
      <c r="R268" s="3436"/>
      <c r="S268" s="3437"/>
      <c r="T268" s="3438"/>
      <c r="U268" s="3438"/>
      <c r="V268" s="3438"/>
      <c r="W268" s="3439"/>
      <c r="X268" s="3360"/>
      <c r="Y268" s="3361"/>
      <c r="Z268" s="4"/>
      <c r="AA268" s="4"/>
      <c r="AB268" s="4"/>
      <c r="AC268" s="4"/>
      <c r="AD268" s="4"/>
      <c r="AE268" s="4"/>
    </row>
    <row r="269" spans="1:31" ht="11.25" customHeight="1" thickBot="1">
      <c r="A269" s="4275"/>
      <c r="B269" s="4098"/>
      <c r="C269" s="4248"/>
      <c r="D269" s="95"/>
      <c r="E269" s="98"/>
      <c r="F269" s="95"/>
      <c r="G269" s="4230"/>
      <c r="H269" s="4233"/>
      <c r="I269" s="3431"/>
      <c r="J269" s="3431"/>
      <c r="K269" s="3363"/>
      <c r="L269" s="3433"/>
      <c r="M269" s="103"/>
      <c r="N269" s="162"/>
      <c r="O269" s="246"/>
      <c r="P269" s="246"/>
      <c r="Q269" s="243"/>
      <c r="R269" s="693"/>
      <c r="S269" s="582"/>
      <c r="T269" s="583"/>
      <c r="U269" s="583"/>
      <c r="V269" s="583"/>
      <c r="W269" s="584"/>
      <c r="X269" s="105"/>
      <c r="Y269" s="104"/>
      <c r="Z269" s="4"/>
      <c r="AA269" s="4"/>
      <c r="AB269" s="4"/>
      <c r="AC269" s="4"/>
      <c r="AD269" s="4"/>
      <c r="AE269" s="4"/>
    </row>
    <row r="270" spans="1:31" ht="11.25" customHeight="1" thickBot="1">
      <c r="A270" s="4275"/>
      <c r="B270" s="4098"/>
      <c r="C270" s="3797" t="s">
        <v>1485</v>
      </c>
      <c r="D270" s="4277" t="s">
        <v>251</v>
      </c>
      <c r="E270" s="4278"/>
      <c r="F270" s="4279"/>
      <c r="G270" s="4230"/>
      <c r="H270" s="4233"/>
      <c r="I270" s="3781"/>
      <c r="J270" s="3781"/>
      <c r="K270" s="3363"/>
      <c r="L270" s="3433"/>
      <c r="M270" s="103"/>
      <c r="N270" s="162"/>
      <c r="O270" s="696"/>
      <c r="P270" s="696"/>
      <c r="Q270" s="585"/>
      <c r="R270" s="697"/>
      <c r="S270" s="587"/>
      <c r="T270" s="588"/>
      <c r="U270" s="588"/>
      <c r="V270" s="588"/>
      <c r="W270" s="589"/>
      <c r="X270" s="122"/>
      <c r="Y270" s="119"/>
      <c r="Z270" s="4"/>
      <c r="AA270" s="4"/>
      <c r="AB270" s="4"/>
      <c r="AC270" s="4"/>
      <c r="AD270" s="4"/>
      <c r="AE270" s="4"/>
    </row>
    <row r="271" spans="1:31" ht="11.25" customHeight="1" thickBot="1">
      <c r="A271" s="4275"/>
      <c r="B271" s="4098"/>
      <c r="C271" s="3796" t="s">
        <v>1482</v>
      </c>
      <c r="D271" s="95"/>
      <c r="E271" s="98"/>
      <c r="F271" s="95"/>
      <c r="G271" s="4230"/>
      <c r="H271" s="4233"/>
      <c r="I271" s="3782"/>
      <c r="J271" s="3941"/>
      <c r="K271" s="3926"/>
      <c r="L271" s="3587"/>
      <c r="M271" s="3587"/>
      <c r="N271" s="3614"/>
      <c r="O271" s="3776"/>
      <c r="P271" s="3776"/>
      <c r="Q271" s="3777"/>
      <c r="R271" s="3778"/>
      <c r="S271" s="3778"/>
      <c r="T271" s="3778"/>
      <c r="U271" s="3778"/>
      <c r="V271" s="3778"/>
      <c r="W271" s="3779"/>
      <c r="X271" s="3780"/>
      <c r="Y271" s="3779"/>
      <c r="Z271" s="4"/>
      <c r="AA271" s="4"/>
      <c r="AB271" s="4"/>
      <c r="AC271" s="4"/>
      <c r="AD271" s="4"/>
      <c r="AE271" s="4"/>
    </row>
    <row r="272" spans="1:31" ht="13.5" customHeight="1" thickBot="1">
      <c r="A272" s="4275"/>
      <c r="B272" s="4098"/>
      <c r="C272" s="3733" t="s">
        <v>236</v>
      </c>
      <c r="D272" s="4081" t="s">
        <v>238</v>
      </c>
      <c r="E272" s="4083" t="s">
        <v>237</v>
      </c>
      <c r="F272" s="4084"/>
      <c r="G272" s="4230"/>
      <c r="H272" s="4233"/>
      <c r="I272" s="3772"/>
      <c r="J272" s="3942"/>
      <c r="K272" s="3441"/>
      <c r="L272" s="3783"/>
      <c r="M272" s="3448"/>
      <c r="N272" s="3445"/>
      <c r="O272" s="3394"/>
      <c r="P272" s="3394"/>
      <c r="Q272" s="3395"/>
      <c r="R272" s="3396"/>
      <c r="S272" s="3773"/>
      <c r="T272" s="3773"/>
      <c r="U272" s="3773"/>
      <c r="V272" s="3773"/>
      <c r="W272" s="3774"/>
      <c r="X272" s="3775"/>
      <c r="Y272" s="3774"/>
      <c r="Z272" s="4"/>
      <c r="AA272" s="4"/>
      <c r="AB272" s="4"/>
      <c r="AC272" s="4"/>
      <c r="AD272" s="4"/>
      <c r="AE272" s="4"/>
    </row>
    <row r="273" spans="1:31" ht="21.5" thickBot="1">
      <c r="A273" s="4275"/>
      <c r="B273" s="4053"/>
      <c r="C273" s="3364" t="s">
        <v>1489</v>
      </c>
      <c r="D273" s="4082"/>
      <c r="E273" s="3898" t="s">
        <v>259</v>
      </c>
      <c r="F273" s="132"/>
      <c r="G273" s="4231"/>
      <c r="H273" s="4234"/>
      <c r="I273" s="136"/>
      <c r="J273" s="3591"/>
      <c r="K273" s="136"/>
      <c r="L273" s="313"/>
      <c r="M273" s="207"/>
      <c r="N273" s="205"/>
      <c r="O273" s="397"/>
      <c r="P273" s="397"/>
      <c r="Q273" s="138"/>
      <c r="R273" s="719"/>
      <c r="S273" s="278"/>
      <c r="T273" s="339"/>
      <c r="U273" s="339"/>
      <c r="V273" s="339"/>
      <c r="W273" s="406"/>
      <c r="X273" s="438"/>
      <c r="Y273" s="406"/>
      <c r="Z273" s="4"/>
      <c r="AA273" s="4"/>
      <c r="AB273" s="4"/>
      <c r="AC273" s="4"/>
      <c r="AD273" s="4"/>
      <c r="AE273" s="4"/>
    </row>
    <row r="274" spans="1:31" ht="11.25" customHeight="1">
      <c r="A274" s="4275"/>
      <c r="B274" s="4119" t="s">
        <v>1613</v>
      </c>
      <c r="C274" s="4131" t="s">
        <v>109</v>
      </c>
      <c r="D274" s="149"/>
      <c r="E274" s="149"/>
      <c r="F274" s="149"/>
      <c r="G274" s="4089" t="s">
        <v>241</v>
      </c>
      <c r="H274" s="4092" t="s">
        <v>1654</v>
      </c>
      <c r="I274" s="95"/>
      <c r="J274" s="3359"/>
      <c r="K274" s="95"/>
      <c r="L274" s="721"/>
      <c r="M274" s="722"/>
      <c r="N274" s="104"/>
      <c r="O274" s="268"/>
      <c r="P274" s="723"/>
      <c r="Q274" s="146"/>
      <c r="R274" s="147"/>
      <c r="S274" s="147"/>
      <c r="T274" s="147"/>
      <c r="U274" s="147"/>
      <c r="V274" s="147"/>
      <c r="W274" s="148"/>
      <c r="X274" s="151"/>
      <c r="Y274" s="152"/>
      <c r="Z274" s="4"/>
      <c r="AA274" s="4"/>
      <c r="AB274" s="4"/>
      <c r="AC274" s="4"/>
      <c r="AD274" s="4"/>
      <c r="AE274" s="4"/>
    </row>
    <row r="275" spans="1:31" ht="11.25" customHeight="1">
      <c r="A275" s="4275"/>
      <c r="B275" s="4098"/>
      <c r="C275" s="4111"/>
      <c r="D275" s="100"/>
      <c r="E275" s="383"/>
      <c r="F275" s="100"/>
      <c r="G275" s="4090"/>
      <c r="H275" s="4093"/>
      <c r="I275" s="95"/>
      <c r="J275" s="3476"/>
      <c r="K275" s="105"/>
      <c r="L275" s="105"/>
      <c r="M275" s="103"/>
      <c r="N275" s="104"/>
      <c r="O275" s="268"/>
      <c r="P275" s="724"/>
      <c r="Q275" s="157"/>
      <c r="R275" s="158"/>
      <c r="S275" s="158"/>
      <c r="T275" s="158"/>
      <c r="U275" s="158"/>
      <c r="V275" s="158"/>
      <c r="W275" s="159"/>
      <c r="X275" s="121"/>
      <c r="Y275" s="119"/>
      <c r="Z275" s="4"/>
      <c r="AA275" s="4"/>
      <c r="AB275" s="4"/>
      <c r="AC275" s="4"/>
      <c r="AD275" s="4"/>
      <c r="AE275" s="4"/>
    </row>
    <row r="276" spans="1:31" ht="11.25" customHeight="1">
      <c r="A276" s="4275"/>
      <c r="B276" s="4098"/>
      <c r="C276" s="4111"/>
      <c r="D276" s="100"/>
      <c r="E276" s="383"/>
      <c r="F276" s="100"/>
      <c r="G276" s="4090"/>
      <c r="H276" s="4093"/>
      <c r="I276" s="95"/>
      <c r="J276" s="3476"/>
      <c r="K276" s="725"/>
      <c r="L276" s="725"/>
      <c r="M276" s="103"/>
      <c r="N276" s="104"/>
      <c r="O276" s="268"/>
      <c r="P276" s="724"/>
      <c r="Q276" s="157"/>
      <c r="R276" s="158"/>
      <c r="S276" s="158"/>
      <c r="T276" s="158"/>
      <c r="U276" s="158"/>
      <c r="V276" s="158"/>
      <c r="W276" s="159"/>
      <c r="X276" s="188"/>
      <c r="Y276" s="189"/>
      <c r="Z276" s="4"/>
      <c r="AA276" s="4"/>
      <c r="AB276" s="4"/>
      <c r="AC276" s="4"/>
      <c r="AD276" s="4"/>
      <c r="AE276" s="4"/>
    </row>
    <row r="277" spans="1:31" ht="11.25" customHeight="1">
      <c r="A277" s="4275"/>
      <c r="B277" s="4098"/>
      <c r="C277" s="4111"/>
      <c r="D277" s="100"/>
      <c r="E277" s="383"/>
      <c r="F277" s="100"/>
      <c r="G277" s="4090"/>
      <c r="H277" s="4093"/>
      <c r="I277" s="95"/>
      <c r="J277" s="3476"/>
      <c r="K277" s="725"/>
      <c r="L277" s="725"/>
      <c r="M277" s="103"/>
      <c r="N277" s="104"/>
      <c r="O277" s="268"/>
      <c r="P277" s="724"/>
      <c r="Q277" s="186"/>
      <c r="R277" s="726"/>
      <c r="S277" s="726"/>
      <c r="T277" s="726"/>
      <c r="U277" s="726"/>
      <c r="V277" s="726"/>
      <c r="W277" s="727"/>
      <c r="X277" s="188"/>
      <c r="Y277" s="189"/>
      <c r="Z277" s="4"/>
      <c r="AA277" s="4"/>
      <c r="AB277" s="4"/>
      <c r="AC277" s="4"/>
      <c r="AD277" s="4"/>
      <c r="AE277" s="4"/>
    </row>
    <row r="278" spans="1:31" ht="11.25" customHeight="1" thickBot="1">
      <c r="A278" s="4275"/>
      <c r="B278" s="4098"/>
      <c r="C278" s="4112"/>
      <c r="D278" s="3784"/>
      <c r="E278" s="3785"/>
      <c r="F278" s="3784"/>
      <c r="G278" s="4090"/>
      <c r="H278" s="4093"/>
      <c r="I278" s="3544"/>
      <c r="J278" s="3659"/>
      <c r="K278" s="3786"/>
      <c r="L278" s="3786"/>
      <c r="M278" s="188"/>
      <c r="N278" s="189"/>
      <c r="O278" s="3787"/>
      <c r="P278" s="3788"/>
      <c r="Q278" s="3616"/>
      <c r="R278" s="3789"/>
      <c r="S278" s="3789"/>
      <c r="T278" s="3789"/>
      <c r="U278" s="3789"/>
      <c r="V278" s="3789"/>
      <c r="W278" s="3790"/>
      <c r="X278" s="188"/>
      <c r="Y278" s="189"/>
      <c r="Z278" s="4"/>
      <c r="AA278" s="4"/>
      <c r="AB278" s="4"/>
      <c r="AC278" s="4"/>
      <c r="AD278" s="4"/>
      <c r="AE278" s="4"/>
    </row>
    <row r="279" spans="1:31" ht="37" customHeight="1">
      <c r="A279" s="4275"/>
      <c r="B279" s="4098"/>
      <c r="C279" s="123">
        <v>15</v>
      </c>
      <c r="D279" s="964"/>
      <c r="E279" s="964"/>
      <c r="F279" s="127"/>
      <c r="G279" s="4090"/>
      <c r="H279" s="4093"/>
      <c r="I279" s="4260" t="s">
        <v>1649</v>
      </c>
      <c r="J279" s="123"/>
      <c r="K279" s="123"/>
      <c r="L279" s="3791"/>
      <c r="M279" s="130"/>
      <c r="N279" s="128"/>
      <c r="O279" s="1005"/>
      <c r="P279" s="3792"/>
      <c r="Q279" s="3793"/>
      <c r="R279" s="3794"/>
      <c r="S279" s="3794"/>
      <c r="T279" s="3794"/>
      <c r="U279" s="3794"/>
      <c r="V279" s="3794"/>
      <c r="W279" s="3795"/>
      <c r="X279" s="304"/>
      <c r="Y279" s="3663"/>
      <c r="Z279" s="4"/>
      <c r="AA279" s="4"/>
      <c r="AB279" s="4"/>
      <c r="AC279" s="4"/>
      <c r="AD279" s="4"/>
      <c r="AE279" s="4"/>
    </row>
    <row r="280" spans="1:31" ht="25.5" thickBot="1">
      <c r="A280" s="4275"/>
      <c r="B280" s="4053"/>
      <c r="C280" s="287">
        <v>16</v>
      </c>
      <c r="D280" s="638"/>
      <c r="E280" s="638"/>
      <c r="F280" s="284"/>
      <c r="G280" s="4090"/>
      <c r="H280" s="4093"/>
      <c r="I280" s="4261"/>
      <c r="J280" s="287"/>
      <c r="K280" s="287"/>
      <c r="L280" s="3518" t="s">
        <v>1507</v>
      </c>
      <c r="M280" s="3519" t="s">
        <v>1647</v>
      </c>
      <c r="N280" s="3520" t="s">
        <v>1508</v>
      </c>
      <c r="O280" s="284"/>
      <c r="P280" s="314"/>
      <c r="Q280" s="206"/>
      <c r="R280" s="445"/>
      <c r="S280" s="445"/>
      <c r="T280" s="445"/>
      <c r="U280" s="445"/>
      <c r="V280" s="445"/>
      <c r="W280" s="547"/>
      <c r="X280" s="207"/>
      <c r="Y280" s="208"/>
      <c r="Z280" s="4"/>
      <c r="AA280" s="4"/>
      <c r="AB280" s="4"/>
      <c r="AC280" s="4"/>
      <c r="AD280" s="4"/>
      <c r="AE280" s="4"/>
    </row>
    <row r="281" spans="1:31" ht="11.25" customHeight="1" thickBot="1">
      <c r="A281" s="4275"/>
      <c r="B281" s="4245" t="s">
        <v>1614</v>
      </c>
      <c r="C281" s="3450" t="s">
        <v>1588</v>
      </c>
      <c r="D281" s="4277" t="s">
        <v>1592</v>
      </c>
      <c r="E281" s="4278"/>
      <c r="F281" s="4279"/>
      <c r="G281" s="4090"/>
      <c r="H281" s="4093"/>
      <c r="I281" s="3798"/>
      <c r="J281" s="3798"/>
      <c r="K281" s="3798"/>
      <c r="L281" s="3799"/>
      <c r="M281" s="3800"/>
      <c r="N281" s="3801"/>
      <c r="O281" s="3802"/>
      <c r="P281" s="3802"/>
      <c r="Q281" s="3803"/>
      <c r="R281" s="3804"/>
      <c r="S281" s="3804"/>
      <c r="T281" s="3804"/>
      <c r="U281" s="3804"/>
      <c r="V281" s="3804"/>
      <c r="W281" s="3801"/>
      <c r="X281" s="3805"/>
      <c r="Y281" s="3802"/>
      <c r="Z281" s="4"/>
      <c r="AA281" s="4"/>
      <c r="AB281" s="4"/>
      <c r="AC281" s="4"/>
      <c r="AD281" s="4"/>
      <c r="AE281" s="4"/>
    </row>
    <row r="282" spans="1:31" ht="11.25" customHeight="1">
      <c r="A282" s="4275"/>
      <c r="B282" s="4098"/>
      <c r="C282" s="4247" t="s">
        <v>1589</v>
      </c>
      <c r="D282" s="111"/>
      <c r="E282" s="111"/>
      <c r="F282" s="689"/>
      <c r="G282" s="4090"/>
      <c r="H282" s="4093"/>
      <c r="I282" s="3431"/>
      <c r="J282" s="3431"/>
      <c r="K282" s="3431"/>
      <c r="L282" s="105"/>
      <c r="M282" s="103"/>
      <c r="N282" s="104"/>
      <c r="O282" s="104"/>
      <c r="P282" s="104"/>
      <c r="Q282" s="120"/>
      <c r="R282" s="121"/>
      <c r="S282" s="121"/>
      <c r="T282" s="121"/>
      <c r="U282" s="121"/>
      <c r="V282" s="121"/>
      <c r="W282" s="119"/>
      <c r="X282" s="122"/>
      <c r="Y282" s="119"/>
      <c r="Z282" s="4"/>
      <c r="AA282" s="4"/>
      <c r="AB282" s="4"/>
      <c r="AC282" s="4"/>
      <c r="AD282" s="4"/>
      <c r="AE282" s="4"/>
    </row>
    <row r="283" spans="1:31" ht="11.25" customHeight="1">
      <c r="A283" s="4275"/>
      <c r="B283" s="4098"/>
      <c r="C283" s="4248"/>
      <c r="D283" s="252"/>
      <c r="E283" s="252"/>
      <c r="F283" s="694"/>
      <c r="G283" s="4090"/>
      <c r="H283" s="4093"/>
      <c r="I283" s="3431"/>
      <c r="J283" s="3431"/>
      <c r="K283" s="3431"/>
      <c r="L283" s="725"/>
      <c r="M283" s="103"/>
      <c r="N283" s="104"/>
      <c r="O283" s="104"/>
      <c r="P283" s="104"/>
      <c r="Q283" s="186"/>
      <c r="R283" s="188"/>
      <c r="S283" s="188"/>
      <c r="T283" s="188"/>
      <c r="U283" s="188"/>
      <c r="V283" s="188"/>
      <c r="W283" s="189"/>
      <c r="X283" s="190"/>
      <c r="Y283" s="189"/>
      <c r="Z283" s="4"/>
      <c r="AA283" s="4"/>
      <c r="AB283" s="4"/>
      <c r="AC283" s="4"/>
      <c r="AD283" s="4"/>
      <c r="AE283" s="4"/>
    </row>
    <row r="284" spans="1:31" ht="11.25" customHeight="1">
      <c r="A284" s="4275"/>
      <c r="B284" s="4098"/>
      <c r="C284" s="4248"/>
      <c r="D284" s="252"/>
      <c r="E284" s="252"/>
      <c r="F284" s="694"/>
      <c r="G284" s="4090"/>
      <c r="H284" s="4093"/>
      <c r="I284" s="3431"/>
      <c r="J284" s="3431"/>
      <c r="K284" s="3431"/>
      <c r="L284" s="725"/>
      <c r="M284" s="103"/>
      <c r="N284" s="104"/>
      <c r="O284" s="104"/>
      <c r="P284" s="104"/>
      <c r="Q284" s="186"/>
      <c r="R284" s="188"/>
      <c r="S284" s="188"/>
      <c r="T284" s="188"/>
      <c r="U284" s="188"/>
      <c r="V284" s="188"/>
      <c r="W284" s="189"/>
      <c r="X284" s="190"/>
      <c r="Y284" s="189"/>
      <c r="Z284" s="4"/>
      <c r="AA284" s="4"/>
      <c r="AB284" s="4"/>
      <c r="AC284" s="4"/>
      <c r="AD284" s="4"/>
      <c r="AE284" s="4"/>
    </row>
    <row r="285" spans="1:31" ht="11.25" customHeight="1" thickBot="1">
      <c r="A285" s="4275"/>
      <c r="B285" s="4098"/>
      <c r="C285" s="4287"/>
      <c r="D285" s="945"/>
      <c r="E285" s="945"/>
      <c r="F285" s="3899"/>
      <c r="G285" s="4090"/>
      <c r="H285" s="4093"/>
      <c r="I285" s="3784"/>
      <c r="J285" s="3784"/>
      <c r="K285" s="3784"/>
      <c r="L285" s="3786"/>
      <c r="M285" s="188"/>
      <c r="N285" s="189"/>
      <c r="O285" s="189"/>
      <c r="P285" s="189"/>
      <c r="Q285" s="3616"/>
      <c r="R285" s="188"/>
      <c r="S285" s="188"/>
      <c r="T285" s="188"/>
      <c r="U285" s="188"/>
      <c r="V285" s="188"/>
      <c r="W285" s="189"/>
      <c r="X285" s="3617"/>
      <c r="Y285" s="189"/>
      <c r="Z285" s="4"/>
      <c r="AA285" s="4"/>
      <c r="AB285" s="4"/>
      <c r="AC285" s="4"/>
      <c r="AD285" s="4"/>
      <c r="AE285" s="4"/>
    </row>
    <row r="286" spans="1:31" ht="21.5" customHeight="1">
      <c r="A286" s="4275"/>
      <c r="B286" s="4098"/>
      <c r="C286" s="123">
        <v>22</v>
      </c>
      <c r="D286" s="123"/>
      <c r="E286" s="126"/>
      <c r="F286" s="123"/>
      <c r="G286" s="4090"/>
      <c r="H286" s="4093"/>
      <c r="I286" s="123"/>
      <c r="J286" s="123"/>
      <c r="K286" s="4025" t="s">
        <v>1648</v>
      </c>
      <c r="L286" s="3906"/>
      <c r="M286" s="925"/>
      <c r="N286" s="3907"/>
      <c r="O286" s="3908"/>
      <c r="P286" s="3909"/>
      <c r="Q286" s="129"/>
      <c r="R286" s="130"/>
      <c r="S286" s="130"/>
      <c r="T286" s="130"/>
      <c r="U286" s="130"/>
      <c r="V286" s="130"/>
      <c r="W286" s="128"/>
      <c r="X286" s="131"/>
      <c r="Y286" s="3910"/>
      <c r="Z286" s="4"/>
      <c r="AA286" s="4"/>
      <c r="AB286" s="4"/>
      <c r="AC286" s="4"/>
      <c r="AD286" s="4"/>
      <c r="AE286" s="4"/>
    </row>
    <row r="287" spans="1:31" ht="22" customHeight="1" thickBot="1">
      <c r="A287" s="4275"/>
      <c r="B287" s="4053"/>
      <c r="C287" s="287">
        <v>23</v>
      </c>
      <c r="D287" s="4262" t="s">
        <v>1652</v>
      </c>
      <c r="E287" s="4263"/>
      <c r="F287" s="4264"/>
      <c r="G287" s="4090"/>
      <c r="H287" s="4093"/>
      <c r="I287" s="286"/>
      <c r="J287" s="286"/>
      <c r="K287" s="4026"/>
      <c r="L287" s="286"/>
      <c r="M287" s="3911"/>
      <c r="N287" s="3912"/>
      <c r="O287" s="3913"/>
      <c r="P287" s="3914"/>
      <c r="Q287" s="3560"/>
      <c r="R287" s="178"/>
      <c r="S287" s="178"/>
      <c r="T287" s="178"/>
      <c r="U287" s="178"/>
      <c r="V287" s="178"/>
      <c r="W287" s="3592"/>
      <c r="X287" s="3567"/>
      <c r="Y287" s="3915"/>
      <c r="Z287" s="4"/>
      <c r="AA287" s="4"/>
      <c r="AB287" s="4"/>
      <c r="AC287" s="4"/>
      <c r="AD287" s="4"/>
      <c r="AE287" s="4"/>
    </row>
    <row r="288" spans="1:31" ht="11.25" customHeight="1">
      <c r="A288" s="4275"/>
      <c r="B288" s="4119" t="s">
        <v>1615</v>
      </c>
      <c r="C288" s="4247" t="s">
        <v>124</v>
      </c>
      <c r="D288" s="142"/>
      <c r="E288" s="145"/>
      <c r="F288" s="142"/>
      <c r="G288" s="4090"/>
      <c r="H288" s="4093"/>
      <c r="I288" s="149"/>
      <c r="J288" s="1014"/>
      <c r="K288" s="1014"/>
      <c r="L288" s="3806"/>
      <c r="M288" s="762"/>
      <c r="N288" s="763"/>
      <c r="O288" s="150"/>
      <c r="P288" s="150"/>
      <c r="Q288" s="3759"/>
      <c r="R288" s="574"/>
      <c r="S288" s="574"/>
      <c r="T288" s="574"/>
      <c r="U288" s="574"/>
      <c r="V288" s="574"/>
      <c r="W288" s="150"/>
      <c r="X288" s="764"/>
      <c r="Y288" s="150"/>
      <c r="Z288" s="4"/>
      <c r="AA288" s="4"/>
      <c r="AB288" s="4"/>
      <c r="AC288" s="4"/>
      <c r="AD288" s="4"/>
      <c r="AE288" s="4"/>
    </row>
    <row r="289" spans="1:31" ht="11.25" customHeight="1">
      <c r="A289" s="4275"/>
      <c r="B289" s="4098"/>
      <c r="C289" s="4248"/>
      <c r="D289" s="95"/>
      <c r="E289" s="98"/>
      <c r="F289" s="95"/>
      <c r="G289" s="4090"/>
      <c r="H289" s="4093"/>
      <c r="I289" s="95"/>
      <c r="J289" s="3476"/>
      <c r="K289" s="738"/>
      <c r="L289" s="738"/>
      <c r="M289" s="182"/>
      <c r="N289" s="476"/>
      <c r="O289" s="691"/>
      <c r="P289" s="692"/>
      <c r="Q289" s="102"/>
      <c r="R289" s="103"/>
      <c r="S289" s="103"/>
      <c r="T289" s="103"/>
      <c r="U289" s="103"/>
      <c r="V289" s="103"/>
      <c r="W289" s="104"/>
      <c r="X289" s="105"/>
      <c r="Y289" s="110"/>
      <c r="Z289" s="4"/>
      <c r="AA289" s="4"/>
      <c r="AB289" s="4"/>
      <c r="AC289" s="4"/>
      <c r="AD289" s="4"/>
      <c r="AE289" s="4"/>
    </row>
    <row r="290" spans="1:31" ht="11.25" customHeight="1">
      <c r="A290" s="4275"/>
      <c r="B290" s="4098"/>
      <c r="C290" s="4248"/>
      <c r="D290" s="95"/>
      <c r="E290" s="98"/>
      <c r="F290" s="95"/>
      <c r="G290" s="4090"/>
      <c r="H290" s="4093"/>
      <c r="I290" s="95"/>
      <c r="J290" s="3476"/>
      <c r="K290" s="738"/>
      <c r="L290" s="738"/>
      <c r="M290" s="182"/>
      <c r="N290" s="476"/>
      <c r="O290" s="691"/>
      <c r="P290" s="692"/>
      <c r="Q290" s="102"/>
      <c r="R290" s="103"/>
      <c r="S290" s="103"/>
      <c r="T290" s="103"/>
      <c r="U290" s="103"/>
      <c r="V290" s="103"/>
      <c r="W290" s="104"/>
      <c r="X290" s="105"/>
      <c r="Y290" s="110"/>
      <c r="Z290" s="4"/>
      <c r="AA290" s="4"/>
      <c r="AB290" s="4"/>
      <c r="AC290" s="4"/>
      <c r="AD290" s="4"/>
      <c r="AE290" s="4"/>
    </row>
    <row r="291" spans="1:31" ht="11.25" customHeight="1">
      <c r="A291" s="4275"/>
      <c r="B291" s="4098"/>
      <c r="C291" s="4248"/>
      <c r="D291" s="95"/>
      <c r="E291" s="98"/>
      <c r="F291" s="95"/>
      <c r="G291" s="4090"/>
      <c r="H291" s="4093"/>
      <c r="I291" s="95"/>
      <c r="J291" s="3476"/>
      <c r="K291" s="738"/>
      <c r="L291" s="738"/>
      <c r="M291" s="739"/>
      <c r="N291" s="476"/>
      <c r="O291" s="691"/>
      <c r="P291" s="692"/>
      <c r="Q291" s="102"/>
      <c r="R291" s="103"/>
      <c r="S291" s="103"/>
      <c r="T291" s="103"/>
      <c r="U291" s="103"/>
      <c r="V291" s="103"/>
      <c r="W291" s="104"/>
      <c r="X291" s="105"/>
      <c r="Y291" s="110"/>
      <c r="Z291" s="4"/>
      <c r="AA291" s="4"/>
      <c r="AB291" s="4"/>
      <c r="AC291" s="4"/>
      <c r="AD291" s="4"/>
      <c r="AE291" s="4"/>
    </row>
    <row r="292" spans="1:31" ht="11.25" customHeight="1" thickBot="1">
      <c r="A292" s="4275"/>
      <c r="B292" s="4098"/>
      <c r="C292" s="4287"/>
      <c r="D292" s="3331"/>
      <c r="E292" s="3583"/>
      <c r="F292" s="3331"/>
      <c r="G292" s="4090"/>
      <c r="H292" s="4093"/>
      <c r="I292" s="3331"/>
      <c r="J292" s="3943"/>
      <c r="K292" s="3900"/>
      <c r="L292" s="3900"/>
      <c r="M292" s="3901"/>
      <c r="N292" s="3902"/>
      <c r="O292" s="3903"/>
      <c r="P292" s="3904"/>
      <c r="Q292" s="3586"/>
      <c r="R292" s="3587"/>
      <c r="S292" s="3587"/>
      <c r="T292" s="3587"/>
      <c r="U292" s="3587"/>
      <c r="V292" s="3587"/>
      <c r="W292" s="3585"/>
      <c r="X292" s="3588"/>
      <c r="Y292" s="3905"/>
      <c r="Z292" s="4"/>
      <c r="AA292" s="4"/>
      <c r="AB292" s="4"/>
      <c r="AC292" s="4"/>
      <c r="AD292" s="4"/>
      <c r="AE292" s="4"/>
    </row>
    <row r="293" spans="1:31" ht="27.5" customHeight="1">
      <c r="A293" s="4275"/>
      <c r="B293" s="4098"/>
      <c r="C293" s="123">
        <v>29</v>
      </c>
      <c r="D293" s="123"/>
      <c r="E293" s="126"/>
      <c r="F293" s="123"/>
      <c r="G293" s="4090"/>
      <c r="H293" s="4093"/>
      <c r="I293" s="123"/>
      <c r="J293" s="3513"/>
      <c r="K293" s="4258" t="s">
        <v>243</v>
      </c>
      <c r="L293" s="3906"/>
      <c r="M293" s="925"/>
      <c r="N293" s="3907"/>
      <c r="O293" s="3908"/>
      <c r="P293" s="3909"/>
      <c r="Q293" s="129"/>
      <c r="R293" s="130"/>
      <c r="S293" s="130"/>
      <c r="T293" s="130"/>
      <c r="U293" s="130"/>
      <c r="V293" s="130"/>
      <c r="W293" s="128"/>
      <c r="X293" s="131"/>
      <c r="Y293" s="3910"/>
      <c r="Z293" s="4"/>
      <c r="AA293" s="4"/>
      <c r="AB293" s="4"/>
      <c r="AC293" s="4"/>
      <c r="AD293" s="4"/>
      <c r="AE293" s="4"/>
    </row>
    <row r="294" spans="1:31" ht="27.5" customHeight="1" thickBot="1">
      <c r="A294" s="4275"/>
      <c r="B294" s="4098"/>
      <c r="C294" s="287">
        <v>30</v>
      </c>
      <c r="D294" s="3561"/>
      <c r="E294" s="3688"/>
      <c r="F294" s="3561"/>
      <c r="G294" s="4090"/>
      <c r="H294" s="4093"/>
      <c r="I294" s="286"/>
      <c r="J294" s="3611"/>
      <c r="K294" s="4259"/>
      <c r="L294" s="286"/>
      <c r="M294" s="3911"/>
      <c r="N294" s="3912"/>
      <c r="O294" s="3913"/>
      <c r="P294" s="3914"/>
      <c r="Q294" s="3560"/>
      <c r="R294" s="178"/>
      <c r="S294" s="178"/>
      <c r="T294" s="178"/>
      <c r="U294" s="178"/>
      <c r="V294" s="178"/>
      <c r="W294" s="3592"/>
      <c r="X294" s="3567"/>
      <c r="Y294" s="3915"/>
      <c r="Z294" s="4"/>
      <c r="AA294" s="4"/>
      <c r="AB294" s="4"/>
      <c r="AC294" s="4"/>
      <c r="AD294" s="4"/>
      <c r="AE294" s="4"/>
    </row>
    <row r="295" spans="1:31" ht="11.25" customHeight="1" thickBot="1">
      <c r="A295" s="4276"/>
      <c r="B295" s="4245" t="s">
        <v>1616</v>
      </c>
      <c r="C295" s="4131" t="s">
        <v>1593</v>
      </c>
      <c r="D295" s="3842"/>
      <c r="E295" s="3851"/>
      <c r="F295" s="3842"/>
      <c r="G295" s="4090"/>
      <c r="H295" s="4093"/>
      <c r="I295" s="3842"/>
      <c r="J295" s="3842"/>
      <c r="K295" s="3842"/>
      <c r="L295" s="3843"/>
      <c r="M295" s="3844"/>
      <c r="N295" s="3845"/>
      <c r="O295" s="3846"/>
      <c r="P295" s="3845"/>
      <c r="Q295" s="3847"/>
      <c r="R295" s="3848"/>
      <c r="S295" s="3848"/>
      <c r="T295" s="3848"/>
      <c r="U295" s="3848"/>
      <c r="V295" s="3848"/>
      <c r="W295" s="3845"/>
      <c r="X295" s="3849"/>
      <c r="Y295" s="3850"/>
      <c r="Z295" s="4"/>
      <c r="AA295" s="4"/>
      <c r="AB295" s="4"/>
      <c r="AC295" s="4"/>
      <c r="AD295" s="4"/>
      <c r="AE295" s="4"/>
    </row>
    <row r="296" spans="1:31" ht="11.25" customHeight="1" thickTop="1">
      <c r="A296" s="4265" t="s">
        <v>252</v>
      </c>
      <c r="B296" s="4057"/>
      <c r="C296" s="4111"/>
      <c r="D296" s="749"/>
      <c r="E296" s="750"/>
      <c r="F296" s="749"/>
      <c r="G296" s="4090"/>
      <c r="H296" s="4093"/>
      <c r="I296" s="749"/>
      <c r="J296" s="749"/>
      <c r="K296" s="749"/>
      <c r="L296" s="753"/>
      <c r="M296" s="627"/>
      <c r="N296" s="628"/>
      <c r="O296" s="791"/>
      <c r="P296" s="792"/>
      <c r="Q296" s="623"/>
      <c r="R296" s="627"/>
      <c r="S296" s="627"/>
      <c r="T296" s="627"/>
      <c r="U296" s="627"/>
      <c r="V296" s="627"/>
      <c r="W296" s="628"/>
      <c r="X296" s="753"/>
      <c r="Y296" s="3841"/>
      <c r="Z296" s="4"/>
      <c r="AA296" s="4"/>
      <c r="AB296" s="4"/>
      <c r="AC296" s="4"/>
      <c r="AD296" s="4"/>
      <c r="AE296" s="4"/>
    </row>
    <row r="297" spans="1:31" ht="11.25" customHeight="1">
      <c r="A297" s="4265"/>
      <c r="B297" s="4057"/>
      <c r="C297" s="4111"/>
      <c r="D297" s="95"/>
      <c r="E297" s="98"/>
      <c r="F297" s="95"/>
      <c r="G297" s="4090"/>
      <c r="H297" s="4093"/>
      <c r="I297" s="95"/>
      <c r="J297" s="3359"/>
      <c r="K297" s="95"/>
      <c r="L297" s="725"/>
      <c r="M297" s="103"/>
      <c r="N297" s="104"/>
      <c r="O297" s="100"/>
      <c r="P297" s="101"/>
      <c r="Q297" s="102"/>
      <c r="R297" s="103"/>
      <c r="S297" s="103"/>
      <c r="T297" s="103"/>
      <c r="U297" s="103"/>
      <c r="V297" s="103"/>
      <c r="W297" s="104"/>
      <c r="X297" s="105"/>
      <c r="Y297" s="110"/>
      <c r="Z297" s="4"/>
      <c r="AA297" s="4"/>
      <c r="AB297" s="4"/>
      <c r="AC297" s="4"/>
      <c r="AD297" s="4"/>
      <c r="AE297" s="4"/>
    </row>
    <row r="298" spans="1:31" ht="11.25" customHeight="1">
      <c r="A298" s="4265"/>
      <c r="B298" s="4057"/>
      <c r="C298" s="4111"/>
      <c r="D298" s="95"/>
      <c r="E298" s="98"/>
      <c r="F298" s="95"/>
      <c r="G298" s="4090"/>
      <c r="H298" s="4093"/>
      <c r="I298" s="95"/>
      <c r="J298" s="3359"/>
      <c r="K298" s="95"/>
      <c r="L298" s="725"/>
      <c r="M298" s="103"/>
      <c r="N298" s="104"/>
      <c r="O298" s="100"/>
      <c r="P298" s="101"/>
      <c r="Q298" s="102"/>
      <c r="R298" s="103"/>
      <c r="S298" s="103"/>
      <c r="T298" s="103"/>
      <c r="U298" s="103"/>
      <c r="V298" s="103"/>
      <c r="W298" s="104"/>
      <c r="X298" s="105"/>
      <c r="Y298" s="110"/>
      <c r="Z298" s="4"/>
      <c r="AA298" s="4"/>
      <c r="AB298" s="4"/>
      <c r="AC298" s="4"/>
      <c r="AD298" s="4"/>
      <c r="AE298" s="4"/>
    </row>
    <row r="299" spans="1:31" ht="11.25" customHeight="1" thickBot="1">
      <c r="A299" s="4265"/>
      <c r="B299" s="4057"/>
      <c r="C299" s="4112"/>
      <c r="D299" s="247"/>
      <c r="E299" s="156"/>
      <c r="F299" s="247"/>
      <c r="G299" s="4090"/>
      <c r="H299" s="4093"/>
      <c r="I299" s="247"/>
      <c r="J299" s="3544"/>
      <c r="K299" s="3544"/>
      <c r="L299" s="3786"/>
      <c r="M299" s="188"/>
      <c r="N299" s="189"/>
      <c r="O299" s="3784"/>
      <c r="P299" s="3756"/>
      <c r="Q299" s="3616"/>
      <c r="R299" s="188"/>
      <c r="S299" s="188"/>
      <c r="T299" s="188"/>
      <c r="U299" s="188"/>
      <c r="V299" s="188"/>
      <c r="W299" s="189"/>
      <c r="X299" s="3617"/>
      <c r="Y299" s="629"/>
      <c r="Z299" s="4"/>
      <c r="AA299" s="4"/>
      <c r="AB299" s="4"/>
      <c r="AC299" s="4"/>
      <c r="AD299" s="4"/>
      <c r="AE299" s="4"/>
    </row>
    <row r="300" spans="1:31" ht="21.5" customHeight="1" thickBot="1">
      <c r="A300" s="4265"/>
      <c r="B300" s="4057"/>
      <c r="C300" s="3366" t="s">
        <v>1490</v>
      </c>
      <c r="D300" s="276"/>
      <c r="E300" s="378"/>
      <c r="F300" s="276"/>
      <c r="G300" s="4090"/>
      <c r="H300" s="4093"/>
      <c r="I300" s="4085" t="s">
        <v>944</v>
      </c>
      <c r="J300" s="123"/>
      <c r="K300" s="123"/>
      <c r="L300" s="3917" t="s">
        <v>1499</v>
      </c>
      <c r="M300" s="3948" t="s">
        <v>1671</v>
      </c>
      <c r="N300" s="3918" t="s">
        <v>1481</v>
      </c>
      <c r="O300" s="127"/>
      <c r="P300" s="128"/>
      <c r="Q300" s="129"/>
      <c r="R300" s="130"/>
      <c r="S300" s="130"/>
      <c r="T300" s="130"/>
      <c r="U300" s="130"/>
      <c r="V300" s="130"/>
      <c r="W300" s="128"/>
      <c r="X300" s="131"/>
      <c r="Y300" s="3910"/>
      <c r="Z300" s="4"/>
      <c r="AA300" s="4"/>
      <c r="AB300" s="4"/>
      <c r="AC300" s="4"/>
      <c r="AD300" s="4"/>
      <c r="AE300" s="4"/>
    </row>
    <row r="301" spans="1:31" ht="21.5" customHeight="1">
      <c r="A301" s="4265"/>
      <c r="B301" s="4057"/>
      <c r="C301" s="4253" t="s">
        <v>1485</v>
      </c>
      <c r="D301" s="3329"/>
      <c r="E301" s="3927"/>
      <c r="F301" s="3329"/>
      <c r="G301" s="4091"/>
      <c r="H301" s="4094"/>
      <c r="I301" s="4268"/>
      <c r="J301" s="3365"/>
      <c r="K301" s="3365"/>
      <c r="L301" s="3372" t="s">
        <v>1412</v>
      </c>
      <c r="M301" s="3373" t="s">
        <v>1665</v>
      </c>
      <c r="N301" s="3374"/>
      <c r="O301" s="3568"/>
      <c r="P301" s="3564"/>
      <c r="Q301" s="3565"/>
      <c r="R301" s="3563"/>
      <c r="S301" s="3563"/>
      <c r="T301" s="3563"/>
      <c r="U301" s="3563"/>
      <c r="V301" s="3563"/>
      <c r="W301" s="3564"/>
      <c r="X301" s="3593"/>
      <c r="Y301" s="3947"/>
      <c r="Z301" s="4"/>
      <c r="AA301" s="4"/>
      <c r="AB301" s="4"/>
      <c r="AC301" s="4"/>
      <c r="AD301" s="4"/>
      <c r="AE301" s="4"/>
    </row>
    <row r="302" spans="1:31" ht="21.5" customHeight="1" thickBot="1">
      <c r="A302" s="4265"/>
      <c r="B302" s="4082"/>
      <c r="C302" s="4254"/>
      <c r="D302" s="287"/>
      <c r="E302" s="380"/>
      <c r="F302" s="287"/>
      <c r="G302" s="4090"/>
      <c r="H302" s="4093"/>
      <c r="I302" s="4082"/>
      <c r="J302" s="287"/>
      <c r="K302" s="287"/>
      <c r="L302" s="3920" t="s">
        <v>1501</v>
      </c>
      <c r="M302" s="3921" t="s">
        <v>1666</v>
      </c>
      <c r="N302" s="3922" t="s">
        <v>1493</v>
      </c>
      <c r="O302" s="284"/>
      <c r="P302" s="208"/>
      <c r="Q302" s="206"/>
      <c r="R302" s="207"/>
      <c r="S302" s="207"/>
      <c r="T302" s="207"/>
      <c r="U302" s="207"/>
      <c r="V302" s="207"/>
      <c r="W302" s="208"/>
      <c r="X302" s="312"/>
      <c r="Y302" s="447"/>
      <c r="Z302" s="4"/>
      <c r="AA302" s="4"/>
      <c r="AB302" s="4"/>
      <c r="AC302" s="4"/>
      <c r="AD302" s="4"/>
      <c r="AE302" s="4"/>
    </row>
    <row r="303" spans="1:31" ht="11.25" customHeight="1">
      <c r="A303" s="4266"/>
      <c r="B303" s="4235" t="s">
        <v>1617</v>
      </c>
      <c r="C303" s="4247" t="s">
        <v>1557</v>
      </c>
      <c r="D303" s="95"/>
      <c r="E303" s="98"/>
      <c r="F303" s="95"/>
      <c r="G303" s="4269" t="s">
        <v>257</v>
      </c>
      <c r="H303" s="4272" t="s">
        <v>1688</v>
      </c>
      <c r="I303" s="95"/>
      <c r="J303" s="3359"/>
      <c r="K303" s="95"/>
      <c r="L303" s="161"/>
      <c r="M303" s="161"/>
      <c r="N303" s="3655"/>
      <c r="O303" s="3852"/>
      <c r="P303" s="229"/>
      <c r="Q303" s="102"/>
      <c r="R303" s="103"/>
      <c r="S303" s="103"/>
      <c r="T303" s="103"/>
      <c r="U303" s="103"/>
      <c r="V303" s="103"/>
      <c r="W303" s="104"/>
      <c r="X303" s="105"/>
      <c r="Y303" s="104"/>
      <c r="Z303" s="4"/>
      <c r="AA303" s="4"/>
      <c r="AB303" s="4"/>
      <c r="AC303" s="4"/>
      <c r="AD303" s="4"/>
      <c r="AE303" s="4"/>
    </row>
    <row r="304" spans="1:31" ht="11.25" customHeight="1">
      <c r="A304" s="4266"/>
      <c r="B304" s="4069"/>
      <c r="C304" s="4248"/>
      <c r="D304" s="95"/>
      <c r="E304" s="98"/>
      <c r="F304" s="95"/>
      <c r="G304" s="4270"/>
      <c r="H304" s="4273"/>
      <c r="I304" s="95"/>
      <c r="J304" s="3359"/>
      <c r="K304" s="95"/>
      <c r="L304" s="161"/>
      <c r="M304" s="161"/>
      <c r="N304" s="191"/>
      <c r="O304" s="480"/>
      <c r="P304" s="229"/>
      <c r="Q304" s="102"/>
      <c r="R304" s="103"/>
      <c r="S304" s="103"/>
      <c r="T304" s="103"/>
      <c r="U304" s="103"/>
      <c r="V304" s="103"/>
      <c r="W304" s="104"/>
      <c r="X304" s="105"/>
      <c r="Y304" s="104"/>
      <c r="Z304" s="4"/>
      <c r="AA304" s="4"/>
      <c r="AB304" s="4"/>
      <c r="AC304" s="4"/>
      <c r="AD304" s="4"/>
      <c r="AE304" s="4"/>
    </row>
    <row r="305" spans="1:31" ht="11.25" customHeight="1">
      <c r="A305" s="4266"/>
      <c r="B305" s="4069"/>
      <c r="C305" s="4248"/>
      <c r="D305" s="95"/>
      <c r="E305" s="98"/>
      <c r="F305" s="95"/>
      <c r="G305" s="4270"/>
      <c r="H305" s="4273"/>
      <c r="I305" s="95"/>
      <c r="J305" s="3359"/>
      <c r="K305" s="95"/>
      <c r="L305" s="161"/>
      <c r="M305" s="161"/>
      <c r="N305" s="3333"/>
      <c r="O305" s="3334"/>
      <c r="P305" s="229"/>
      <c r="Q305" s="102"/>
      <c r="R305" s="103"/>
      <c r="S305" s="103"/>
      <c r="T305" s="103"/>
      <c r="U305" s="103"/>
      <c r="V305" s="103"/>
      <c r="W305" s="104"/>
      <c r="X305" s="105"/>
      <c r="Y305" s="104"/>
      <c r="Z305" s="4"/>
      <c r="AA305" s="4"/>
      <c r="AB305" s="4"/>
      <c r="AC305" s="4"/>
      <c r="AD305" s="4"/>
      <c r="AE305" s="4"/>
    </row>
    <row r="306" spans="1:31" ht="11.25" customHeight="1">
      <c r="A306" s="4266"/>
      <c r="B306" s="4069"/>
      <c r="C306" s="4248"/>
      <c r="D306" s="95"/>
      <c r="E306" s="98"/>
      <c r="F306" s="95"/>
      <c r="G306" s="4270"/>
      <c r="H306" s="4273"/>
      <c r="I306" s="95"/>
      <c r="J306" s="3359"/>
      <c r="K306" s="95"/>
      <c r="L306" s="161"/>
      <c r="M306" s="161"/>
      <c r="N306" s="3333"/>
      <c r="O306" s="3334"/>
      <c r="P306" s="229"/>
      <c r="Q306" s="157"/>
      <c r="R306" s="187"/>
      <c r="S306" s="187"/>
      <c r="T306" s="187"/>
      <c r="U306" s="187"/>
      <c r="V306" s="187"/>
      <c r="W306" s="192"/>
      <c r="X306" s="193"/>
      <c r="Y306" s="192"/>
      <c r="Z306" s="4"/>
      <c r="AA306" s="4"/>
      <c r="AB306" s="4"/>
      <c r="AC306" s="4"/>
      <c r="AD306" s="4"/>
      <c r="AE306" s="4"/>
    </row>
    <row r="307" spans="1:31" ht="11.25" customHeight="1" thickBot="1">
      <c r="A307" s="4266"/>
      <c r="B307" s="4069"/>
      <c r="C307" s="4287"/>
      <c r="D307" s="95"/>
      <c r="E307" s="98"/>
      <c r="F307" s="95"/>
      <c r="G307" s="4270"/>
      <c r="H307" s="4273"/>
      <c r="I307" s="3331"/>
      <c r="J307" s="3331"/>
      <c r="K307" s="3331"/>
      <c r="L307" s="3658"/>
      <c r="M307" s="3658"/>
      <c r="N307" s="3615"/>
      <c r="O307" s="3916"/>
      <c r="P307" s="3869"/>
      <c r="Q307" s="3616"/>
      <c r="R307" s="188"/>
      <c r="S307" s="188"/>
      <c r="T307" s="188"/>
      <c r="U307" s="188"/>
      <c r="V307" s="188"/>
      <c r="W307" s="189"/>
      <c r="X307" s="3617"/>
      <c r="Y307" s="189"/>
      <c r="Z307" s="4"/>
      <c r="AA307" s="4"/>
      <c r="AB307" s="4"/>
      <c r="AC307" s="4"/>
      <c r="AD307" s="4"/>
      <c r="AE307" s="4"/>
    </row>
    <row r="308" spans="1:31" ht="13">
      <c r="A308" s="4266"/>
      <c r="B308" s="4069"/>
      <c r="C308" s="123">
        <v>12</v>
      </c>
      <c r="D308" s="437"/>
      <c r="E308" s="437"/>
      <c r="F308" s="437"/>
      <c r="G308" s="4270"/>
      <c r="H308" s="4273"/>
      <c r="I308" s="123"/>
      <c r="J308" s="123"/>
      <c r="K308" s="4258" t="s">
        <v>953</v>
      </c>
      <c r="L308" s="336"/>
      <c r="M308" s="390"/>
      <c r="N308" s="491"/>
      <c r="O308" s="1005"/>
      <c r="P308" s="3919"/>
      <c r="Q308" s="129"/>
      <c r="R308" s="130"/>
      <c r="S308" s="130"/>
      <c r="T308" s="130"/>
      <c r="U308" s="130"/>
      <c r="V308" s="130"/>
      <c r="W308" s="128"/>
      <c r="X308" s="131"/>
      <c r="Y308" s="128"/>
      <c r="Z308" s="4"/>
      <c r="AA308" s="4"/>
      <c r="AB308" s="4"/>
      <c r="AC308" s="4"/>
      <c r="AD308" s="4"/>
      <c r="AE308" s="4"/>
    </row>
    <row r="309" spans="1:31" ht="13.5" thickBot="1">
      <c r="A309" s="4266"/>
      <c r="B309" s="4055"/>
      <c r="C309" s="3561"/>
      <c r="D309" s="3561"/>
      <c r="E309" s="3561"/>
      <c r="F309" s="3561"/>
      <c r="G309" s="4270"/>
      <c r="H309" s="4273"/>
      <c r="I309" s="3561"/>
      <c r="J309" s="3561"/>
      <c r="K309" s="4259"/>
      <c r="L309" s="286"/>
      <c r="M309" s="444"/>
      <c r="N309" s="396"/>
      <c r="O309" s="3336"/>
      <c r="P309" s="3711"/>
      <c r="Q309" s="206"/>
      <c r="R309" s="207"/>
      <c r="S309" s="207"/>
      <c r="T309" s="207"/>
      <c r="U309" s="207"/>
      <c r="V309" s="207"/>
      <c r="W309" s="208"/>
      <c r="X309" s="312"/>
      <c r="Y309" s="208"/>
      <c r="Z309" s="4"/>
      <c r="AA309" s="4"/>
      <c r="AB309" s="4"/>
      <c r="AC309" s="4"/>
      <c r="AD309" s="4"/>
      <c r="AE309" s="4"/>
    </row>
    <row r="310" spans="1:31" ht="11.25" customHeight="1">
      <c r="A310" s="4266"/>
      <c r="B310" s="4217" t="s">
        <v>1618</v>
      </c>
      <c r="C310" s="4131" t="s">
        <v>1558</v>
      </c>
      <c r="D310" s="498"/>
      <c r="E310" s="439"/>
      <c r="F310" s="498"/>
      <c r="G310" s="4270"/>
      <c r="H310" s="4273"/>
      <c r="I310" s="757"/>
      <c r="J310" s="757"/>
      <c r="K310" s="145"/>
      <c r="L310" s="440"/>
      <c r="M310" s="758"/>
      <c r="N310" s="473"/>
      <c r="O310" s="264"/>
      <c r="P310" s="264"/>
      <c r="Q310" s="441"/>
      <c r="R310" s="442"/>
      <c r="S310" s="442"/>
      <c r="T310" s="442"/>
      <c r="U310" s="442"/>
      <c r="V310" s="442"/>
      <c r="W310" s="297"/>
      <c r="X310" s="296"/>
      <c r="Y310" s="297"/>
      <c r="Z310" s="4"/>
      <c r="AA310" s="4"/>
      <c r="AB310" s="4"/>
      <c r="AC310" s="4"/>
      <c r="AD310" s="4"/>
      <c r="AE310" s="4"/>
    </row>
    <row r="311" spans="1:31" ht="11.25" customHeight="1">
      <c r="A311" s="4266"/>
      <c r="B311" s="4069"/>
      <c r="C311" s="4111"/>
      <c r="D311" s="252"/>
      <c r="E311" s="165"/>
      <c r="F311" s="252"/>
      <c r="G311" s="4270"/>
      <c r="H311" s="4273"/>
      <c r="I311" s="95"/>
      <c r="J311" s="95"/>
      <c r="K311" s="98"/>
      <c r="L311" s="443"/>
      <c r="M311" s="9"/>
      <c r="N311" s="476"/>
      <c r="O311" s="268"/>
      <c r="P311" s="268"/>
      <c r="Q311" s="186"/>
      <c r="R311" s="188"/>
      <c r="S311" s="188"/>
      <c r="T311" s="188"/>
      <c r="U311" s="188"/>
      <c r="V311" s="188"/>
      <c r="W311" s="189"/>
      <c r="X311" s="190"/>
      <c r="Y311" s="189"/>
      <c r="Z311" s="4"/>
      <c r="AA311" s="4"/>
      <c r="AB311" s="4"/>
      <c r="AC311" s="4"/>
      <c r="AD311" s="4"/>
      <c r="AE311" s="4"/>
    </row>
    <row r="312" spans="1:31" ht="11.25" customHeight="1">
      <c r="A312" s="4266"/>
      <c r="B312" s="4069"/>
      <c r="C312" s="4111"/>
      <c r="D312" s="252"/>
      <c r="E312" s="165"/>
      <c r="F312" s="252"/>
      <c r="G312" s="4270"/>
      <c r="H312" s="4273"/>
      <c r="I312" s="95"/>
      <c r="J312" s="95"/>
      <c r="K312" s="98"/>
      <c r="L312" s="443"/>
      <c r="M312" s="9"/>
      <c r="N312" s="476"/>
      <c r="O312" s="268"/>
      <c r="P312" s="268"/>
      <c r="Q312" s="186"/>
      <c r="R312" s="188"/>
      <c r="S312" s="188"/>
      <c r="T312" s="188"/>
      <c r="U312" s="188"/>
      <c r="V312" s="188"/>
      <c r="W312" s="189"/>
      <c r="X312" s="190"/>
      <c r="Y312" s="189"/>
      <c r="Z312" s="4"/>
      <c r="AA312" s="4"/>
      <c r="AB312" s="4"/>
      <c r="AC312" s="4"/>
      <c r="AD312" s="4"/>
      <c r="AE312" s="4"/>
    </row>
    <row r="313" spans="1:31" ht="11.25" customHeight="1">
      <c r="A313" s="4266"/>
      <c r="B313" s="4069"/>
      <c r="C313" s="4111"/>
      <c r="D313" s="252"/>
      <c r="E313" s="165"/>
      <c r="F313" s="252"/>
      <c r="G313" s="4270"/>
      <c r="H313" s="4273"/>
      <c r="I313" s="95"/>
      <c r="J313" s="95"/>
      <c r="K313" s="98"/>
      <c r="L313" s="443"/>
      <c r="M313" s="9"/>
      <c r="N313" s="476"/>
      <c r="O313" s="268"/>
      <c r="P313" s="268"/>
      <c r="Q313" s="157"/>
      <c r="R313" s="187"/>
      <c r="S313" s="188"/>
      <c r="T313" s="188"/>
      <c r="U313" s="188"/>
      <c r="V313" s="188"/>
      <c r="W313" s="189"/>
      <c r="X313" s="190"/>
      <c r="Y313" s="189"/>
      <c r="Z313" s="4"/>
      <c r="AA313" s="4"/>
      <c r="AB313" s="4"/>
      <c r="AC313" s="4"/>
      <c r="AD313" s="4"/>
      <c r="AE313" s="4"/>
    </row>
    <row r="314" spans="1:31" ht="11.25" customHeight="1" thickBot="1">
      <c r="A314" s="4266"/>
      <c r="B314" s="4069"/>
      <c r="C314" s="4112"/>
      <c r="D314" s="252"/>
      <c r="E314" s="165"/>
      <c r="F314" s="252"/>
      <c r="G314" s="4270"/>
      <c r="H314" s="4273"/>
      <c r="I314" s="247"/>
      <c r="J314" s="247"/>
      <c r="K314" s="156"/>
      <c r="L314" s="443"/>
      <c r="M314" s="9"/>
      <c r="N314" s="479"/>
      <c r="O314" s="480"/>
      <c r="P314" s="480"/>
      <c r="Q314" s="157"/>
      <c r="R314" s="187"/>
      <c r="S314" s="188"/>
      <c r="T314" s="188"/>
      <c r="U314" s="188"/>
      <c r="V314" s="188"/>
      <c r="W314" s="189"/>
      <c r="X314" s="190"/>
      <c r="Y314" s="189"/>
      <c r="Z314" s="4"/>
      <c r="AA314" s="4"/>
      <c r="AB314" s="4"/>
      <c r="AC314" s="4"/>
      <c r="AD314" s="4"/>
      <c r="AE314" s="4"/>
    </row>
    <row r="315" spans="1:31" ht="13">
      <c r="A315" s="4266"/>
      <c r="B315" s="4069"/>
      <c r="C315" s="123">
        <v>19</v>
      </c>
      <c r="D315" s="437"/>
      <c r="E315" s="436"/>
      <c r="F315" s="437"/>
      <c r="G315" s="4270"/>
      <c r="H315" s="4273"/>
      <c r="I315" s="276"/>
      <c r="J315" s="276"/>
      <c r="K315" s="4025" t="s">
        <v>1645</v>
      </c>
      <c r="L315" s="336"/>
      <c r="M315" s="390"/>
      <c r="N315" s="491"/>
      <c r="O315" s="391"/>
      <c r="P315" s="391"/>
      <c r="Q315" s="456"/>
      <c r="R315" s="457"/>
      <c r="S315" s="339"/>
      <c r="T315" s="339"/>
      <c r="U315" s="339"/>
      <c r="V315" s="339"/>
      <c r="W315" s="406"/>
      <c r="X315" s="438"/>
      <c r="Y315" s="406"/>
      <c r="Z315" s="4"/>
      <c r="AA315" s="4"/>
      <c r="AB315" s="4"/>
      <c r="AC315" s="4"/>
      <c r="AD315" s="4"/>
      <c r="AE315" s="4"/>
    </row>
    <row r="316" spans="1:31" ht="13.5" thickBot="1">
      <c r="A316" s="4266"/>
      <c r="B316" s="4055"/>
      <c r="C316" s="287">
        <v>20</v>
      </c>
      <c r="D316" s="287"/>
      <c r="E316" s="380"/>
      <c r="F316" s="287"/>
      <c r="G316" s="4271"/>
      <c r="H316" s="4274"/>
      <c r="I316" s="287"/>
      <c r="J316" s="287"/>
      <c r="K316" s="4026"/>
      <c r="L316" s="286"/>
      <c r="M316" s="444"/>
      <c r="N316" s="396"/>
      <c r="O316" s="397"/>
      <c r="P316" s="397"/>
      <c r="Q316" s="206"/>
      <c r="R316" s="207"/>
      <c r="S316" s="207"/>
      <c r="T316" s="207"/>
      <c r="U316" s="207"/>
      <c r="V316" s="207"/>
      <c r="W316" s="208"/>
      <c r="X316" s="312"/>
      <c r="Y316" s="208"/>
      <c r="Z316" s="4"/>
      <c r="AA316" s="4"/>
      <c r="AB316" s="4"/>
      <c r="AC316" s="4"/>
      <c r="AD316" s="4"/>
      <c r="AE316" s="4"/>
    </row>
    <row r="317" spans="1:31" ht="11.25" customHeight="1">
      <c r="A317" s="4266"/>
      <c r="B317" s="4235" t="s">
        <v>1619</v>
      </c>
      <c r="C317" s="4131" t="s">
        <v>1561</v>
      </c>
      <c r="D317" s="261"/>
      <c r="E317" s="432"/>
      <c r="F317" s="261"/>
      <c r="G317" s="143"/>
      <c r="H317" s="144"/>
      <c r="I317" s="759"/>
      <c r="J317" s="759"/>
      <c r="K317" s="760"/>
      <c r="L317" s="761"/>
      <c r="M317" s="762"/>
      <c r="N317" s="763"/>
      <c r="O317" s="149"/>
      <c r="P317" s="150"/>
      <c r="Q317" s="146"/>
      <c r="R317" s="151"/>
      <c r="S317" s="151"/>
      <c r="T317" s="151"/>
      <c r="U317" s="151"/>
      <c r="V317" s="151"/>
      <c r="W317" s="150"/>
      <c r="X317" s="764"/>
      <c r="Y317" s="150"/>
      <c r="Z317" s="4"/>
      <c r="AA317" s="4"/>
      <c r="AB317" s="4"/>
      <c r="AC317" s="4"/>
      <c r="AD317" s="4"/>
      <c r="AE317" s="4"/>
    </row>
    <row r="318" spans="1:31" ht="11.25" customHeight="1">
      <c r="A318" s="4266"/>
      <c r="B318" s="4069"/>
      <c r="C318" s="4111"/>
      <c r="D318" s="224"/>
      <c r="E318" s="368"/>
      <c r="F318" s="224"/>
      <c r="G318" s="154"/>
      <c r="H318" s="155"/>
      <c r="I318" s="224"/>
      <c r="J318" s="224"/>
      <c r="K318" s="376"/>
      <c r="L318" s="738"/>
      <c r="M318" s="765"/>
      <c r="N318" s="507"/>
      <c r="O318" s="100"/>
      <c r="P318" s="101"/>
      <c r="Q318" s="226"/>
      <c r="R318" s="582"/>
      <c r="S318" s="582"/>
      <c r="T318" s="582"/>
      <c r="U318" s="582"/>
      <c r="V318" s="582"/>
      <c r="W318" s="101"/>
      <c r="X318" s="415"/>
      <c r="Y318" s="101"/>
      <c r="Z318" s="4"/>
      <c r="AA318" s="4"/>
      <c r="AB318" s="4"/>
      <c r="AC318" s="4"/>
      <c r="AD318" s="4"/>
      <c r="AE318" s="4"/>
    </row>
    <row r="319" spans="1:31" ht="11.25" customHeight="1">
      <c r="A319" s="4266"/>
      <c r="B319" s="4069"/>
      <c r="C319" s="4111"/>
      <c r="D319" s="224"/>
      <c r="E319" s="368"/>
      <c r="F319" s="224"/>
      <c r="G319" s="154"/>
      <c r="H319" s="155"/>
      <c r="I319" s="224"/>
      <c r="J319" s="224"/>
      <c r="K319" s="368"/>
      <c r="L319" s="738"/>
      <c r="M319" s="765"/>
      <c r="N319" s="507"/>
      <c r="O319" s="100"/>
      <c r="P319" s="101"/>
      <c r="Q319" s="226"/>
      <c r="R319" s="582"/>
      <c r="S319" s="582"/>
      <c r="T319" s="582"/>
      <c r="U319" s="582"/>
      <c r="V319" s="582"/>
      <c r="W319" s="101"/>
      <c r="X319" s="415"/>
      <c r="Y319" s="101"/>
      <c r="Z319" s="4"/>
      <c r="AA319" s="4"/>
      <c r="AB319" s="4"/>
      <c r="AC319" s="4"/>
      <c r="AD319" s="4"/>
      <c r="AE319" s="4"/>
    </row>
    <row r="320" spans="1:31" ht="11.25" customHeight="1">
      <c r="A320" s="4266"/>
      <c r="B320" s="4069"/>
      <c r="C320" s="4111"/>
      <c r="D320" s="224"/>
      <c r="E320" s="368"/>
      <c r="F320" s="224"/>
      <c r="G320" s="154"/>
      <c r="H320" s="155"/>
      <c r="I320" s="224"/>
      <c r="J320" s="224"/>
      <c r="K320" s="368"/>
      <c r="L320" s="738"/>
      <c r="M320" s="765"/>
      <c r="N320" s="507"/>
      <c r="O320" s="100"/>
      <c r="P320" s="101"/>
      <c r="Q320" s="226"/>
      <c r="R320" s="582"/>
      <c r="S320" s="582"/>
      <c r="T320" s="582"/>
      <c r="U320" s="582"/>
      <c r="V320" s="582"/>
      <c r="W320" s="101"/>
      <c r="X320" s="415"/>
      <c r="Y320" s="101"/>
      <c r="Z320" s="4"/>
      <c r="AA320" s="4"/>
      <c r="AB320" s="4"/>
      <c r="AC320" s="4"/>
      <c r="AD320" s="4"/>
      <c r="AE320" s="4"/>
    </row>
    <row r="321" spans="1:31" ht="11.25" customHeight="1" thickBot="1">
      <c r="A321" s="4266"/>
      <c r="B321" s="4069"/>
      <c r="C321" s="4112"/>
      <c r="D321" s="377"/>
      <c r="E321" s="376"/>
      <c r="F321" s="377"/>
      <c r="G321" s="766"/>
      <c r="H321" s="767"/>
      <c r="I321" s="377"/>
      <c r="J321" s="377"/>
      <c r="K321" s="376"/>
      <c r="L321" s="768"/>
      <c r="M321" s="769"/>
      <c r="N321" s="510"/>
      <c r="O321" s="270"/>
      <c r="P321" s="511"/>
      <c r="Q321" s="770"/>
      <c r="R321" s="771"/>
      <c r="S321" s="771"/>
      <c r="T321" s="771"/>
      <c r="U321" s="771"/>
      <c r="V321" s="771"/>
      <c r="W321" s="511"/>
      <c r="X321" s="509"/>
      <c r="Y321" s="511"/>
      <c r="Z321" s="4"/>
      <c r="AA321" s="4"/>
      <c r="AB321" s="4"/>
      <c r="AC321" s="4"/>
      <c r="AD321" s="4"/>
      <c r="AE321" s="4"/>
    </row>
    <row r="322" spans="1:31" ht="13">
      <c r="A322" s="4266"/>
      <c r="B322" s="4069"/>
      <c r="C322" s="123">
        <v>26</v>
      </c>
      <c r="D322" s="276"/>
      <c r="E322" s="378"/>
      <c r="F322" s="276"/>
      <c r="G322" s="772"/>
      <c r="H322" s="773"/>
      <c r="I322" s="276"/>
      <c r="J322" s="276"/>
      <c r="K322" s="378"/>
      <c r="L322" s="774"/>
      <c r="M322" s="775"/>
      <c r="N322" s="279"/>
      <c r="O322" s="273"/>
      <c r="P322" s="338"/>
      <c r="Q322" s="456"/>
      <c r="R322" s="457"/>
      <c r="S322" s="457"/>
      <c r="T322" s="457"/>
      <c r="U322" s="457"/>
      <c r="V322" s="457"/>
      <c r="W322" s="338"/>
      <c r="X322" s="340"/>
      <c r="Y322" s="338"/>
      <c r="Z322" s="4"/>
      <c r="AA322" s="4"/>
      <c r="AB322" s="4"/>
      <c r="AC322" s="4"/>
      <c r="AD322" s="4"/>
      <c r="AE322" s="4"/>
    </row>
    <row r="323" spans="1:31" ht="13.5" thickBot="1">
      <c r="A323" s="4266"/>
      <c r="B323" s="4055"/>
      <c r="C323" s="287">
        <v>27</v>
      </c>
      <c r="D323" s="287"/>
      <c r="E323" s="380"/>
      <c r="F323" s="287"/>
      <c r="G323" s="776"/>
      <c r="H323" s="777"/>
      <c r="I323" s="287"/>
      <c r="J323" s="287"/>
      <c r="K323" s="380"/>
      <c r="L323" s="778"/>
      <c r="M323" s="444"/>
      <c r="N323" s="205"/>
      <c r="O323" s="284"/>
      <c r="P323" s="208"/>
      <c r="Q323" s="206"/>
      <c r="R323" s="207"/>
      <c r="S323" s="207"/>
      <c r="T323" s="207"/>
      <c r="U323" s="207"/>
      <c r="V323" s="207"/>
      <c r="W323" s="208"/>
      <c r="X323" s="312"/>
      <c r="Y323" s="208"/>
      <c r="Z323" s="4"/>
      <c r="AA323" s="4"/>
      <c r="AB323" s="4"/>
      <c r="AC323" s="4"/>
      <c r="AD323" s="4"/>
      <c r="AE323" s="4"/>
    </row>
    <row r="324" spans="1:31" ht="11.25" customHeight="1">
      <c r="A324" s="4266"/>
      <c r="B324" s="4235" t="s">
        <v>1594</v>
      </c>
      <c r="C324" s="4131" t="s">
        <v>1563</v>
      </c>
      <c r="D324" s="261"/>
      <c r="E324" s="432"/>
      <c r="F324" s="261"/>
      <c r="G324" s="143"/>
      <c r="H324" s="144"/>
      <c r="I324" s="95"/>
      <c r="J324" s="95"/>
      <c r="K324" s="760"/>
      <c r="L324" s="761"/>
      <c r="M324" s="762"/>
      <c r="N324" s="763"/>
      <c r="O324" s="149"/>
      <c r="P324" s="150"/>
      <c r="Q324" s="146"/>
      <c r="R324" s="151"/>
      <c r="S324" s="151"/>
      <c r="T324" s="151"/>
      <c r="U324" s="151"/>
      <c r="V324" s="151"/>
      <c r="W324" s="150"/>
      <c r="X324" s="764"/>
      <c r="Y324" s="150"/>
      <c r="Z324" s="4"/>
      <c r="AA324" s="4"/>
      <c r="AB324" s="4"/>
      <c r="AC324" s="4"/>
      <c r="AD324" s="4"/>
      <c r="AE324" s="4"/>
    </row>
    <row r="325" spans="1:31" ht="11.25" customHeight="1">
      <c r="A325" s="4266"/>
      <c r="B325" s="4069"/>
      <c r="C325" s="4111"/>
      <c r="D325" s="483"/>
      <c r="E325" s="482"/>
      <c r="F325" s="483"/>
      <c r="G325" s="163"/>
      <c r="H325" s="164"/>
      <c r="I325" s="483"/>
      <c r="J325" s="483"/>
      <c r="K325" s="1"/>
      <c r="L325" s="779"/>
      <c r="M325" s="6"/>
      <c r="N325" s="780"/>
      <c r="O325" s="710"/>
      <c r="P325" s="781"/>
      <c r="Q325" s="782"/>
      <c r="R325" s="587"/>
      <c r="S325" s="587"/>
      <c r="T325" s="587"/>
      <c r="U325" s="587"/>
      <c r="V325" s="587"/>
      <c r="W325" s="781"/>
      <c r="X325" s="783"/>
      <c r="Y325" s="781"/>
      <c r="Z325" s="4"/>
      <c r="AA325" s="4"/>
      <c r="AB325" s="4"/>
      <c r="AC325" s="4"/>
      <c r="AD325" s="4"/>
      <c r="AE325" s="4"/>
    </row>
    <row r="326" spans="1:31" ht="11.25" customHeight="1" thickBot="1">
      <c r="A326" s="4267"/>
      <c r="B326" s="4069"/>
      <c r="C326" s="4111"/>
      <c r="D326" s="232"/>
      <c r="E326" s="3764"/>
      <c r="F326" s="232"/>
      <c r="G326" s="3818"/>
      <c r="H326" s="3819"/>
      <c r="I326" s="232"/>
      <c r="J326" s="232"/>
      <c r="K326" s="3764"/>
      <c r="L326" s="3820"/>
      <c r="M326" s="3821"/>
      <c r="N326" s="3766"/>
      <c r="O326" s="3822"/>
      <c r="P326" s="3769"/>
      <c r="Q326" s="234"/>
      <c r="R326" s="3768"/>
      <c r="S326" s="3768"/>
      <c r="T326" s="3768"/>
      <c r="U326" s="3768"/>
      <c r="V326" s="3768"/>
      <c r="W326" s="3769"/>
      <c r="X326" s="3770"/>
      <c r="Y326" s="3769"/>
      <c r="Z326" s="4"/>
      <c r="AA326" s="4"/>
      <c r="AB326" s="4"/>
      <c r="AC326" s="4"/>
      <c r="AD326" s="4"/>
      <c r="AE326" s="4"/>
    </row>
    <row r="327" spans="1:31" ht="11.25" customHeight="1">
      <c r="A327" s="4294" t="s">
        <v>266</v>
      </c>
      <c r="B327" s="4069"/>
      <c r="C327" s="4111"/>
      <c r="D327" s="224"/>
      <c r="E327" s="368"/>
      <c r="F327" s="224"/>
      <c r="G327" s="154"/>
      <c r="H327" s="155"/>
      <c r="I327" s="224"/>
      <c r="J327" s="224"/>
      <c r="K327" s="368"/>
      <c r="L327" s="738"/>
      <c r="M327" s="765"/>
      <c r="N327" s="507"/>
      <c r="O327" s="100"/>
      <c r="P327" s="101"/>
      <c r="Q327" s="226"/>
      <c r="R327" s="582"/>
      <c r="S327" s="582"/>
      <c r="T327" s="582"/>
      <c r="U327" s="582"/>
      <c r="V327" s="582"/>
      <c r="W327" s="101"/>
      <c r="X327" s="415"/>
      <c r="Y327" s="101"/>
      <c r="Z327" s="4"/>
      <c r="AA327" s="4"/>
      <c r="AB327" s="4"/>
      <c r="AC327" s="4"/>
      <c r="AD327" s="4"/>
      <c r="AE327" s="4"/>
    </row>
    <row r="328" spans="1:31" ht="11.25" customHeight="1" thickBot="1">
      <c r="A328" s="4294"/>
      <c r="B328" s="4069"/>
      <c r="C328" s="4112"/>
      <c r="D328" s="377"/>
      <c r="E328" s="376"/>
      <c r="F328" s="377"/>
      <c r="G328" s="766"/>
      <c r="H328" s="767"/>
      <c r="I328" s="377"/>
      <c r="J328" s="377"/>
      <c r="K328" s="376"/>
      <c r="L328" s="768"/>
      <c r="M328" s="769"/>
      <c r="N328" s="510"/>
      <c r="O328" s="270"/>
      <c r="P328" s="511"/>
      <c r="Q328" s="770"/>
      <c r="R328" s="771"/>
      <c r="S328" s="771"/>
      <c r="T328" s="771"/>
      <c r="U328" s="771"/>
      <c r="V328" s="771"/>
      <c r="W328" s="511"/>
      <c r="X328" s="509"/>
      <c r="Y328" s="511"/>
      <c r="Z328" s="4"/>
      <c r="AA328" s="4"/>
      <c r="AB328" s="4"/>
      <c r="AC328" s="4"/>
      <c r="AD328" s="4"/>
      <c r="AE328" s="4"/>
    </row>
    <row r="329" spans="1:31" ht="13">
      <c r="A329" s="4294"/>
      <c r="B329" s="4069"/>
      <c r="C329" s="3366" t="s">
        <v>1486</v>
      </c>
      <c r="D329" s="276"/>
      <c r="E329" s="378"/>
      <c r="F329" s="276"/>
      <c r="G329" s="772"/>
      <c r="H329" s="773"/>
      <c r="I329" s="276"/>
      <c r="J329" s="276"/>
      <c r="K329" s="378"/>
      <c r="L329" s="774"/>
      <c r="M329" s="775"/>
      <c r="N329" s="279"/>
      <c r="O329" s="273"/>
      <c r="P329" s="338"/>
      <c r="Q329" s="456"/>
      <c r="R329" s="457"/>
      <c r="S329" s="457"/>
      <c r="T329" s="457"/>
      <c r="U329" s="457"/>
      <c r="V329" s="457"/>
      <c r="W329" s="338"/>
      <c r="X329" s="340"/>
      <c r="Y329" s="338"/>
      <c r="Z329" s="4"/>
      <c r="AA329" s="4"/>
      <c r="AB329" s="4"/>
      <c r="AC329" s="4"/>
      <c r="AD329" s="4"/>
      <c r="AE329" s="4"/>
    </row>
    <row r="330" spans="1:31" ht="13.5" thickBot="1">
      <c r="A330" s="4294"/>
      <c r="B330" s="4055"/>
      <c r="C330" s="3364" t="s">
        <v>1487</v>
      </c>
      <c r="D330" s="437"/>
      <c r="E330" s="436"/>
      <c r="F330" s="437"/>
      <c r="G330" s="796"/>
      <c r="H330" s="797"/>
      <c r="I330" s="437"/>
      <c r="J330" s="437"/>
      <c r="K330" s="436"/>
      <c r="L330" s="798"/>
      <c r="M330" s="390"/>
      <c r="N330" s="337"/>
      <c r="O330" s="255"/>
      <c r="P330" s="406"/>
      <c r="Q330" s="405"/>
      <c r="R330" s="339"/>
      <c r="S330" s="339"/>
      <c r="T330" s="339"/>
      <c r="U330" s="339"/>
      <c r="V330" s="339"/>
      <c r="W330" s="406"/>
      <c r="X330" s="438"/>
      <c r="Y330" s="406"/>
      <c r="Z330" s="4"/>
      <c r="AA330" s="4"/>
      <c r="AB330" s="4"/>
      <c r="AC330" s="4"/>
      <c r="AD330" s="4"/>
      <c r="AE330" s="4"/>
    </row>
    <row r="331" spans="1:31" ht="14.5">
      <c r="A331" s="4294"/>
      <c r="B331" s="539" t="s">
        <v>1620</v>
      </c>
      <c r="C331" s="3816" t="s">
        <v>1621</v>
      </c>
      <c r="D331" s="62"/>
      <c r="E331" s="452"/>
      <c r="F331" s="62"/>
      <c r="G331" s="63"/>
      <c r="H331" s="64"/>
      <c r="I331" s="800"/>
      <c r="J331" s="800"/>
      <c r="K331" s="801"/>
      <c r="L331" s="466"/>
      <c r="M331" s="467"/>
      <c r="N331" s="468"/>
      <c r="O331" s="69"/>
      <c r="P331" s="70"/>
      <c r="Q331" s="71"/>
      <c r="R331" s="72"/>
      <c r="S331" s="72"/>
      <c r="T331" s="72"/>
      <c r="U331" s="72"/>
      <c r="V331" s="72"/>
      <c r="W331" s="70"/>
      <c r="X331" s="73"/>
      <c r="Y331" s="70"/>
      <c r="Z331" s="4"/>
      <c r="AA331" s="4"/>
      <c r="AB331" s="4"/>
      <c r="AC331" s="4"/>
      <c r="AD331" s="4"/>
      <c r="AE331" s="4"/>
    </row>
    <row r="332" spans="1:31" ht="14.5">
      <c r="A332" s="4294"/>
      <c r="B332" s="802" t="s">
        <v>267</v>
      </c>
      <c r="C332" s="3816" t="s">
        <v>1130</v>
      </c>
      <c r="D332" s="346"/>
      <c r="E332" s="349"/>
      <c r="F332" s="346"/>
      <c r="G332" s="804"/>
      <c r="H332" s="805"/>
      <c r="I332" s="806"/>
      <c r="J332" s="806"/>
      <c r="K332" s="807"/>
      <c r="L332" s="464"/>
      <c r="M332" s="92"/>
      <c r="N332" s="465"/>
      <c r="O332" s="318"/>
      <c r="P332" s="319"/>
      <c r="Q332" s="345"/>
      <c r="R332" s="808"/>
      <c r="S332" s="808"/>
      <c r="T332" s="808"/>
      <c r="U332" s="808"/>
      <c r="V332" s="808"/>
      <c r="W332" s="809"/>
      <c r="X332" s="345"/>
      <c r="Y332" s="809"/>
      <c r="Z332" s="4"/>
      <c r="AA332" s="4"/>
      <c r="AB332" s="4"/>
      <c r="AC332" s="4"/>
      <c r="AD332" s="4"/>
      <c r="AE332" s="4"/>
    </row>
    <row r="333" spans="1:31" thickBot="1">
      <c r="A333" s="4295"/>
      <c r="B333" s="810" t="s">
        <v>268</v>
      </c>
      <c r="C333" s="3817" t="s">
        <v>1132</v>
      </c>
      <c r="D333" s="812"/>
      <c r="E333" s="22"/>
      <c r="F333" s="812"/>
      <c r="G333" s="813"/>
      <c r="H333" s="814"/>
      <c r="I333" s="815"/>
      <c r="J333" s="815"/>
      <c r="K333" s="816"/>
      <c r="L333" s="817"/>
      <c r="M333" s="818"/>
      <c r="N333" s="819"/>
      <c r="O333" s="812"/>
      <c r="P333" s="820"/>
      <c r="Q333" s="821"/>
      <c r="R333" s="822"/>
      <c r="S333" s="822"/>
      <c r="T333" s="822"/>
      <c r="U333" s="822"/>
      <c r="V333" s="822"/>
      <c r="W333" s="820"/>
      <c r="X333" s="821"/>
      <c r="Y333" s="820"/>
      <c r="Z333" s="4"/>
      <c r="AA333" s="4"/>
      <c r="AB333" s="4"/>
      <c r="AC333" s="4"/>
      <c r="AD333" s="4"/>
      <c r="AE333" s="4"/>
    </row>
    <row r="334" spans="1:31" thickTop="1">
      <c r="A334" s="4291" t="s">
        <v>272</v>
      </c>
      <c r="B334" s="3569" t="s">
        <v>270</v>
      </c>
      <c r="C334" s="3816" t="s">
        <v>1622</v>
      </c>
      <c r="D334" s="824"/>
      <c r="E334" s="825"/>
      <c r="F334" s="824"/>
      <c r="G334" s="826"/>
      <c r="H334" s="827"/>
      <c r="I334" s="828"/>
      <c r="J334" s="828"/>
      <c r="K334" s="829"/>
      <c r="L334" s="830"/>
      <c r="M334" s="831"/>
      <c r="N334" s="832"/>
      <c r="O334" s="824"/>
      <c r="P334" s="833"/>
      <c r="Q334" s="834"/>
      <c r="R334" s="835"/>
      <c r="S334" s="835"/>
      <c r="T334" s="835"/>
      <c r="U334" s="835"/>
      <c r="V334" s="835"/>
      <c r="W334" s="833"/>
      <c r="X334" s="834"/>
      <c r="Y334" s="833"/>
      <c r="Z334" s="4"/>
      <c r="AA334" s="4"/>
      <c r="AB334" s="4"/>
      <c r="AC334" s="4"/>
      <c r="AD334" s="4"/>
      <c r="AE334" s="4"/>
    </row>
    <row r="335" spans="1:31" ht="14.5">
      <c r="A335" s="4292"/>
      <c r="B335" s="3853" t="s">
        <v>28</v>
      </c>
      <c r="C335" s="3816" t="s">
        <v>1623</v>
      </c>
      <c r="D335" s="62"/>
      <c r="E335" s="452"/>
      <c r="F335" s="62"/>
      <c r="G335" s="63"/>
      <c r="H335" s="64"/>
      <c r="I335" s="62"/>
      <c r="J335" s="62"/>
      <c r="K335" s="452"/>
      <c r="L335" s="466"/>
      <c r="M335" s="3856"/>
      <c r="N335" s="468"/>
      <c r="O335" s="69"/>
      <c r="P335" s="70"/>
      <c r="Q335" s="71"/>
      <c r="R335" s="72"/>
      <c r="S335" s="72"/>
      <c r="T335" s="72"/>
      <c r="U335" s="72"/>
      <c r="V335" s="72"/>
      <c r="W335" s="70"/>
      <c r="X335" s="73"/>
      <c r="Y335" s="70"/>
      <c r="Z335" s="4"/>
      <c r="AA335" s="4"/>
      <c r="AB335" s="4"/>
      <c r="AC335" s="4"/>
      <c r="AD335" s="4"/>
      <c r="AE335" s="4"/>
    </row>
    <row r="336" spans="1:31" ht="14.5">
      <c r="A336" s="4292"/>
      <c r="B336" s="3854" t="s">
        <v>29</v>
      </c>
      <c r="C336" s="3816" t="s">
        <v>1624</v>
      </c>
      <c r="D336" s="62"/>
      <c r="E336" s="452"/>
      <c r="F336" s="62"/>
      <c r="G336" s="63"/>
      <c r="H336" s="64"/>
      <c r="I336" s="62"/>
      <c r="J336" s="62"/>
      <c r="K336" s="452"/>
      <c r="L336" s="466"/>
      <c r="M336" s="3856"/>
      <c r="N336" s="468"/>
      <c r="O336" s="69"/>
      <c r="P336" s="70"/>
      <c r="Q336" s="71"/>
      <c r="R336" s="3857"/>
      <c r="S336" s="3857"/>
      <c r="T336" s="3857"/>
      <c r="U336" s="3857"/>
      <c r="V336" s="3857"/>
      <c r="W336" s="65"/>
      <c r="X336" s="71"/>
      <c r="Y336" s="65"/>
      <c r="Z336" s="4"/>
      <c r="AA336" s="4"/>
      <c r="AB336" s="4"/>
      <c r="AC336" s="4"/>
      <c r="AD336" s="4"/>
      <c r="AE336" s="4"/>
    </row>
    <row r="337" spans="1:31" ht="14.5">
      <c r="A337" s="4292"/>
      <c r="B337" s="3854" t="s">
        <v>30</v>
      </c>
      <c r="C337" s="3816" t="s">
        <v>1625</v>
      </c>
      <c r="D337" s="3858"/>
      <c r="E337" s="3859"/>
      <c r="F337" s="3858"/>
      <c r="G337" s="3860"/>
      <c r="H337" s="3861"/>
      <c r="I337" s="3858"/>
      <c r="J337" s="3858"/>
      <c r="K337" s="3859"/>
      <c r="L337" s="3862"/>
      <c r="M337" s="3863"/>
      <c r="N337" s="3864"/>
      <c r="O337" s="3858"/>
      <c r="P337" s="3865"/>
      <c r="Q337" s="3866"/>
      <c r="R337" s="3867"/>
      <c r="S337" s="3867"/>
      <c r="T337" s="3867"/>
      <c r="U337" s="3867"/>
      <c r="V337" s="3867"/>
      <c r="W337" s="3865"/>
      <c r="X337" s="3866"/>
      <c r="Y337" s="3865"/>
      <c r="Z337" s="4"/>
      <c r="AA337" s="4"/>
      <c r="AB337" s="4"/>
      <c r="AC337" s="4"/>
      <c r="AD337" s="4"/>
      <c r="AE337" s="4"/>
    </row>
    <row r="338" spans="1:31" ht="14.5">
      <c r="A338" s="4292"/>
      <c r="B338" s="3854" t="s">
        <v>32</v>
      </c>
      <c r="C338" s="3816" t="s">
        <v>1626</v>
      </c>
      <c r="D338" s="3858"/>
      <c r="E338" s="3859"/>
      <c r="F338" s="3858"/>
      <c r="G338" s="3860"/>
      <c r="H338" s="3861"/>
      <c r="I338" s="3858"/>
      <c r="J338" s="3858"/>
      <c r="K338" s="3859"/>
      <c r="L338" s="3862"/>
      <c r="M338" s="3863"/>
      <c r="N338" s="3864"/>
      <c r="O338" s="3858"/>
      <c r="P338" s="3865"/>
      <c r="Q338" s="3866"/>
      <c r="R338" s="3867"/>
      <c r="S338" s="3867"/>
      <c r="T338" s="3867"/>
      <c r="U338" s="3867"/>
      <c r="V338" s="3867"/>
      <c r="W338" s="3865"/>
      <c r="X338" s="3866"/>
      <c r="Y338" s="3865"/>
      <c r="Z338" s="4"/>
      <c r="AA338" s="4"/>
      <c r="AB338" s="4"/>
      <c r="AC338" s="4"/>
      <c r="AD338" s="4"/>
      <c r="AE338" s="4"/>
    </row>
    <row r="339" spans="1:31" thickBot="1">
      <c r="A339" s="4293"/>
      <c r="B339" s="3855" t="s">
        <v>275</v>
      </c>
      <c r="C339" s="3816" t="s">
        <v>1627</v>
      </c>
      <c r="D339" s="848"/>
      <c r="E339" s="849"/>
      <c r="F339" s="848"/>
      <c r="G339" s="850"/>
      <c r="H339" s="851"/>
      <c r="I339" s="848"/>
      <c r="J339" s="848"/>
      <c r="K339" s="849"/>
      <c r="L339" s="852"/>
      <c r="M339" s="3868"/>
      <c r="N339" s="854"/>
      <c r="O339" s="848"/>
      <c r="P339" s="857"/>
      <c r="Q339" s="855"/>
      <c r="R339" s="856"/>
      <c r="S339" s="856"/>
      <c r="T339" s="856"/>
      <c r="U339" s="856"/>
      <c r="V339" s="856"/>
      <c r="W339" s="857"/>
      <c r="X339" s="855"/>
      <c r="Y339" s="857"/>
      <c r="Z339" s="4"/>
      <c r="AA339" s="4"/>
      <c r="AB339" s="4"/>
      <c r="AC339" s="4"/>
      <c r="AD339" s="4"/>
      <c r="AE339" s="4"/>
    </row>
    <row r="340" spans="1:31" thickTop="1">
      <c r="A340" s="858"/>
      <c r="B340" s="858"/>
      <c r="C340" s="858"/>
      <c r="D340" s="858"/>
      <c r="E340" s="858"/>
      <c r="F340" s="858"/>
      <c r="G340" s="858"/>
      <c r="H340" s="858"/>
      <c r="I340" s="858"/>
      <c r="J340" s="858"/>
      <c r="K340" s="858"/>
      <c r="L340" s="858"/>
      <c r="M340" s="858"/>
      <c r="N340" s="858"/>
      <c r="O340" s="858"/>
      <c r="P340" s="858"/>
      <c r="Q340" s="858"/>
      <c r="R340" s="858"/>
      <c r="S340" s="858"/>
      <c r="T340" s="858"/>
      <c r="U340" s="858"/>
      <c r="V340" s="858"/>
      <c r="W340" s="858"/>
      <c r="X340" s="4"/>
      <c r="Y340" s="4"/>
      <c r="Z340" s="4"/>
      <c r="AA340" s="4"/>
      <c r="AB340" s="4"/>
      <c r="AC340" s="4"/>
      <c r="AD340" s="4"/>
      <c r="AE340" s="4"/>
    </row>
    <row r="341" spans="1:31" ht="14.5">
      <c r="A341" s="4290" t="s">
        <v>277</v>
      </c>
      <c r="B341" s="4068"/>
      <c r="C341" s="4068"/>
      <c r="D341" s="858"/>
      <c r="E341" s="858"/>
      <c r="F341" s="858"/>
      <c r="G341" s="858"/>
      <c r="H341" s="858"/>
      <c r="I341" s="858"/>
      <c r="J341" s="858"/>
      <c r="K341" s="858"/>
      <c r="L341" s="4290" t="s">
        <v>278</v>
      </c>
      <c r="M341" s="4068"/>
      <c r="N341" s="4068"/>
      <c r="O341" s="859"/>
      <c r="P341" s="859"/>
      <c r="Q341" s="859"/>
      <c r="R341" s="860"/>
      <c r="S341" s="860"/>
      <c r="T341" s="860"/>
      <c r="U341" s="860"/>
      <c r="V341" s="858"/>
      <c r="W341" s="858"/>
      <c r="X341" s="4"/>
      <c r="Y341" s="4"/>
      <c r="Z341" s="4"/>
      <c r="AA341" s="4"/>
      <c r="AB341" s="4"/>
      <c r="AC341" s="4"/>
      <c r="AD341" s="4"/>
      <c r="AE341" s="4"/>
    </row>
    <row r="342" spans="1:31" ht="14.5">
      <c r="A342" s="858"/>
      <c r="B342" s="861"/>
      <c r="C342" s="861" t="s">
        <v>279</v>
      </c>
      <c r="D342" s="4280" t="s">
        <v>280</v>
      </c>
      <c r="E342" s="4068"/>
      <c r="F342" s="4068"/>
      <c r="G342" s="4068"/>
      <c r="H342" s="4068"/>
      <c r="I342" s="4068"/>
      <c r="J342" s="4068"/>
      <c r="K342" s="4068"/>
      <c r="L342" s="858"/>
      <c r="M342" s="861"/>
      <c r="N342" s="861" t="s">
        <v>281</v>
      </c>
      <c r="O342" s="4280" t="s">
        <v>282</v>
      </c>
      <c r="P342" s="4068"/>
      <c r="Q342" s="4068"/>
      <c r="R342" s="4068"/>
      <c r="S342" s="4068"/>
      <c r="T342" s="4068"/>
      <c r="U342" s="4068"/>
      <c r="V342" s="858"/>
      <c r="W342" s="858"/>
      <c r="X342" s="4"/>
      <c r="Y342" s="4"/>
      <c r="Z342" s="4"/>
      <c r="AA342" s="4"/>
      <c r="AB342" s="4"/>
      <c r="AC342" s="4"/>
      <c r="AD342" s="4"/>
      <c r="AE342" s="4"/>
    </row>
    <row r="343" spans="1:31" ht="14.5">
      <c r="A343" s="858"/>
      <c r="B343" s="861"/>
      <c r="C343" s="861" t="s">
        <v>283</v>
      </c>
      <c r="D343" s="4280" t="s">
        <v>284</v>
      </c>
      <c r="E343" s="4068"/>
      <c r="F343" s="4068"/>
      <c r="G343" s="4068"/>
      <c r="H343" s="4068"/>
      <c r="I343" s="4068"/>
      <c r="J343" s="4068"/>
      <c r="K343" s="4068"/>
      <c r="L343" s="858"/>
      <c r="M343" s="861"/>
      <c r="N343" s="861" t="s">
        <v>285</v>
      </c>
      <c r="O343" s="4280" t="s">
        <v>286</v>
      </c>
      <c r="P343" s="4068"/>
      <c r="Q343" s="4068"/>
      <c r="R343" s="4068"/>
      <c r="S343" s="4068"/>
      <c r="T343" s="4068"/>
      <c r="U343" s="4068"/>
      <c r="V343" s="858"/>
      <c r="W343" s="858"/>
      <c r="X343" s="4"/>
      <c r="Y343" s="4"/>
      <c r="Z343" s="4"/>
      <c r="AA343" s="4"/>
      <c r="AB343" s="4"/>
      <c r="AC343" s="4"/>
      <c r="AD343" s="4"/>
      <c r="AE343" s="4"/>
    </row>
    <row r="344" spans="1:31" ht="14.5">
      <c r="A344" s="858"/>
      <c r="B344" s="861"/>
      <c r="C344" s="861" t="s">
        <v>287</v>
      </c>
      <c r="D344" s="4280" t="s">
        <v>288</v>
      </c>
      <c r="E344" s="4068"/>
      <c r="F344" s="4068"/>
      <c r="G344" s="4068"/>
      <c r="H344" s="4068"/>
      <c r="I344" s="4068"/>
      <c r="J344" s="4068"/>
      <c r="K344" s="4068"/>
      <c r="L344" s="858"/>
      <c r="M344" s="861"/>
      <c r="N344" s="861" t="s">
        <v>289</v>
      </c>
      <c r="O344" s="4280" t="s">
        <v>290</v>
      </c>
      <c r="P344" s="4068"/>
      <c r="Q344" s="4068"/>
      <c r="R344" s="4068"/>
      <c r="S344" s="4068"/>
      <c r="T344" s="4068"/>
      <c r="U344" s="4068"/>
      <c r="V344" s="858"/>
      <c r="W344" s="858"/>
      <c r="X344" s="4"/>
      <c r="Y344" s="4"/>
      <c r="Z344" s="4"/>
      <c r="AA344" s="4"/>
      <c r="AB344" s="4"/>
      <c r="AC344" s="4"/>
      <c r="AD344" s="4"/>
      <c r="AE344" s="4"/>
    </row>
    <row r="345" spans="1:31" ht="14.5">
      <c r="A345" s="858"/>
      <c r="B345" s="858"/>
      <c r="C345" s="858" t="s">
        <v>291</v>
      </c>
      <c r="D345" s="859" t="s">
        <v>292</v>
      </c>
      <c r="E345" s="860"/>
      <c r="F345" s="860"/>
      <c r="G345" s="860"/>
      <c r="H345" s="860"/>
      <c r="I345" s="860"/>
      <c r="J345" s="860"/>
      <c r="K345" s="860"/>
      <c r="L345" s="858"/>
      <c r="M345" s="862"/>
      <c r="N345" s="862"/>
      <c r="O345" s="863"/>
      <c r="P345" s="863"/>
      <c r="Q345" s="863"/>
      <c r="R345" s="860"/>
      <c r="S345" s="860"/>
      <c r="T345" s="860"/>
      <c r="U345" s="860"/>
      <c r="V345" s="858"/>
      <c r="W345" s="858"/>
      <c r="X345" s="4"/>
      <c r="Y345" s="4"/>
      <c r="Z345" s="4"/>
      <c r="AA345" s="4"/>
      <c r="AB345" s="4"/>
      <c r="AC345" s="4"/>
      <c r="AD345" s="4"/>
      <c r="AE345" s="4"/>
    </row>
    <row r="346" spans="1:31" ht="14.5">
      <c r="L346" s="858"/>
      <c r="M346" s="861"/>
      <c r="N346" s="861" t="s">
        <v>293</v>
      </c>
      <c r="O346" s="4280" t="s">
        <v>294</v>
      </c>
      <c r="P346" s="4068"/>
      <c r="Q346" s="4068"/>
      <c r="R346" s="4068"/>
      <c r="S346" s="4068"/>
      <c r="T346" s="4068"/>
      <c r="U346" s="4068"/>
      <c r="V346" s="858"/>
      <c r="W346" s="858"/>
      <c r="X346" s="4"/>
      <c r="Y346" s="4"/>
      <c r="Z346" s="4"/>
      <c r="AA346" s="4"/>
      <c r="AB346" s="4"/>
      <c r="AC346" s="4"/>
      <c r="AD346" s="4"/>
      <c r="AE346" s="4"/>
    </row>
    <row r="347" spans="1:31" ht="14.5">
      <c r="A347" s="4290" t="s">
        <v>295</v>
      </c>
      <c r="B347" s="4068"/>
      <c r="C347" s="4068"/>
      <c r="D347" s="863"/>
      <c r="E347" s="863"/>
      <c r="F347" s="863"/>
      <c r="G347" s="860"/>
      <c r="H347" s="860"/>
      <c r="I347" s="860"/>
      <c r="J347" s="860"/>
      <c r="K347" s="860"/>
      <c r="L347" s="858"/>
      <c r="M347" s="862"/>
      <c r="N347" s="862"/>
      <c r="O347" s="862"/>
      <c r="P347" s="862"/>
      <c r="Q347" s="862"/>
      <c r="R347" s="858"/>
      <c r="S347" s="858"/>
      <c r="T347" s="858"/>
      <c r="U347" s="858"/>
      <c r="V347" s="858"/>
      <c r="W347" s="858"/>
      <c r="X347" s="4"/>
      <c r="Y347" s="4"/>
      <c r="Z347" s="4"/>
      <c r="AA347" s="4"/>
      <c r="AB347" s="4"/>
      <c r="AC347" s="4"/>
      <c r="AD347" s="4"/>
      <c r="AE347" s="4"/>
    </row>
    <row r="348" spans="1:31" ht="14.5">
      <c r="A348" s="858"/>
      <c r="B348" s="861"/>
      <c r="C348" s="861" t="s">
        <v>296</v>
      </c>
      <c r="D348" s="4280" t="s">
        <v>282</v>
      </c>
      <c r="E348" s="4068"/>
      <c r="F348" s="4068"/>
      <c r="G348" s="4068"/>
      <c r="H348" s="4068"/>
      <c r="I348" s="4068"/>
      <c r="J348" s="4068"/>
      <c r="K348" s="4068"/>
      <c r="L348" s="858"/>
      <c r="M348" s="861"/>
      <c r="N348" s="861" t="s">
        <v>297</v>
      </c>
      <c r="O348" s="4280" t="s">
        <v>298</v>
      </c>
      <c r="P348" s="4068"/>
      <c r="Q348" s="4068"/>
      <c r="R348" s="4068"/>
      <c r="S348" s="4068"/>
      <c r="T348" s="4068"/>
      <c r="U348" s="858"/>
      <c r="V348" s="858"/>
      <c r="W348" s="858"/>
      <c r="X348" s="4"/>
      <c r="Y348" s="4"/>
      <c r="Z348" s="4"/>
      <c r="AA348" s="4"/>
      <c r="AB348" s="4"/>
      <c r="AC348" s="4"/>
      <c r="AD348" s="4"/>
      <c r="AE348" s="4"/>
    </row>
    <row r="349" spans="1:31" ht="14.5">
      <c r="A349" s="858"/>
      <c r="B349" s="864"/>
      <c r="C349" s="864" t="s">
        <v>299</v>
      </c>
      <c r="D349" s="4280" t="s">
        <v>300</v>
      </c>
      <c r="E349" s="4068"/>
      <c r="F349" s="4068"/>
      <c r="G349" s="4068"/>
      <c r="H349" s="4068"/>
      <c r="I349" s="4068"/>
      <c r="J349" s="4068"/>
      <c r="K349" s="4068"/>
      <c r="L349" s="858"/>
      <c r="M349" s="858"/>
      <c r="N349" s="858"/>
      <c r="O349" s="858"/>
      <c r="P349" s="858"/>
      <c r="Q349" s="858"/>
      <c r="R349" s="858"/>
      <c r="S349" s="858"/>
      <c r="T349" s="858"/>
      <c r="U349" s="858"/>
      <c r="V349" s="858"/>
      <c r="W349" s="858"/>
      <c r="X349" s="4"/>
      <c r="Y349" s="4"/>
      <c r="Z349" s="4"/>
      <c r="AA349" s="4"/>
      <c r="AB349" s="4"/>
      <c r="AC349" s="4"/>
      <c r="AD349" s="4"/>
      <c r="AE349" s="4"/>
    </row>
    <row r="350" spans="1:31" ht="14.5">
      <c r="A350" s="858"/>
      <c r="B350" s="861"/>
      <c r="C350" s="861" t="s">
        <v>301</v>
      </c>
      <c r="D350" s="4280" t="s">
        <v>302</v>
      </c>
      <c r="E350" s="4068"/>
      <c r="F350" s="4068"/>
      <c r="G350" s="4068"/>
      <c r="H350" s="4068"/>
      <c r="I350" s="4068"/>
      <c r="J350" s="4068"/>
      <c r="K350" s="4068"/>
      <c r="L350" s="858"/>
      <c r="M350" s="858"/>
      <c r="N350" s="858"/>
      <c r="O350" s="858"/>
      <c r="P350" s="858"/>
      <c r="Q350" s="858"/>
      <c r="R350" s="858"/>
      <c r="S350" s="858"/>
      <c r="T350" s="858"/>
      <c r="U350" s="858"/>
      <c r="V350" s="858"/>
      <c r="W350" s="858"/>
      <c r="X350" s="4"/>
      <c r="Y350" s="4"/>
      <c r="Z350" s="4"/>
      <c r="AA350" s="4"/>
      <c r="AB350" s="4"/>
      <c r="AC350" s="4"/>
      <c r="AD350" s="4"/>
      <c r="AE350" s="4"/>
    </row>
    <row r="351" spans="1:31" ht="14.5">
      <c r="A351" s="858"/>
      <c r="B351" s="861"/>
      <c r="C351" s="861"/>
      <c r="D351" s="859"/>
      <c r="E351" s="859"/>
      <c r="F351" s="859"/>
      <c r="G351" s="860"/>
      <c r="H351" s="860"/>
      <c r="I351" s="860"/>
      <c r="J351" s="860"/>
      <c r="K351" s="860"/>
      <c r="L351" s="858"/>
      <c r="M351" s="858"/>
      <c r="N351" s="858"/>
      <c r="O351" s="858"/>
      <c r="P351" s="858"/>
      <c r="Q351" s="858"/>
      <c r="R351" s="858"/>
      <c r="S351" s="858"/>
      <c r="T351" s="858"/>
      <c r="U351" s="858"/>
      <c r="V351" s="858"/>
      <c r="W351" s="858"/>
      <c r="X351" s="4"/>
      <c r="Y351" s="4"/>
      <c r="Z351" s="4"/>
      <c r="AA351" s="4"/>
      <c r="AB351" s="4"/>
      <c r="AC351" s="4"/>
      <c r="AD351" s="4"/>
      <c r="AE351" s="4"/>
    </row>
    <row r="352" spans="1:31" ht="14.5">
      <c r="A352" s="858"/>
      <c r="B352" s="861"/>
      <c r="C352" s="861"/>
      <c r="D352" s="859"/>
      <c r="E352" s="859"/>
      <c r="F352" s="859"/>
      <c r="G352" s="860"/>
      <c r="H352" s="860"/>
      <c r="I352" s="860"/>
      <c r="J352" s="860"/>
      <c r="K352" s="860"/>
      <c r="L352" s="858"/>
      <c r="M352" s="858"/>
      <c r="N352" s="858"/>
      <c r="O352" s="858"/>
      <c r="P352" s="858"/>
      <c r="Q352" s="858"/>
      <c r="R352" s="858"/>
      <c r="S352" s="858"/>
      <c r="T352" s="858"/>
      <c r="U352" s="858"/>
      <c r="V352" s="858"/>
      <c r="W352" s="858"/>
      <c r="X352" s="4"/>
      <c r="Y352" s="4"/>
      <c r="Z352" s="4"/>
      <c r="AA352" s="4"/>
      <c r="AB352" s="4"/>
      <c r="AC352" s="4"/>
      <c r="AD352" s="4"/>
      <c r="AE352" s="4"/>
    </row>
    <row r="353" spans="1:31" ht="14.5">
      <c r="L353" s="858"/>
      <c r="M353" s="858"/>
      <c r="N353" s="858"/>
      <c r="O353" s="858"/>
      <c r="P353" s="858"/>
      <c r="Q353" s="858"/>
      <c r="R353" s="858"/>
      <c r="S353" s="858"/>
      <c r="T353" s="858"/>
      <c r="U353" s="858"/>
      <c r="V353" s="858"/>
      <c r="W353" s="858"/>
      <c r="X353" s="4"/>
      <c r="Y353" s="4"/>
      <c r="Z353" s="4"/>
      <c r="AA353" s="4"/>
      <c r="AB353" s="4"/>
      <c r="AC353" s="4"/>
      <c r="AD353" s="4"/>
      <c r="AE353" s="4"/>
    </row>
    <row r="354" spans="1:31" ht="14.5">
      <c r="L354" s="858"/>
      <c r="M354" s="858"/>
      <c r="N354" s="858"/>
      <c r="O354" s="858"/>
      <c r="P354" s="858"/>
      <c r="Q354" s="858"/>
      <c r="R354" s="858"/>
      <c r="S354" s="858"/>
      <c r="T354" s="858"/>
      <c r="U354" s="858"/>
      <c r="V354" s="858"/>
      <c r="W354" s="858"/>
      <c r="X354" s="4"/>
      <c r="Y354" s="4"/>
      <c r="Z354" s="4"/>
      <c r="AA354" s="4"/>
      <c r="AB354" s="4"/>
      <c r="AC354" s="4"/>
      <c r="AD354" s="4"/>
      <c r="AE354" s="4"/>
    </row>
    <row r="355" spans="1:31" ht="14.5">
      <c r="L355" s="858"/>
      <c r="M355" s="858"/>
      <c r="N355" s="858"/>
      <c r="O355" s="858"/>
      <c r="P355" s="858"/>
      <c r="Q355" s="858"/>
      <c r="R355" s="858"/>
      <c r="S355" s="858"/>
      <c r="T355" s="858"/>
      <c r="U355" s="858"/>
      <c r="V355" s="858"/>
      <c r="W355" s="858"/>
      <c r="X355" s="4"/>
      <c r="Y355" s="4"/>
      <c r="Z355" s="4"/>
      <c r="AA355" s="4"/>
      <c r="AB355" s="4"/>
      <c r="AC355" s="4"/>
      <c r="AD355" s="4"/>
      <c r="AE355" s="4"/>
    </row>
    <row r="356" spans="1:31" ht="14.5">
      <c r="L356" s="858"/>
      <c r="M356" s="858"/>
      <c r="N356" s="858"/>
      <c r="O356" s="858"/>
      <c r="P356" s="858"/>
      <c r="Q356" s="858"/>
      <c r="R356" s="858"/>
      <c r="S356" s="858"/>
      <c r="T356" s="858"/>
      <c r="U356" s="858"/>
      <c r="V356" s="858"/>
      <c r="W356" s="858"/>
      <c r="X356" s="4"/>
      <c r="Y356" s="4"/>
      <c r="Z356" s="4"/>
      <c r="AA356" s="4"/>
      <c r="AB356" s="4"/>
      <c r="AC356" s="4"/>
      <c r="AD356" s="4"/>
      <c r="AE356" s="4"/>
    </row>
    <row r="357" spans="1:31" ht="14.5">
      <c r="L357" s="858"/>
      <c r="M357" s="858"/>
      <c r="N357" s="858"/>
      <c r="O357" s="858"/>
      <c r="P357" s="858"/>
      <c r="Q357" s="858"/>
      <c r="R357" s="858"/>
      <c r="S357" s="858"/>
      <c r="T357" s="858"/>
      <c r="U357" s="858"/>
      <c r="V357" s="858"/>
      <c r="W357" s="858"/>
      <c r="X357" s="4"/>
      <c r="Y357" s="4"/>
      <c r="Z357" s="4"/>
      <c r="AA357" s="4"/>
      <c r="AB357" s="4"/>
      <c r="AC357" s="4"/>
      <c r="AD357" s="4"/>
      <c r="AE357" s="4"/>
    </row>
    <row r="358" spans="1:31" ht="14.5">
      <c r="L358" s="858"/>
      <c r="M358" s="858"/>
      <c r="N358" s="858"/>
      <c r="O358" s="858"/>
      <c r="P358" s="858"/>
      <c r="Q358" s="858"/>
      <c r="R358" s="858"/>
      <c r="S358" s="858"/>
      <c r="T358" s="858"/>
      <c r="U358" s="858"/>
      <c r="V358" s="858"/>
      <c r="W358" s="858"/>
      <c r="X358" s="4"/>
      <c r="Y358" s="4"/>
      <c r="Z358" s="4"/>
      <c r="AA358" s="4"/>
      <c r="AB358" s="4"/>
      <c r="AC358" s="4"/>
      <c r="AD358" s="4"/>
      <c r="AE358" s="4"/>
    </row>
    <row r="359" spans="1:31" ht="14.5">
      <c r="L359" s="858"/>
      <c r="M359" s="858"/>
      <c r="N359" s="858"/>
      <c r="O359" s="858"/>
      <c r="P359" s="858"/>
      <c r="Q359" s="858"/>
      <c r="R359" s="858"/>
      <c r="S359" s="858"/>
      <c r="T359" s="858"/>
      <c r="U359" s="858"/>
      <c r="V359" s="858"/>
      <c r="W359" s="858"/>
      <c r="X359" s="4"/>
      <c r="Y359" s="4"/>
      <c r="Z359" s="4"/>
      <c r="AA359" s="4"/>
      <c r="AB359" s="4"/>
      <c r="AC359" s="4"/>
      <c r="AD359" s="4"/>
      <c r="AE359" s="4"/>
    </row>
    <row r="360" spans="1:31" ht="14.5">
      <c r="L360" s="858"/>
      <c r="M360" s="858"/>
      <c r="N360" s="858"/>
      <c r="O360" s="858"/>
      <c r="P360" s="858"/>
      <c r="Q360" s="858"/>
      <c r="R360" s="858"/>
      <c r="S360" s="858"/>
      <c r="T360" s="858"/>
      <c r="U360" s="858"/>
      <c r="V360" s="858"/>
      <c r="W360" s="858"/>
      <c r="X360" s="4"/>
      <c r="Y360" s="4"/>
      <c r="Z360" s="4"/>
      <c r="AA360" s="4"/>
      <c r="AB360" s="4"/>
      <c r="AC360" s="4"/>
      <c r="AD360" s="4"/>
      <c r="AE360" s="4"/>
    </row>
    <row r="361" spans="1:31" ht="12.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865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spans="1:31" ht="12.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865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1:31" ht="12.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865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1:31" ht="12.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865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1:31" ht="12.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865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1:31" ht="12.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865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1:31" ht="12.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865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1:31" ht="12.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865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1:31" ht="12.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865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1:31" ht="12.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865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1:31" ht="12.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865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1:31" ht="12.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865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1:31" ht="12.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865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1:31" ht="12.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865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1:31" ht="12.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865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1:31" ht="12.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865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1:31" ht="12.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865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1:31" ht="12.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865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1:31" ht="12.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865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1:31" ht="12.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865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1:31" ht="12.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865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1:31" ht="12.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865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1:31" ht="12.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865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1:31" ht="12.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865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1:31" ht="12.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865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1:31" ht="12.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865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1:31" ht="12.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865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1:31" ht="12.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865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1:31" ht="12.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865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1:31" ht="12.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865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1:31" ht="12.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865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1:31" ht="12.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865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1:31" ht="12.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865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1:31" ht="12.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865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1:31" ht="12.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865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1:31" ht="12.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865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1:31" ht="12.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865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1:31" ht="12.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865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1:31" ht="12.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865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1:31" ht="12.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865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ht="12.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865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ht="12.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865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ht="12.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865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ht="12.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865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ht="12.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865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ht="12.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865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ht="12.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865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ht="12.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865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ht="12.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865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ht="12.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865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ht="12.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865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ht="12.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865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ht="12.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865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ht="12.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865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ht="12.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865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ht="12.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865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1:31" ht="12.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865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1:31" ht="12.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865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1:31" ht="12.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865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1:31" ht="12.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865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1:31" ht="12.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865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1:31" ht="12.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865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1:31" ht="12.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865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1:31" ht="12.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865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1:31" ht="12.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865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1:31" ht="12.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865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1:31" ht="12.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865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1:31" ht="12.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865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1:31" ht="12.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865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1:31" ht="12.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865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1:31" ht="12.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865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1:31" ht="12.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865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spans="1:31" ht="12.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865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spans="1:31" ht="12.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865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spans="1:31" ht="12.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865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spans="1:31" ht="12.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865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spans="1:31" ht="12.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865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spans="1:31" ht="12.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865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spans="1:31" ht="12.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865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spans="1:31" ht="12.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865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spans="1:31" ht="12.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865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spans="1:31" ht="12.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865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spans="1:31" ht="12.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865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spans="1:31" ht="12.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865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spans="1:31" ht="12.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865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spans="1:31" ht="12.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865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spans="1:31" ht="12.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865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spans="1:31" ht="12.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865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spans="1:31" ht="12.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865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spans="1:31" ht="12.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865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spans="1:31" ht="12.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865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spans="1:31" ht="12.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865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spans="1:31" ht="12.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865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spans="1:31" ht="12.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865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spans="1:31" ht="12.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865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spans="1:31" ht="12.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865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spans="1:31" ht="12.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865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spans="1:31" ht="12.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865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spans="1:31" ht="12.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865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spans="1:31" ht="12.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865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spans="1:31" ht="12.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865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spans="1:31" ht="12.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865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spans="1:31" ht="12.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865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spans="1:31" ht="12.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865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spans="1:31" ht="12.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865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spans="1:31" ht="12.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865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spans="1:31" ht="12.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865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spans="1:31" ht="12.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865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spans="1:31" ht="12.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865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ht="12.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865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spans="1:31" ht="12.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865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spans="1:31" ht="12.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865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ht="12.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865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spans="1:31" ht="12.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865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spans="1:31" ht="12.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865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spans="1:31" ht="12.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865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spans="1:31" ht="12.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865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spans="1:31" ht="12.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865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spans="1:31" ht="12.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865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spans="1:31" ht="12.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865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spans="1:31" ht="12.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865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spans="1:31" ht="12.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865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spans="1:31" ht="12.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865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spans="1:31" ht="12.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865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spans="1:31" ht="12.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865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spans="1:31" ht="12.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865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spans="1:31" ht="12.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865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spans="1:31" ht="12.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865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spans="1:31" ht="12.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865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spans="1:31" ht="12.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865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spans="1:31" ht="12.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865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spans="1:31" ht="12.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865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spans="1:31" ht="12.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865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spans="1:31" ht="12.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865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2.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865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12.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865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spans="1:31" ht="12.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865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2.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865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2.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865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spans="1:31" ht="12.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865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spans="1:31" ht="12.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865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spans="1:31" ht="12.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865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spans="1:31" ht="12.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865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spans="1:31" ht="12.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865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spans="1:31" ht="12.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865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spans="1:31" ht="12.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865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spans="1:31" ht="12.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865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spans="1:31" ht="12.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865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spans="1:31" ht="12.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865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2.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865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2.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865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spans="1:31" ht="12.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865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2.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865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2.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865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spans="1:31" ht="12.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865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spans="1:31" ht="12.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865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spans="1:31" ht="12.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865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spans="1:31" ht="12.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865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12.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865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12.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865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spans="1:31" ht="12.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865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2.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865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865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865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2.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865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865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865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2.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865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2.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865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spans="1:31" ht="12.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865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12.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865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2.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865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spans="1:31" ht="12.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865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2.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865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2.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865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spans="1:31" ht="12.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865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spans="1:31" ht="12.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865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865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865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spans="1:31" ht="12.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865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865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865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spans="1:31" ht="12.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865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spans="1:31" ht="12.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865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spans="1:31" ht="12.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865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spans="1:31" ht="12.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865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865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865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spans="1:31" ht="12.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865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865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865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spans="1:31" ht="12.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865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865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865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spans="1:31" ht="12.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865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865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865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spans="1:31" ht="12.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865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865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865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spans="1:31" ht="12.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865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865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865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spans="1:31" ht="12.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865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spans="1:31" ht="12.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865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spans="1:31" ht="12.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865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spans="1:31" ht="12.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865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spans="1:31" ht="12.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865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spans="1:31" ht="12.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865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spans="1:31" ht="12.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865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spans="1:31" ht="12.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865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spans="1:31" ht="12.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865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spans="1:31" ht="12.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865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spans="1:31" ht="12.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865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spans="1:31" ht="12.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865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spans="1:31" ht="12.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865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spans="1:31" ht="12.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865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spans="1:31" ht="12.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865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spans="1:31" ht="12.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865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spans="1:31" ht="12.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865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spans="1:31" ht="12.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865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spans="1:31" ht="12.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865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spans="1:31" ht="12.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865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spans="1:31" ht="12.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865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spans="1:31" ht="12.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865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spans="1:31" ht="12.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865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spans="1:31" ht="12.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865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spans="1:31" ht="12.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865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spans="1:31" ht="12.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865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spans="1:31" ht="12.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865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spans="1:31" ht="12.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865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spans="1:31" ht="12.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865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spans="1:31" ht="12.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865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spans="1:31" ht="12.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865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spans="1:31" ht="12.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865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spans="1:31" ht="12.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865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spans="1:31" ht="12.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865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spans="1:31" ht="12.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865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spans="1:31" ht="12.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865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spans="1:31" ht="12.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865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spans="1:31" ht="12.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865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spans="1:31" ht="12.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865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spans="1:31" ht="12.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865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spans="1:31" ht="12.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865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spans="1:31" ht="12.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865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spans="1:31" ht="12.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865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spans="1:31" ht="12.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865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spans="1:31" ht="12.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865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spans="1:31" ht="12.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865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spans="1:31" ht="12.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865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spans="1:31" ht="12.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865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spans="1:31" ht="12.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865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spans="1:31" ht="12.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865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spans="1:31" ht="12.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865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spans="1:31" ht="12.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865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spans="1:31" ht="12.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865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spans="1:31" ht="12.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865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spans="1:31" ht="12.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865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spans="1:31" ht="12.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865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spans="1:31" ht="12.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865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spans="1:31" ht="12.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865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spans="1:31" ht="12.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865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spans="1:31" ht="12.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865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spans="1:31" ht="12.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865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spans="1:31" ht="12.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865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spans="1:31" ht="12.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865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spans="1:31" ht="12.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865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spans="1:31" ht="12.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865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spans="1:31" ht="12.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865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spans="1:31" ht="12.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865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2.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865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2.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865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spans="1:31" ht="12.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865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2.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865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2.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865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865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865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spans="1:31" ht="12.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865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865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865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2.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865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spans="1:31" ht="12.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865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spans="1:31" ht="12.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865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spans="1:31" ht="12.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865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865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865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spans="1:31" ht="12.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865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spans="1:31" ht="12.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865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2.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865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2.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865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spans="1:31" ht="12.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865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2.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865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2.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865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865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865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2.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865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865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865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spans="1:31" ht="12.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865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865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865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2.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865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spans="1:31" ht="12.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865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865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865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865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865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865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865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865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2.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865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spans="1:31" ht="12.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865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865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865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865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865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spans="1:31" ht="12.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865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spans="1:31" ht="12.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865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spans="1:31" ht="12.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865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spans="1:31" ht="12.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865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spans="1:31" ht="12.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865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865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865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spans="1:31" ht="12.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865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865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865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spans="1:31" ht="12.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865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865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865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spans="1:31" ht="12.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865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spans="1:31" ht="12.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865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spans="1:31" ht="12.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865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spans="1:31" ht="12.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865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865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865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spans="1:31" ht="12.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865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865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865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spans="1:31" ht="12.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865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spans="1:31" ht="12.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865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spans="1:31" ht="12.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865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spans="1:31" ht="12.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865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865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865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spans="1:31" ht="12.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865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spans="1:31" ht="12.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865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spans="1:31" ht="12.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865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spans="1:31" ht="12.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865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spans="1:31" ht="12.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865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spans="1:31" ht="12.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865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spans="1:31" ht="12.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865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spans="1:31" ht="12.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865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spans="1:31" ht="12.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865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spans="1:31" ht="12.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865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spans="1:31" ht="12.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865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spans="1:31" ht="12.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865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spans="1:31" ht="12.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865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spans="1:31" ht="12.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865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spans="1:31" ht="12.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865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spans="1:31" ht="12.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865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spans="1:31" ht="12.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865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spans="1:31" ht="12.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865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spans="1:31" ht="12.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865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spans="1:31" ht="12.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865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spans="1:31" ht="12.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865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spans="1:31" ht="12.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865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spans="1:31" ht="12.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865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spans="1:31" ht="12.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865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spans="1:31" ht="12.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865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spans="1:31" ht="12.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865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spans="1:31" ht="12.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865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spans="1:31" ht="12.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865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spans="1:31" ht="12.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865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spans="1:31" ht="12.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865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spans="1:31" ht="12.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865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spans="1:31" ht="12.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865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spans="1:31" ht="12.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865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spans="1:31" ht="12.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865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spans="1:31" ht="12.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865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spans="1:31" ht="12.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865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spans="1:31" ht="12.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865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spans="1:31" ht="12.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865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spans="1:31" ht="12.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865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spans="1:31" ht="12.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865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spans="1:31" ht="12.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865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spans="1:31" ht="12.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865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spans="1:31" ht="12.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865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spans="1:31" ht="12.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865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spans="1:31" ht="12.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865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spans="1:31" ht="12.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865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spans="1:31" ht="12.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865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spans="1:31" ht="12.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865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spans="1:31" ht="12.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865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spans="1:31" ht="12.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865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spans="1:31" ht="12.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865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spans="1:31" ht="12.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865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spans="1:31" ht="12.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865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spans="1:31" ht="12.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865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spans="1:31" ht="12.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865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spans="1:31" ht="12.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865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spans="1:31" ht="12.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865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spans="1:31" ht="12.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865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spans="1:31" ht="12.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865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spans="1:31" ht="12.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865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spans="1:31" ht="12.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865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spans="1:31" ht="12.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865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spans="1:31" ht="12.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865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spans="1:31" ht="12.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865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spans="1:31" ht="12.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865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spans="1:31" ht="12.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865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spans="1:31" ht="12.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865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spans="1:31" ht="12.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865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spans="1:31" ht="12.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865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spans="1:31" ht="12.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865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spans="1:31" ht="12.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865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spans="1:31" ht="12.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865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spans="1:31" ht="12.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865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spans="1:31" ht="12.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865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spans="1:31" ht="12.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865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spans="1:31" ht="12.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865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spans="1:31" ht="12.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865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spans="1:31" ht="12.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865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spans="1:31" ht="12.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865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spans="1:31" ht="12.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865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spans="1:31" ht="12.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865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spans="1:31" ht="12.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865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spans="1:31" ht="12.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865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spans="1:31" ht="12.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865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spans="1:31" ht="12.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865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spans="1:31" ht="12.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865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spans="1:31" ht="12.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865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spans="1:31" ht="12.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865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spans="1:31" ht="12.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865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spans="1:31" ht="12.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865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spans="1:31" ht="12.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865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spans="1:31" ht="12.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865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spans="1:31" ht="12.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865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spans="1:31" ht="12.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865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spans="1:31" ht="12.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865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spans="1:31" ht="12.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865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spans="1:31" ht="12.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865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spans="1:31" ht="12.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865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spans="1:31" ht="12.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865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spans="1:31" ht="12.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865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spans="1:31" ht="12.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865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spans="1:31" ht="12.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865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spans="1:31" ht="12.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865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spans="1:31" ht="12.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865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spans="1:31" ht="12.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865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spans="1:31" ht="12.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865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spans="1:31" ht="12.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865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spans="1:31" ht="12.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865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spans="1:31" ht="12.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865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spans="1:31" ht="12.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865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spans="1:31" ht="12.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865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spans="1:31" ht="12.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865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spans="1:31" ht="12.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865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spans="1:31" ht="12.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865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spans="1:31" ht="12.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865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spans="1:31" ht="12.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865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spans="1:31" ht="12.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865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spans="1:31" ht="12.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865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spans="1:31" ht="12.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865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spans="1:31" ht="12.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865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spans="1:31" ht="12.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865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spans="1:31" ht="12.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865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spans="1:31" ht="12.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865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spans="1:31" ht="12.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865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spans="1:31" ht="12.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865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spans="1:31" ht="12.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865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spans="1:31" ht="12.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865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spans="1:31" ht="12.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865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spans="1:31" ht="12.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865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spans="1:31" ht="12.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865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spans="1:31" ht="12.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865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spans="1:31" ht="12.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865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spans="1:31" ht="12.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865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spans="1:31" ht="12.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865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spans="1:31" ht="12.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865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spans="1:31" ht="12.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865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spans="1:31" ht="12.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865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spans="1:31" ht="12.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865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spans="1:31" ht="12.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865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spans="1:31" ht="12.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865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spans="1:31" ht="12.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865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spans="1:31" ht="12.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865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spans="1:31" ht="12.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865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spans="1:31" ht="12.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865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spans="1:31" ht="12.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865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spans="1:31" ht="12.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865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spans="1:31" ht="12.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865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spans="1:31" ht="12.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865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spans="1:31" ht="12.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865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spans="1:31" ht="12.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865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spans="1:31" ht="12.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865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spans="1:31" ht="12.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865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spans="1:31" ht="12.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865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spans="1:31" ht="12.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865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spans="1:31" ht="12.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865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spans="1:31" ht="12.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865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spans="1:31" ht="12.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865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spans="1:31" ht="12.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865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spans="1:31" ht="12.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865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spans="1:31" ht="12.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865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spans="1:31" ht="12.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865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spans="1:31" ht="12.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865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spans="1:31" ht="12.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865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spans="1:31" ht="12.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865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spans="1:31" ht="12.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865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spans="1:31" ht="12.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865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spans="1:31" ht="12.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865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spans="1:31" ht="12.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865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spans="1:31" ht="12.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865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spans="1:31" ht="12.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865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spans="1:31" ht="12.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865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spans="1:31" ht="12.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865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spans="1:31" ht="12.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865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spans="1:31" ht="12.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865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spans="1:31" ht="12.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865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spans="1:31" ht="12.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865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spans="1:31" ht="12.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865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spans="1:31" ht="12.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865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spans="1:31" ht="12.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865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spans="1:31" ht="12.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865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spans="1:31" ht="12.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865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spans="1:31" ht="12.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865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spans="1:31" ht="12.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865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spans="1:31" ht="12.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865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spans="1:31" ht="12.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865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spans="1:31" ht="12.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865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spans="1:31" ht="12.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865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spans="1:31" ht="12.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865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spans="1:31" ht="12.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865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spans="1:31" ht="12.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865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spans="1:31" ht="12.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865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spans="1:31" ht="12.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865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spans="1:31" ht="12.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865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spans="1:31" ht="12.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865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spans="1:31" ht="12.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865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spans="1:31" ht="12.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865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spans="1:31" ht="12.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865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spans="1:31" ht="12.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865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spans="1:31" ht="12.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865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spans="1:31" ht="12.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865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spans="1:31" ht="12.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865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spans="1:31" ht="12.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865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spans="1:31" ht="12.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865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spans="1:31" ht="12.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865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spans="1:31" ht="12.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865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spans="1:31" ht="12.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865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spans="1:31" ht="12.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865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spans="1:31" ht="12.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865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spans="1:31" ht="12.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865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spans="1:31" ht="12.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865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spans="1:31" ht="12.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865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spans="1:31" ht="12.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865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spans="1:31" ht="12.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865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spans="1:31" ht="12.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865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spans="1:31" ht="12.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865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spans="1:31" ht="12.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865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spans="1:31" ht="12.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865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spans="1:31" ht="12.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865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spans="1:31" ht="12.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865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spans="1:31" ht="12.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865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spans="1:31" ht="12.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865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spans="1:31" ht="12.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865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spans="1:31" ht="12.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865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spans="1:31" ht="12.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865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spans="1:31" ht="12.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865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spans="1:31" ht="12.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865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spans="1:31" ht="12.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865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spans="1:31" ht="12.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865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spans="1:31" ht="12.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865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spans="1:31" ht="12.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865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spans="1:31" ht="12.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865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spans="1:31" ht="12.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865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spans="1:31" ht="12.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865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spans="1:31" ht="12.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865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spans="1:31" ht="12.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865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spans="1:31" ht="12.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865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spans="1:31" ht="12.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865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spans="1:31" ht="12.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865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spans="1:31" ht="12.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865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spans="1:31" ht="12.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865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spans="1:31" ht="12.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865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spans="1:31" ht="12.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865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spans="1:31" ht="12.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865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spans="1:31" ht="12.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865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spans="1:31" ht="12.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865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spans="1:31" ht="12.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865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spans="1:31" ht="12.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865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spans="1:31" ht="12.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865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spans="1:31" ht="12.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865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spans="1:31" ht="12.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865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spans="1:31" ht="12.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865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spans="1:31" ht="12.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865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spans="1:31" ht="12.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865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spans="1:31" ht="12.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865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spans="1:31" ht="12.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865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spans="1:31" ht="12.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865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spans="1:31" ht="12.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865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spans="1:31" ht="12.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865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spans="1:31" ht="12.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865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spans="1:31" ht="12.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865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spans="1:31" ht="12.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865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spans="1:31" ht="12.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865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spans="1:31" ht="12.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865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spans="1:31" ht="12.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865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spans="1:31" ht="12.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865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spans="1:31" ht="12.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865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spans="1:31" ht="12.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865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spans="1:31" ht="12.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865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spans="1:31" ht="12.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865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spans="1:31" ht="12.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865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spans="1:31" ht="12.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865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spans="1:31" ht="12.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865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spans="1:31" ht="12.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865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spans="1:31" ht="12.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865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spans="1:31" ht="12.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865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spans="1:31" ht="12.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865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spans="1:31" ht="12.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865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spans="1:31" ht="12.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865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spans="1:31" ht="12.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865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spans="1:31" ht="12.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865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spans="1:31" ht="12.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865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spans="1:31" ht="12.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865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spans="1:31" ht="12.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865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spans="1:31" ht="12.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865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spans="1:31" ht="12.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865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spans="1:31" ht="12.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865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spans="1:31" ht="12.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865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spans="1:31" ht="12.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865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spans="1:31" ht="12.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865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spans="1:31" ht="12.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865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spans="1:31" ht="12.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865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spans="1:31" ht="12.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865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spans="1:31" ht="12.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865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spans="1:31" ht="12.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865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spans="1:31" ht="12.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865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spans="1:31" ht="12.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865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  <row r="1001" spans="1:31" ht="12.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865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</row>
    <row r="1002" spans="1:31" ht="12.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865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</row>
    <row r="1003" spans="1:31" ht="12.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865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</row>
    <row r="1004" spans="1:31" ht="12.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865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</row>
    <row r="1005" spans="1:31" ht="12.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865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</row>
    <row r="1006" spans="1:31" ht="12.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865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</row>
    <row r="1007" spans="1:31" ht="12.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865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</row>
    <row r="1008" spans="1:31" ht="12.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865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</row>
    <row r="1009" spans="1:31" ht="12.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865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</row>
    <row r="1010" spans="1:31" ht="12.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865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</row>
    <row r="1011" spans="1:31" ht="12.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865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</row>
    <row r="1012" spans="1:31" ht="12.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865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</row>
    <row r="1013" spans="1:31" ht="12.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865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</row>
    <row r="1014" spans="1:31" ht="12.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865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</row>
    <row r="1015" spans="1:31" ht="12.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865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</row>
    <row r="1016" spans="1:31" ht="12.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865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</row>
    <row r="1017" spans="1:31" ht="12.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865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</row>
    <row r="1018" spans="1:31" ht="12.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865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</row>
    <row r="1019" spans="1:31" ht="12.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865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</row>
    <row r="1020" spans="1:31" ht="12.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865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</row>
    <row r="1021" spans="1:31" ht="12.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865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</row>
    <row r="1022" spans="1:31" ht="12.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865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</row>
    <row r="1023" spans="1:31" ht="12.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865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</row>
    <row r="1024" spans="1:31" ht="12.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865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</row>
    <row r="1025" spans="1:31" ht="12.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865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</row>
    <row r="1026" spans="1:31" ht="12.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865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</row>
    <row r="1027" spans="1:31" ht="12.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865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</row>
    <row r="1028" spans="1:31" ht="12.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865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</row>
    <row r="1029" spans="1:31" ht="12.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865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</row>
    <row r="1030" spans="1:31" ht="12.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865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</row>
    <row r="1031" spans="1:31" ht="12.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865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</row>
    <row r="1032" spans="1:31" ht="12.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865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</row>
    <row r="1033" spans="1:31" ht="12.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865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</row>
    <row r="1034" spans="1:31" ht="12.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865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</row>
    <row r="1035" spans="1:31" ht="12.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865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</row>
    <row r="1036" spans="1:31" ht="12.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865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</row>
    <row r="1037" spans="1:31" ht="12.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865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</row>
    <row r="1038" spans="1:31" ht="12.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865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</row>
    <row r="1039" spans="1:31" ht="12.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865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</row>
    <row r="1040" spans="1:31" ht="12.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865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</row>
    <row r="1041" spans="1:31" ht="12.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865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</row>
    <row r="1042" spans="1:31" ht="12.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865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</row>
    <row r="1043" spans="1:31" ht="12.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865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</row>
    <row r="1044" spans="1:31" ht="12.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865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</row>
    <row r="1045" spans="1:31" ht="12.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865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</row>
    <row r="1046" spans="1:31" ht="12.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865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</row>
    <row r="1047" spans="1:31" ht="12.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865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</row>
    <row r="1048" spans="1:31" ht="12.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865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</row>
    <row r="1049" spans="1:31" ht="12.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865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</row>
    <row r="1050" spans="1:31" ht="12.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865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</row>
    <row r="1051" spans="1:31" ht="12.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865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</row>
    <row r="1052" spans="1:31" ht="12.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865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</row>
    <row r="1053" spans="1:31" ht="12.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865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</row>
    <row r="1054" spans="1:31" ht="12.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865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</row>
    <row r="1055" spans="1:31" ht="12.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865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</row>
    <row r="1056" spans="1:31" ht="12.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865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</row>
    <row r="1057" spans="1:31" ht="12.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865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</row>
    <row r="1058" spans="1:31" ht="12.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865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</row>
    <row r="1059" spans="1:31" ht="12.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865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</row>
    <row r="1060" spans="1:31" ht="12.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865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</row>
    <row r="1061" spans="1:31" ht="12.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865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31" ht="12.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865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</row>
    <row r="1063" spans="1:31" ht="12.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865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</row>
    <row r="1064" spans="1:31" ht="12.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865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</row>
    <row r="1065" spans="1:31" ht="12.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865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</row>
    <row r="1066" spans="1:31" ht="12.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865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</row>
    <row r="1067" spans="1:31" ht="12.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865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</row>
    <row r="1068" spans="1:31" ht="12.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865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</row>
    <row r="1069" spans="1:31" ht="12.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865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</row>
    <row r="1070" spans="1:31" ht="12.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865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</row>
    <row r="1071" spans="1:31" ht="12.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865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</row>
    <row r="1072" spans="1:31" ht="12.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865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</row>
    <row r="1073" spans="1:31" ht="12.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865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</row>
    <row r="1074" spans="1:31" ht="12.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865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</row>
    <row r="1075" spans="1:31" ht="12.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865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</row>
    <row r="1076" spans="1:31" ht="12.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865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</row>
    <row r="1077" spans="1:31" ht="12.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865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</row>
    <row r="1078" spans="1:31" ht="12.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865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</row>
    <row r="1079" spans="1:31" ht="12.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865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</row>
    <row r="1080" spans="1:31" ht="12.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865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</row>
    <row r="1081" spans="1:31" ht="12.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865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</row>
    <row r="1082" spans="1:31" ht="12.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865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</row>
    <row r="1083" spans="1:31" ht="12.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865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</row>
    <row r="1084" spans="1:31" ht="12.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865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</row>
    <row r="1085" spans="1:31" ht="12.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865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</row>
    <row r="1086" spans="1:31" ht="12.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865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</row>
    <row r="1087" spans="1:31" ht="12.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865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</row>
    <row r="1088" spans="1:31" ht="12.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865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</row>
    <row r="1089" spans="1:31" ht="12.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865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</row>
    <row r="1090" spans="1:31" ht="12.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865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</row>
    <row r="1091" spans="1:31" ht="12.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865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</row>
    <row r="1092" spans="1:31" ht="12.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865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</row>
    <row r="1093" spans="1:31" ht="12.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865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</row>
    <row r="1094" spans="1:31" ht="12.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865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</row>
    <row r="1095" spans="1:31" ht="12.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865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</row>
    <row r="1096" spans="1:31" ht="12.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865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</row>
    <row r="1097" spans="1:31" ht="12.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865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</row>
    <row r="1098" spans="1:31" ht="12.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865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</row>
    <row r="1099" spans="1:31" ht="12.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865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</row>
    <row r="1100" spans="1:31" ht="12.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865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</row>
    <row r="1101" spans="1:31" ht="12.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865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</row>
    <row r="1102" spans="1:31" ht="12.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865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</row>
    <row r="1103" spans="1:31" ht="12.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865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</row>
    <row r="1104" spans="1:31" ht="12.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865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</row>
    <row r="1105" spans="1:31" ht="12.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865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</row>
    <row r="1106" spans="1:31" ht="12.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865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</row>
    <row r="1107" spans="1:31" ht="12.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865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</row>
    <row r="1108" spans="1:31" ht="12.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865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</row>
    <row r="1109" spans="1:31" ht="12.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865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</row>
    <row r="1110" spans="1:31" ht="12.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865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</row>
    <row r="1111" spans="1:31" ht="12.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865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</row>
    <row r="1112" spans="1:31" ht="12.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865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</row>
    <row r="1113" spans="1:31" ht="12.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865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</row>
    <row r="1114" spans="1:31" ht="12.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865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</row>
    <row r="1115" spans="1:31" ht="12.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865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</row>
    <row r="1116" spans="1:31" ht="12.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865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</row>
    <row r="1117" spans="1:31" ht="12.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865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</row>
    <row r="1118" spans="1:31" ht="12.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865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</row>
    <row r="1119" spans="1:31" ht="12.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865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</row>
    <row r="1120" spans="1:31" ht="12.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865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</row>
    <row r="1121" spans="1:31" ht="12.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865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</row>
    <row r="1122" spans="1:31" ht="12.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865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</row>
    <row r="1123" spans="1:31" ht="12.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865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</row>
    <row r="1124" spans="1:31" ht="12.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865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</row>
    <row r="1125" spans="1:31" ht="12.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865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</row>
    <row r="1126" spans="1:31" ht="12.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865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</row>
    <row r="1127" spans="1:31" ht="12.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865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</row>
    <row r="1128" spans="1:31" ht="12.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865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</row>
    <row r="1129" spans="1:31" ht="12.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865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</row>
    <row r="1130" spans="1:31" ht="12.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865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</row>
    <row r="1131" spans="1:31" ht="12.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865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</row>
    <row r="1132" spans="1:31" ht="12.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865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</row>
    <row r="1133" spans="1:31" ht="12.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865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</row>
    <row r="1134" spans="1:31" ht="12.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865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</row>
    <row r="1135" spans="1:31" ht="12.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865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</row>
    <row r="1136" spans="1:31" ht="12.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865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</row>
    <row r="1137" spans="1:31" ht="12.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865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</row>
    <row r="1138" spans="1:31" ht="12.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865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</row>
    <row r="1139" spans="1:31" ht="12.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865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</row>
    <row r="1140" spans="1:31" ht="12.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865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</row>
    <row r="1141" spans="1:31" ht="12.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865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</row>
    <row r="1142" spans="1:31" ht="12.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865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</row>
    <row r="1143" spans="1:31" ht="12.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865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</row>
    <row r="1144" spans="1:31" ht="12.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865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</row>
    <row r="1145" spans="1:31" ht="12.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865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</row>
    <row r="1146" spans="1:31" ht="12.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865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</row>
    <row r="1147" spans="1:31" ht="12.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865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</row>
    <row r="1148" spans="1:31" ht="12.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865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</row>
    <row r="1149" spans="1:31" ht="12.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865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</row>
  </sheetData>
  <mergeCells count="273">
    <mergeCell ref="S2:T3"/>
    <mergeCell ref="U2:U4"/>
    <mergeCell ref="W2:W4"/>
    <mergeCell ref="X2:X4"/>
    <mergeCell ref="Y2:Y4"/>
    <mergeCell ref="A4:C4"/>
    <mergeCell ref="K2:K4"/>
    <mergeCell ref="L2:N4"/>
    <mergeCell ref="O2:O4"/>
    <mergeCell ref="P2:P4"/>
    <mergeCell ref="Q2:Q4"/>
    <mergeCell ref="R2:R4"/>
    <mergeCell ref="A1:C2"/>
    <mergeCell ref="D1:H1"/>
    <mergeCell ref="I1:N1"/>
    <mergeCell ref="Q1:W1"/>
    <mergeCell ref="X1:Y1"/>
    <mergeCell ref="D2:D4"/>
    <mergeCell ref="E2:E4"/>
    <mergeCell ref="F2:F4"/>
    <mergeCell ref="G2:H4"/>
    <mergeCell ref="I2:J4"/>
    <mergeCell ref="A5:A16"/>
    <mergeCell ref="B9:B15"/>
    <mergeCell ref="C9:C13"/>
    <mergeCell ref="L10:N10"/>
    <mergeCell ref="B16:B23"/>
    <mergeCell ref="C16:C21"/>
    <mergeCell ref="A17:A47"/>
    <mergeCell ref="L17:N17"/>
    <mergeCell ref="L22:N23"/>
    <mergeCell ref="B24:B30"/>
    <mergeCell ref="A48:A79"/>
    <mergeCell ref="B52:B59"/>
    <mergeCell ref="C52:C56"/>
    <mergeCell ref="C57:C58"/>
    <mergeCell ref="C24:C28"/>
    <mergeCell ref="L27:N28"/>
    <mergeCell ref="B31:B37"/>
    <mergeCell ref="C31:C35"/>
    <mergeCell ref="I36:I37"/>
    <mergeCell ref="B38:B44"/>
    <mergeCell ref="C38:C42"/>
    <mergeCell ref="L42:N42"/>
    <mergeCell ref="K57:K59"/>
    <mergeCell ref="B60:B66"/>
    <mergeCell ref="C60:C64"/>
    <mergeCell ref="I65:I66"/>
    <mergeCell ref="B67:B73"/>
    <mergeCell ref="C67:C71"/>
    <mergeCell ref="D67:F78"/>
    <mergeCell ref="B45:B51"/>
    <mergeCell ref="C45:C49"/>
    <mergeCell ref="G45:G66"/>
    <mergeCell ref="H45:H66"/>
    <mergeCell ref="V72:V73"/>
    <mergeCell ref="W72:W73"/>
    <mergeCell ref="B74:B80"/>
    <mergeCell ref="C74:C78"/>
    <mergeCell ref="L75:N75"/>
    <mergeCell ref="L76:N76"/>
    <mergeCell ref="L77:N77"/>
    <mergeCell ref="L67:N67"/>
    <mergeCell ref="Q72:Q73"/>
    <mergeCell ref="R72:R73"/>
    <mergeCell ref="S72:S73"/>
    <mergeCell ref="T72:T73"/>
    <mergeCell ref="U72:U73"/>
    <mergeCell ref="L86:L87"/>
    <mergeCell ref="M86:M87"/>
    <mergeCell ref="N86:N87"/>
    <mergeCell ref="B88:B94"/>
    <mergeCell ref="C88:C89"/>
    <mergeCell ref="D90:F90"/>
    <mergeCell ref="C91:C92"/>
    <mergeCell ref="A80:A110"/>
    <mergeCell ref="D80:F80"/>
    <mergeCell ref="B81:B87"/>
    <mergeCell ref="C81:C85"/>
    <mergeCell ref="G81:G94"/>
    <mergeCell ref="H81:H94"/>
    <mergeCell ref="B110:B116"/>
    <mergeCell ref="C110:C114"/>
    <mergeCell ref="G110:G129"/>
    <mergeCell ref="H110:H129"/>
    <mergeCell ref="B125:B131"/>
    <mergeCell ref="W93:W94"/>
    <mergeCell ref="B95:B102"/>
    <mergeCell ref="C95:C99"/>
    <mergeCell ref="G95:G109"/>
    <mergeCell ref="H95:H109"/>
    <mergeCell ref="C100:C101"/>
    <mergeCell ref="K100:K102"/>
    <mergeCell ref="B103:B109"/>
    <mergeCell ref="C103:C107"/>
    <mergeCell ref="I108:I109"/>
    <mergeCell ref="Q93:Q94"/>
    <mergeCell ref="R93:R94"/>
    <mergeCell ref="S93:S94"/>
    <mergeCell ref="T93:T94"/>
    <mergeCell ref="U93:U94"/>
    <mergeCell ref="V93:V94"/>
    <mergeCell ref="T123:T124"/>
    <mergeCell ref="U123:U124"/>
    <mergeCell ref="V123:V124"/>
    <mergeCell ref="W123:W124"/>
    <mergeCell ref="X123:X124"/>
    <mergeCell ref="Y123:Y124"/>
    <mergeCell ref="K123:K124"/>
    <mergeCell ref="O123:O124"/>
    <mergeCell ref="P123:P124"/>
    <mergeCell ref="Q123:Q124"/>
    <mergeCell ref="R123:R124"/>
    <mergeCell ref="S123:S124"/>
    <mergeCell ref="A143:A174"/>
    <mergeCell ref="B146:B152"/>
    <mergeCell ref="C146:C150"/>
    <mergeCell ref="G146:G159"/>
    <mergeCell ref="H146:H159"/>
    <mergeCell ref="I151:I152"/>
    <mergeCell ref="C172:C173"/>
    <mergeCell ref="D172:D173"/>
    <mergeCell ref="C125:C129"/>
    <mergeCell ref="G130:H145"/>
    <mergeCell ref="B132:B138"/>
    <mergeCell ref="C132:C136"/>
    <mergeCell ref="D132:F145"/>
    <mergeCell ref="B139:B145"/>
    <mergeCell ref="C139:C143"/>
    <mergeCell ref="A111:A142"/>
    <mergeCell ref="I115:I116"/>
    <mergeCell ref="B117:B124"/>
    <mergeCell ref="C117:C121"/>
    <mergeCell ref="C123:C124"/>
    <mergeCell ref="D123:D124"/>
    <mergeCell ref="E123:E124"/>
    <mergeCell ref="F123:F124"/>
    <mergeCell ref="I123:I124"/>
    <mergeCell ref="K151:K152"/>
    <mergeCell ref="B153:B159"/>
    <mergeCell ref="C153:C157"/>
    <mergeCell ref="B160:B166"/>
    <mergeCell ref="C160:C164"/>
    <mergeCell ref="G160:G174"/>
    <mergeCell ref="H160:H174"/>
    <mergeCell ref="K165:K166"/>
    <mergeCell ref="B167:B174"/>
    <mergeCell ref="C167:C171"/>
    <mergeCell ref="B196:B202"/>
    <mergeCell ref="C196:C200"/>
    <mergeCell ref="D196:F202"/>
    <mergeCell ref="A175:A202"/>
    <mergeCell ref="B175:B181"/>
    <mergeCell ref="C175:C179"/>
    <mergeCell ref="G175:G209"/>
    <mergeCell ref="H175:H209"/>
    <mergeCell ref="N208:N209"/>
    <mergeCell ref="L208:L209"/>
    <mergeCell ref="M208:M209"/>
    <mergeCell ref="K180:K181"/>
    <mergeCell ref="B182:B188"/>
    <mergeCell ref="C182:C186"/>
    <mergeCell ref="I187:I188"/>
    <mergeCell ref="B189:B195"/>
    <mergeCell ref="C189:C193"/>
    <mergeCell ref="D189:F193"/>
    <mergeCell ref="I194:I195"/>
    <mergeCell ref="B210:B216"/>
    <mergeCell ref="C210:C214"/>
    <mergeCell ref="G210:G223"/>
    <mergeCell ref="H210:H223"/>
    <mergeCell ref="B217:B223"/>
    <mergeCell ref="C217:C221"/>
    <mergeCell ref="K222:K223"/>
    <mergeCell ref="A203:A233"/>
    <mergeCell ref="B203:B209"/>
    <mergeCell ref="C203:C207"/>
    <mergeCell ref="I208:I209"/>
    <mergeCell ref="B224:B231"/>
    <mergeCell ref="C224:C228"/>
    <mergeCell ref="G224:G238"/>
    <mergeCell ref="H224:H238"/>
    <mergeCell ref="K229:K230"/>
    <mergeCell ref="B232:B238"/>
    <mergeCell ref="D232:F232"/>
    <mergeCell ref="A234:A264"/>
    <mergeCell ref="B239:B245"/>
    <mergeCell ref="C239:C243"/>
    <mergeCell ref="I244:I245"/>
    <mergeCell ref="C229:C230"/>
    <mergeCell ref="D229:D230"/>
    <mergeCell ref="E229:E230"/>
    <mergeCell ref="F229:F230"/>
    <mergeCell ref="I229:I230"/>
    <mergeCell ref="J229:J230"/>
    <mergeCell ref="W251:W252"/>
    <mergeCell ref="B253:B259"/>
    <mergeCell ref="C253:C257"/>
    <mergeCell ref="D253:F259"/>
    <mergeCell ref="B260:B266"/>
    <mergeCell ref="C260:C264"/>
    <mergeCell ref="G260:G273"/>
    <mergeCell ref="H260:H273"/>
    <mergeCell ref="W244:W245"/>
    <mergeCell ref="B246:B252"/>
    <mergeCell ref="C246:C250"/>
    <mergeCell ref="D246:F250"/>
    <mergeCell ref="Q251:Q252"/>
    <mergeCell ref="R251:R252"/>
    <mergeCell ref="S251:S252"/>
    <mergeCell ref="T251:T252"/>
    <mergeCell ref="U251:U252"/>
    <mergeCell ref="V251:V252"/>
    <mergeCell ref="Q244:Q245"/>
    <mergeCell ref="R244:R245"/>
    <mergeCell ref="S244:S245"/>
    <mergeCell ref="T244:T245"/>
    <mergeCell ref="U244:U245"/>
    <mergeCell ref="V244:V245"/>
    <mergeCell ref="A265:A295"/>
    <mergeCell ref="D265:F265"/>
    <mergeCell ref="I265:I266"/>
    <mergeCell ref="B267:B273"/>
    <mergeCell ref="C267:C269"/>
    <mergeCell ref="D270:F270"/>
    <mergeCell ref="D272:D273"/>
    <mergeCell ref="E272:F272"/>
    <mergeCell ref="B274:B280"/>
    <mergeCell ref="C274:C278"/>
    <mergeCell ref="K286:K287"/>
    <mergeCell ref="D287:F287"/>
    <mergeCell ref="B288:B294"/>
    <mergeCell ref="C288:C292"/>
    <mergeCell ref="K293:K294"/>
    <mergeCell ref="B295:B302"/>
    <mergeCell ref="C295:C299"/>
    <mergeCell ref="G274:G302"/>
    <mergeCell ref="H274:H302"/>
    <mergeCell ref="I279:I280"/>
    <mergeCell ref="B281:B287"/>
    <mergeCell ref="D281:F281"/>
    <mergeCell ref="C282:C285"/>
    <mergeCell ref="K308:K309"/>
    <mergeCell ref="B310:B316"/>
    <mergeCell ref="C310:C314"/>
    <mergeCell ref="K315:K316"/>
    <mergeCell ref="B317:B323"/>
    <mergeCell ref="C317:C321"/>
    <mergeCell ref="A296:A326"/>
    <mergeCell ref="I300:I302"/>
    <mergeCell ref="C301:C302"/>
    <mergeCell ref="B303:B309"/>
    <mergeCell ref="C303:C307"/>
    <mergeCell ref="G303:G316"/>
    <mergeCell ref="H303:H316"/>
    <mergeCell ref="B324:B330"/>
    <mergeCell ref="C324:C328"/>
    <mergeCell ref="A327:A333"/>
    <mergeCell ref="D349:K349"/>
    <mergeCell ref="D350:K350"/>
    <mergeCell ref="D344:K344"/>
    <mergeCell ref="O344:U344"/>
    <mergeCell ref="O346:U346"/>
    <mergeCell ref="A347:C347"/>
    <mergeCell ref="D348:K348"/>
    <mergeCell ref="O348:T348"/>
    <mergeCell ref="A334:A339"/>
    <mergeCell ref="A341:C341"/>
    <mergeCell ref="L341:N341"/>
    <mergeCell ref="D342:K342"/>
    <mergeCell ref="O342:U342"/>
    <mergeCell ref="D343:K343"/>
    <mergeCell ref="O343:U343"/>
  </mergeCells>
  <hyperlinks>
    <hyperlink ref="L27" r:id="rId1" display="Assemblée Générale _x000a_Vendredi 12 septembre 2024 à Levier à 19h30" xr:uid="{38E50B8E-9D60-4FC3-BD43-D8350DE21884}"/>
    <hyperlink ref="L77:N77" r:id="rId2" display="Stage jeunes Cadets/Juniors (D et R) Jeudi 30 à Valdahon" xr:uid="{87A82275-C797-4372-A986-13A6C276272E}"/>
    <hyperlink ref="L75:N75" r:id="rId3" display="Stage jeunes open (NC et P) Mardi 28 à Valdahon" xr:uid="{E68F6FB3-DE88-4C0F-B434-5379015E4913}"/>
    <hyperlink ref="L76:N76" r:id="rId4" display="Stage collectif intercodep Mercredi 29 à Valdahon" xr:uid="{2D4E783E-CF21-4B12-A562-A3FB84A04D8D}"/>
    <hyperlink ref="L195" r:id="rId5" display="CDJ 3 Simple :_x000a_Jeunes Confirmés" xr:uid="{EFE0A4C3-39A2-44B3-843A-180CE403C5F8}"/>
    <hyperlink ref="L258" r:id="rId6" display="CDJ 3 Simple :_x000a_Jeunes Confirmés" xr:uid="{CB953FE1-2FF3-473E-BAC5-EDCE330E4548}"/>
    <hyperlink ref="L230" r:id="rId7" display="RDJ 4_x000a_Jeunes Débutants" xr:uid="{B2F7EB37-465A-41EC-BDDB-0C7C3A097743}"/>
    <hyperlink ref="L229" r:id="rId8" display="Minibad 4" xr:uid="{FFAB1201-61F5-4CED-9105-5CA93AA6AF48}"/>
    <hyperlink ref="L280" r:id="rId9" display="TDD 4" xr:uid="{63C03E68-C210-4521-B6B3-0E4A19844B93}"/>
    <hyperlink ref="L259" r:id="rId10" display="TDD 4" xr:uid="{CF65AABC-366B-4B8D-B2A6-FAD3EC836E82}"/>
    <hyperlink ref="L123" r:id="rId11" display="Minibad 4" xr:uid="{B93C4D82-CD08-4CD9-ADE4-3AED7B8705B9}"/>
    <hyperlink ref="L124" r:id="rId12" display="Minibad 4" xr:uid="{7192C9DC-81DF-4B5F-8CDE-C80C2EA6332E}"/>
    <hyperlink ref="L122" r:id="rId13" xr:uid="{64A56662-A38B-46D0-B209-7E3EB5ADAFCA}"/>
    <hyperlink ref="L90" r:id="rId14" xr:uid="{0B992622-A082-40FC-8214-932093E05381}"/>
    <hyperlink ref="L108" r:id="rId15" display="https://badnet.fr/tournoi/public?eventid=33845" xr:uid="{3177E5C1-7B28-40DE-9944-C2DF2FF4266E}"/>
    <hyperlink ref="L100" r:id="rId16" display="Minibad 4" xr:uid="{70F4C309-1FDD-484F-BFE8-BE1490348556}"/>
    <hyperlink ref="L101" r:id="rId17" display="Minibad 4" xr:uid="{7637CDD0-7B9E-4DE7-A019-6C8C3FCA834B}"/>
    <hyperlink ref="L173" r:id="rId18" xr:uid="{D468CC8E-C10D-4439-B573-70C0C484B09B}"/>
    <hyperlink ref="L174" r:id="rId19" xr:uid="{A3A4AD9C-7134-454A-A633-20AC57ACAFD7}"/>
    <hyperlink ref="L172" r:id="rId20" xr:uid="{5F5D8E35-A630-4D16-93C3-AD47A0435E51}"/>
    <hyperlink ref="L302" r:id="rId21" display="RDJ 4_x000a_Jeunes Débutants" xr:uid="{407905D6-6FBA-4958-8AD8-592F14E7FD40}"/>
    <hyperlink ref="L301" r:id="rId22" display="Minibad 4" xr:uid="{76CA3D56-BED1-4AF9-AE17-1E28A3520696}"/>
    <hyperlink ref="L158" r:id="rId23" xr:uid="{87DE149D-CBC0-4033-8B1D-CAE8B730222D}"/>
    <hyperlink ref="L57" r:id="rId24" xr:uid="{1A80B0E0-F9BE-43FD-B9AB-7CB0310CDB85}"/>
    <hyperlink ref="L58" r:id="rId25" xr:uid="{4C1A720B-1ED4-48FC-92D1-DF9CB3A72F43}"/>
    <hyperlink ref="L50" r:id="rId26" xr:uid="{1E16A9D9-45AE-48D4-A4CA-7924C3A2897D}"/>
    <hyperlink ref="L44" r:id="rId27" xr:uid="{10EB688F-5ACE-4C7D-BD02-29305B942C13}"/>
    <hyperlink ref="L80" r:id="rId28" xr:uid="{A29DC0A9-918A-49C3-BD65-47B544D8CB5D}"/>
    <hyperlink ref="L65" r:id="rId29" xr:uid="{D9B28A7D-9093-4FFB-BEEC-B6B0826332A4}"/>
  </hyperlinks>
  <printOptions horizontalCentered="1" gridLines="1"/>
  <pageMargins left="0.25" right="0.25" top="0.41060509894363773" bottom="0.75" header="0" footer="0"/>
  <pageSetup paperSize="8" scale="50" fitToHeight="0" pageOrder="overThenDown" orientation="portrait" cellComments="atEnd" r:id="rId30"/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1148"/>
  <sheetViews>
    <sheetView zoomScale="55" zoomScaleNormal="55" workbookViewId="0">
      <pane ySplit="4" topLeftCell="A33" activePane="bottomLeft" state="frozen"/>
      <selection pane="bottomLeft" activeCell="M314" sqref="K314:M314"/>
    </sheetView>
  </sheetViews>
  <sheetFormatPr baseColWidth="10" defaultColWidth="15.08984375" defaultRowHeight="15" customHeight="1"/>
  <cols>
    <col min="1" max="1" width="6.36328125" customWidth="1"/>
    <col min="2" max="2" width="7.453125" customWidth="1"/>
    <col min="3" max="3" width="5.453125" customWidth="1"/>
    <col min="4" max="5" width="7.6328125" customWidth="1"/>
    <col min="6" max="6" width="9.26953125" customWidth="1"/>
    <col min="7" max="7" width="5.08984375" customWidth="1"/>
    <col min="8" max="8" width="3.6328125" customWidth="1"/>
    <col min="9" max="10" width="9.6328125" customWidth="1"/>
    <col min="11" max="13" width="22.6328125" customWidth="1"/>
    <col min="14" max="15" width="10.6328125" customWidth="1"/>
    <col min="16" max="16" width="4.26953125" customWidth="1"/>
    <col min="17" max="17" width="17.36328125" customWidth="1"/>
    <col min="18" max="18" width="5.08984375" customWidth="1"/>
    <col min="19" max="19" width="4.36328125" customWidth="1"/>
    <col min="20" max="20" width="11.7265625" customWidth="1"/>
    <col min="21" max="21" width="14.08984375" customWidth="1"/>
    <col min="22" max="22" width="14.6328125" customWidth="1"/>
    <col min="23" max="23" width="25.453125" customWidth="1"/>
    <col min="24" max="24" width="25.36328125" customWidth="1"/>
  </cols>
  <sheetData>
    <row r="1" spans="1:30" ht="39.5" thickBot="1">
      <c r="A1" s="4197" t="s">
        <v>0</v>
      </c>
      <c r="B1" s="4198"/>
      <c r="C1" s="4198"/>
      <c r="D1" s="4201" t="s">
        <v>1</v>
      </c>
      <c r="E1" s="4183"/>
      <c r="F1" s="4183"/>
      <c r="G1" s="4183"/>
      <c r="H1" s="4144"/>
      <c r="I1" s="4202" t="s">
        <v>2</v>
      </c>
      <c r="J1" s="4183"/>
      <c r="K1" s="4183"/>
      <c r="L1" s="4183"/>
      <c r="M1" s="4183"/>
      <c r="N1" s="2" t="s">
        <v>3</v>
      </c>
      <c r="O1" s="3" t="s">
        <v>4</v>
      </c>
      <c r="P1" s="4202" t="s">
        <v>5</v>
      </c>
      <c r="Q1" s="4183"/>
      <c r="R1" s="4183"/>
      <c r="S1" s="4183"/>
      <c r="T1" s="4183"/>
      <c r="U1" s="4183"/>
      <c r="V1" s="4144"/>
      <c r="W1" s="4204" t="s">
        <v>6</v>
      </c>
      <c r="X1" s="4205"/>
      <c r="Y1" s="4"/>
      <c r="Z1" s="4"/>
      <c r="AA1" s="4"/>
      <c r="AB1" s="4"/>
      <c r="AC1" s="4"/>
      <c r="AD1" s="4"/>
    </row>
    <row r="2" spans="1:30" ht="12.5">
      <c r="A2" s="4199"/>
      <c r="B2" s="4200"/>
      <c r="C2" s="4200"/>
      <c r="D2" s="4206" t="s">
        <v>7</v>
      </c>
      <c r="E2" s="4208" t="s">
        <v>8</v>
      </c>
      <c r="F2" s="4211" t="s">
        <v>9</v>
      </c>
      <c r="G2" s="4066" t="s">
        <v>10</v>
      </c>
      <c r="H2" s="4067"/>
      <c r="I2" s="4411" t="s">
        <v>11</v>
      </c>
      <c r="J2" s="4184" t="s">
        <v>1477</v>
      </c>
      <c r="K2" s="4187" t="s">
        <v>13</v>
      </c>
      <c r="L2" s="4183"/>
      <c r="M2" s="4188"/>
      <c r="N2" s="4193" t="s">
        <v>14</v>
      </c>
      <c r="O2" s="4194" t="s">
        <v>14</v>
      </c>
      <c r="P2" s="4195" t="s">
        <v>15</v>
      </c>
      <c r="Q2" s="4196" t="s">
        <v>16</v>
      </c>
      <c r="R2" s="4143" t="s">
        <v>17</v>
      </c>
      <c r="S2" s="4144"/>
      <c r="T2" s="4146" t="s">
        <v>18</v>
      </c>
      <c r="U2" s="5" t="s">
        <v>19</v>
      </c>
      <c r="V2" s="4212" t="s">
        <v>20</v>
      </c>
      <c r="W2" s="4179" t="s">
        <v>21</v>
      </c>
      <c r="X2" s="4181" t="s">
        <v>22</v>
      </c>
      <c r="Y2" s="4"/>
      <c r="Z2" s="4"/>
      <c r="AA2" s="4"/>
      <c r="AB2" s="4"/>
      <c r="AC2" s="4"/>
      <c r="AD2" s="4"/>
    </row>
    <row r="3" spans="1:30" ht="12.5">
      <c r="A3" s="6"/>
      <c r="B3" s="7"/>
      <c r="C3" s="7"/>
      <c r="D3" s="4189"/>
      <c r="E3" s="4209"/>
      <c r="F3" s="4069"/>
      <c r="G3" s="4068"/>
      <c r="H3" s="4069"/>
      <c r="I3" s="4213"/>
      <c r="J3" s="4185"/>
      <c r="K3" s="4189"/>
      <c r="L3" s="4068"/>
      <c r="M3" s="4190"/>
      <c r="N3" s="4147"/>
      <c r="O3" s="4145"/>
      <c r="P3" s="4145"/>
      <c r="Q3" s="4147"/>
      <c r="R3" s="4068"/>
      <c r="S3" s="4145"/>
      <c r="T3" s="4147"/>
      <c r="U3" s="8"/>
      <c r="V3" s="4213"/>
      <c r="W3" s="4147"/>
      <c r="X3" s="4147"/>
      <c r="Y3" s="4"/>
      <c r="Z3" s="4"/>
      <c r="AA3" s="4"/>
      <c r="AB3" s="4"/>
      <c r="AC3" s="4"/>
      <c r="AD3" s="4"/>
    </row>
    <row r="4" spans="1:30" ht="13" thickBot="1">
      <c r="A4" s="4182" t="s">
        <v>23</v>
      </c>
      <c r="B4" s="4183"/>
      <c r="C4" s="4144"/>
      <c r="D4" s="4207"/>
      <c r="E4" s="4210"/>
      <c r="F4" s="4071"/>
      <c r="G4" s="4070"/>
      <c r="H4" s="4071"/>
      <c r="I4" s="4412"/>
      <c r="J4" s="4186"/>
      <c r="K4" s="4191"/>
      <c r="L4" s="4176"/>
      <c r="M4" s="4192"/>
      <c r="N4" s="4148"/>
      <c r="O4" s="4024"/>
      <c r="P4" s="4024"/>
      <c r="Q4" s="4148"/>
      <c r="R4" s="14" t="s">
        <v>24</v>
      </c>
      <c r="S4" s="14" t="s">
        <v>25</v>
      </c>
      <c r="T4" s="4148"/>
      <c r="U4" s="8" t="s">
        <v>26</v>
      </c>
      <c r="V4" s="4214"/>
      <c r="W4" s="4180"/>
      <c r="X4" s="4180"/>
      <c r="Y4" s="4"/>
      <c r="Z4" s="4"/>
      <c r="AA4" s="4"/>
      <c r="AB4" s="4"/>
      <c r="AC4" s="4"/>
      <c r="AD4" s="4"/>
    </row>
    <row r="5" spans="1:30" ht="13.5" thickBot="1">
      <c r="A5" s="4420" t="s">
        <v>27</v>
      </c>
      <c r="B5" s="15" t="s">
        <v>28</v>
      </c>
      <c r="C5" s="16">
        <v>45717</v>
      </c>
      <c r="D5" s="17"/>
      <c r="E5" s="18"/>
      <c r="F5" s="17"/>
      <c r="G5" s="19"/>
      <c r="H5" s="20"/>
      <c r="I5" s="17"/>
      <c r="J5" s="21"/>
      <c r="K5" s="22"/>
      <c r="L5" s="23"/>
      <c r="M5" s="23"/>
      <c r="N5" s="24"/>
      <c r="O5" s="25"/>
      <c r="P5" s="26"/>
      <c r="Q5" s="27"/>
      <c r="R5" s="27"/>
      <c r="S5" s="27"/>
      <c r="T5" s="27"/>
      <c r="U5" s="27"/>
      <c r="V5" s="25"/>
      <c r="W5" s="28"/>
      <c r="X5" s="25"/>
      <c r="Y5" s="4"/>
      <c r="Z5" s="4"/>
      <c r="AA5" s="4"/>
      <c r="AB5" s="4"/>
      <c r="AC5" s="4"/>
      <c r="AD5" s="4"/>
    </row>
    <row r="6" spans="1:30" ht="13.5" thickBot="1">
      <c r="A6" s="4209"/>
      <c r="B6" s="29" t="s">
        <v>29</v>
      </c>
      <c r="C6" s="30">
        <v>45934</v>
      </c>
      <c r="D6" s="24"/>
      <c r="E6" s="24"/>
      <c r="F6" s="24"/>
      <c r="G6" s="31"/>
      <c r="H6" s="32"/>
      <c r="I6" s="17"/>
      <c r="J6" s="29"/>
      <c r="K6" s="33"/>
      <c r="L6" s="34"/>
      <c r="M6" s="34"/>
      <c r="N6" s="24"/>
      <c r="O6" s="25"/>
      <c r="P6" s="26"/>
      <c r="Q6" s="27"/>
      <c r="R6" s="27"/>
      <c r="S6" s="27"/>
      <c r="T6" s="27"/>
      <c r="U6" s="27"/>
      <c r="V6" s="25"/>
      <c r="W6" s="28"/>
      <c r="X6" s="25"/>
      <c r="Y6" s="4"/>
      <c r="Z6" s="4"/>
      <c r="AA6" s="4"/>
      <c r="AB6" s="4"/>
      <c r="AC6" s="4"/>
      <c r="AD6" s="4"/>
    </row>
    <row r="7" spans="1:30" ht="13.5" thickBot="1">
      <c r="A7" s="4209"/>
      <c r="B7" s="29" t="s">
        <v>30</v>
      </c>
      <c r="C7" s="35" t="s">
        <v>31</v>
      </c>
      <c r="D7" s="24"/>
      <c r="E7" s="24"/>
      <c r="F7" s="24"/>
      <c r="G7" s="31"/>
      <c r="H7" s="32"/>
      <c r="I7" s="17"/>
      <c r="J7" s="29"/>
      <c r="K7" s="33"/>
      <c r="L7" s="34"/>
      <c r="M7" s="34"/>
      <c r="N7" s="24"/>
      <c r="O7" s="25"/>
      <c r="P7" s="26"/>
      <c r="Q7" s="27"/>
      <c r="R7" s="27"/>
      <c r="S7" s="27"/>
      <c r="T7" s="27"/>
      <c r="U7" s="27"/>
      <c r="V7" s="25"/>
      <c r="W7" s="28"/>
      <c r="X7" s="25"/>
      <c r="Y7" s="4"/>
      <c r="Z7" s="4"/>
      <c r="AA7" s="4"/>
      <c r="AB7" s="4"/>
      <c r="AC7" s="4"/>
      <c r="AD7" s="4"/>
    </row>
    <row r="8" spans="1:30" ht="38" thickBot="1">
      <c r="A8" s="4209"/>
      <c r="B8" s="36" t="s">
        <v>32</v>
      </c>
      <c r="C8" s="37" t="s">
        <v>33</v>
      </c>
      <c r="D8" s="38"/>
      <c r="E8" s="38"/>
      <c r="F8" s="38"/>
      <c r="G8" s="39"/>
      <c r="H8" s="40"/>
      <c r="I8" s="41"/>
      <c r="J8" s="36"/>
      <c r="K8" s="42"/>
      <c r="L8" s="43"/>
      <c r="M8" s="43"/>
      <c r="N8" s="38"/>
      <c r="O8" s="44"/>
      <c r="P8" s="45">
        <v>25</v>
      </c>
      <c r="Q8" s="46" t="s">
        <v>34</v>
      </c>
      <c r="R8" s="46"/>
      <c r="S8" s="46" t="s">
        <v>35</v>
      </c>
      <c r="T8" s="46" t="s">
        <v>36</v>
      </c>
      <c r="U8" s="46" t="s">
        <v>37</v>
      </c>
      <c r="V8" s="44">
        <v>7</v>
      </c>
      <c r="W8" s="47"/>
      <c r="X8" s="44"/>
      <c r="Y8" s="4"/>
      <c r="Z8" s="4"/>
      <c r="AA8" s="4"/>
      <c r="AB8" s="4"/>
      <c r="AC8" s="4"/>
      <c r="AD8" s="4"/>
    </row>
    <row r="9" spans="1:30" ht="11.25" customHeight="1">
      <c r="A9" s="4209"/>
      <c r="B9" s="4218" t="s">
        <v>38</v>
      </c>
      <c r="C9" s="4116" t="s">
        <v>39</v>
      </c>
      <c r="D9" s="49"/>
      <c r="E9" s="49"/>
      <c r="F9" s="49"/>
      <c r="G9" s="50"/>
      <c r="H9" s="51"/>
      <c r="I9" s="49"/>
      <c r="J9" s="52"/>
      <c r="K9" s="53"/>
      <c r="L9" s="54"/>
      <c r="M9" s="55"/>
      <c r="N9" s="56"/>
      <c r="O9" s="57"/>
      <c r="P9" s="58"/>
      <c r="Q9" s="59"/>
      <c r="R9" s="59"/>
      <c r="S9" s="59"/>
      <c r="T9" s="59"/>
      <c r="U9" s="59"/>
      <c r="V9" s="57"/>
      <c r="W9" s="60"/>
      <c r="X9" s="57"/>
      <c r="Y9" s="4"/>
      <c r="Z9" s="4"/>
      <c r="AA9" s="4"/>
      <c r="AB9" s="4"/>
      <c r="AC9" s="4"/>
      <c r="AD9" s="4"/>
    </row>
    <row r="10" spans="1:30" ht="11.25" customHeight="1">
      <c r="A10" s="4209"/>
      <c r="B10" s="4069"/>
      <c r="C10" s="4111"/>
      <c r="D10" s="62"/>
      <c r="E10" s="62"/>
      <c r="F10" s="62"/>
      <c r="G10" s="63"/>
      <c r="H10" s="64"/>
      <c r="I10" s="62"/>
      <c r="J10" s="65"/>
      <c r="K10" s="66"/>
      <c r="L10" s="67"/>
      <c r="M10" s="68"/>
      <c r="N10" s="69"/>
      <c r="O10" s="70"/>
      <c r="P10" s="71"/>
      <c r="Q10" s="72"/>
      <c r="R10" s="72"/>
      <c r="S10" s="72"/>
      <c r="T10" s="72"/>
      <c r="U10" s="72"/>
      <c r="V10" s="70"/>
      <c r="W10" s="73"/>
      <c r="X10" s="70"/>
      <c r="Y10" s="4"/>
      <c r="Z10" s="4"/>
      <c r="AA10" s="4"/>
      <c r="AB10" s="4"/>
      <c r="AC10" s="4"/>
      <c r="AD10" s="4"/>
    </row>
    <row r="11" spans="1:30" ht="11.25" customHeight="1">
      <c r="A11" s="4209"/>
      <c r="B11" s="4069"/>
      <c r="C11" s="4111"/>
      <c r="D11" s="62"/>
      <c r="E11" s="62"/>
      <c r="F11" s="62"/>
      <c r="G11" s="63"/>
      <c r="H11" s="64"/>
      <c r="I11" s="62"/>
      <c r="J11" s="65"/>
      <c r="K11" s="74"/>
      <c r="L11" s="75"/>
      <c r="M11" s="76"/>
      <c r="N11" s="69"/>
      <c r="O11" s="70"/>
      <c r="P11" s="71"/>
      <c r="Q11" s="72"/>
      <c r="R11" s="72"/>
      <c r="S11" s="72"/>
      <c r="T11" s="72"/>
      <c r="U11" s="72"/>
      <c r="V11" s="70"/>
      <c r="W11" s="73"/>
      <c r="X11" s="70"/>
      <c r="Y11" s="4"/>
      <c r="Z11" s="4"/>
      <c r="AA11" s="4"/>
      <c r="AB11" s="4"/>
      <c r="AC11" s="4"/>
      <c r="AD11" s="4"/>
    </row>
    <row r="12" spans="1:30" ht="11.25" customHeight="1">
      <c r="A12" s="4209"/>
      <c r="B12" s="4069"/>
      <c r="C12" s="4111"/>
      <c r="D12" s="62"/>
      <c r="E12" s="62"/>
      <c r="F12" s="62"/>
      <c r="G12" s="63"/>
      <c r="H12" s="64"/>
      <c r="I12" s="62"/>
      <c r="J12" s="65"/>
      <c r="K12" s="77"/>
      <c r="L12" s="78"/>
      <c r="M12" s="79"/>
      <c r="N12" s="69"/>
      <c r="O12" s="70"/>
      <c r="P12" s="71"/>
      <c r="Q12" s="72"/>
      <c r="R12" s="72"/>
      <c r="S12" s="72"/>
      <c r="T12" s="72"/>
      <c r="U12" s="72"/>
      <c r="V12" s="70"/>
      <c r="W12" s="73"/>
      <c r="X12" s="70"/>
      <c r="Y12" s="4"/>
      <c r="Z12" s="4"/>
      <c r="AA12" s="4"/>
      <c r="AB12" s="4"/>
      <c r="AC12" s="4"/>
      <c r="AD12" s="4"/>
    </row>
    <row r="13" spans="1:30" ht="11.25" customHeight="1" thickBot="1">
      <c r="A13" s="4209"/>
      <c r="B13" s="4069"/>
      <c r="C13" s="4112"/>
      <c r="D13" s="80"/>
      <c r="E13" s="80"/>
      <c r="F13" s="80"/>
      <c r="G13" s="81"/>
      <c r="H13" s="82"/>
      <c r="I13" s="80"/>
      <c r="J13" s="83"/>
      <c r="K13" s="84"/>
      <c r="L13" s="85"/>
      <c r="M13" s="86"/>
      <c r="N13" s="87"/>
      <c r="O13" s="88"/>
      <c r="P13" s="89"/>
      <c r="Q13" s="90"/>
      <c r="R13" s="90"/>
      <c r="S13" s="90"/>
      <c r="T13" s="90"/>
      <c r="U13" s="90"/>
      <c r="V13" s="88"/>
      <c r="W13" s="91"/>
      <c r="X13" s="88"/>
      <c r="Y13" s="4"/>
      <c r="Z13" s="4"/>
      <c r="AA13" s="4"/>
      <c r="AB13" s="4"/>
      <c r="AC13" s="4"/>
      <c r="AD13" s="4"/>
    </row>
    <row r="14" spans="1:30" ht="13">
      <c r="A14" s="4209"/>
      <c r="B14" s="4069"/>
      <c r="C14" s="123">
        <v>30</v>
      </c>
      <c r="D14" s="3337"/>
      <c r="E14" s="3337"/>
      <c r="F14" s="3337"/>
      <c r="G14" s="3338"/>
      <c r="H14" s="3339"/>
      <c r="I14" s="3337"/>
      <c r="J14" s="3340"/>
      <c r="K14" s="3341"/>
      <c r="L14" s="3342"/>
      <c r="M14" s="3342"/>
      <c r="N14" s="3343"/>
      <c r="O14" s="3344"/>
      <c r="P14" s="3345"/>
      <c r="Q14" s="3346"/>
      <c r="R14" s="3346"/>
      <c r="S14" s="3346"/>
      <c r="T14" s="3346"/>
      <c r="U14" s="3346"/>
      <c r="V14" s="3344"/>
      <c r="W14" s="3347"/>
      <c r="X14" s="3344"/>
      <c r="Y14" s="4"/>
      <c r="Z14" s="4"/>
      <c r="AA14" s="4"/>
      <c r="AB14" s="4"/>
      <c r="AC14" s="4"/>
      <c r="AD14" s="4"/>
    </row>
    <row r="15" spans="1:30" ht="13.5" thickBot="1">
      <c r="A15" s="4385"/>
      <c r="B15" s="4107"/>
      <c r="C15" s="287">
        <v>31</v>
      </c>
      <c r="D15" s="3348"/>
      <c r="E15" s="3348"/>
      <c r="F15" s="3348"/>
      <c r="G15" s="3349"/>
      <c r="H15" s="3350"/>
      <c r="I15" s="3348"/>
      <c r="J15" s="3351"/>
      <c r="K15" s="3352"/>
      <c r="L15" s="3353"/>
      <c r="M15" s="3353"/>
      <c r="N15" s="3354"/>
      <c r="O15" s="3355"/>
      <c r="P15" s="3356"/>
      <c r="Q15" s="3357"/>
      <c r="R15" s="3357"/>
      <c r="S15" s="3357"/>
      <c r="T15" s="3357"/>
      <c r="U15" s="3357"/>
      <c r="V15" s="3355"/>
      <c r="W15" s="3358"/>
      <c r="X15" s="3355"/>
      <c r="Y15" s="4"/>
      <c r="Z15" s="4"/>
      <c r="AA15" s="4"/>
      <c r="AB15" s="4"/>
      <c r="AC15" s="4"/>
      <c r="AD15" s="4"/>
    </row>
    <row r="16" spans="1:30" ht="11.25" customHeight="1" thickTop="1">
      <c r="A16" s="4421" t="s">
        <v>41</v>
      </c>
      <c r="B16" s="4418" t="s">
        <v>42</v>
      </c>
      <c r="C16" s="4422" t="s">
        <v>43</v>
      </c>
      <c r="D16" s="95"/>
      <c r="E16" s="95"/>
      <c r="F16" s="95"/>
      <c r="G16" s="96"/>
      <c r="H16" s="97"/>
      <c r="I16" s="95"/>
      <c r="J16" s="98"/>
      <c r="K16" s="4414" t="s">
        <v>44</v>
      </c>
      <c r="L16" s="4068"/>
      <c r="M16" s="4069"/>
      <c r="N16" s="100"/>
      <c r="O16" s="101"/>
      <c r="P16" s="102"/>
      <c r="Q16" s="103"/>
      <c r="R16" s="103"/>
      <c r="S16" s="103"/>
      <c r="T16" s="103"/>
      <c r="U16" s="103"/>
      <c r="V16" s="104"/>
      <c r="W16" s="105"/>
      <c r="X16" s="104"/>
      <c r="Y16" s="4"/>
      <c r="Z16" s="4"/>
      <c r="AA16" s="4"/>
      <c r="AB16" s="4"/>
      <c r="AC16" s="4"/>
      <c r="AD16" s="4"/>
    </row>
    <row r="17" spans="1:30" ht="11.25" customHeight="1" thickBot="1">
      <c r="A17" s="4209"/>
      <c r="B17" s="4069"/>
      <c r="C17" s="4111"/>
      <c r="D17" s="95"/>
      <c r="E17" s="95"/>
      <c r="F17" s="95"/>
      <c r="G17" s="96"/>
      <c r="H17" s="97"/>
      <c r="I17" s="95"/>
      <c r="J17" s="98"/>
      <c r="K17" s="106"/>
      <c r="L17" s="107"/>
      <c r="M17" s="108"/>
      <c r="N17" s="109"/>
      <c r="O17" s="104"/>
      <c r="P17" s="102"/>
      <c r="Q17" s="103"/>
      <c r="R17" s="103"/>
      <c r="S17" s="103"/>
      <c r="T17" s="103"/>
      <c r="U17" s="103"/>
      <c r="V17" s="104"/>
      <c r="W17" s="105"/>
      <c r="X17" s="104"/>
      <c r="Y17" s="4"/>
      <c r="Z17" s="4"/>
      <c r="AA17" s="4"/>
      <c r="AB17" s="4"/>
      <c r="AC17" s="4"/>
      <c r="AD17" s="4"/>
    </row>
    <row r="18" spans="1:30" ht="11.25" customHeight="1">
      <c r="A18" s="4209"/>
      <c r="B18" s="4069"/>
      <c r="C18" s="4111"/>
      <c r="D18" s="95"/>
      <c r="E18" s="95"/>
      <c r="F18" s="95"/>
      <c r="G18" s="96"/>
      <c r="H18" s="97"/>
      <c r="I18" s="95"/>
      <c r="J18" s="110"/>
      <c r="K18" s="4415" t="s">
        <v>45</v>
      </c>
      <c r="L18" s="4391"/>
      <c r="M18" s="4391"/>
      <c r="N18" s="109"/>
      <c r="O18" s="104"/>
      <c r="P18" s="102"/>
      <c r="Q18" s="103"/>
      <c r="R18" s="103"/>
      <c r="S18" s="103"/>
      <c r="T18" s="103"/>
      <c r="U18" s="103"/>
      <c r="V18" s="104"/>
      <c r="W18" s="105"/>
      <c r="X18" s="104"/>
      <c r="Y18" s="4"/>
      <c r="Z18" s="4"/>
      <c r="AA18" s="4"/>
      <c r="AB18" s="4"/>
      <c r="AC18" s="4"/>
      <c r="AD18" s="4"/>
    </row>
    <row r="19" spans="1:30" ht="11.25" customHeight="1">
      <c r="A19" s="4209"/>
      <c r="B19" s="4069"/>
      <c r="C19" s="4111"/>
      <c r="D19" s="95"/>
      <c r="E19" s="95"/>
      <c r="F19" s="95"/>
      <c r="G19" s="96"/>
      <c r="H19" s="97"/>
      <c r="I19" s="95"/>
      <c r="J19" s="110"/>
      <c r="K19" s="4070"/>
      <c r="L19" s="4070"/>
      <c r="M19" s="4070"/>
      <c r="N19" s="109"/>
      <c r="O19" s="104"/>
      <c r="P19" s="102"/>
      <c r="Q19" s="103"/>
      <c r="R19" s="103"/>
      <c r="S19" s="103"/>
      <c r="T19" s="103"/>
      <c r="U19" s="103"/>
      <c r="V19" s="104"/>
      <c r="W19" s="105"/>
      <c r="X19" s="104"/>
      <c r="Y19" s="4"/>
      <c r="Z19" s="4"/>
      <c r="AA19" s="4"/>
      <c r="AB19" s="4"/>
      <c r="AC19" s="4"/>
      <c r="AD19" s="4"/>
    </row>
    <row r="20" spans="1:30" ht="11.25" customHeight="1" thickBot="1">
      <c r="A20" s="4209"/>
      <c r="B20" s="4069"/>
      <c r="C20" s="4112"/>
      <c r="D20" s="111"/>
      <c r="E20" s="111"/>
      <c r="F20" s="111"/>
      <c r="G20" s="112"/>
      <c r="H20" s="113"/>
      <c r="I20" s="111"/>
      <c r="J20" s="114"/>
      <c r="K20" s="115"/>
      <c r="L20" s="116"/>
      <c r="M20" s="117"/>
      <c r="N20" s="118"/>
      <c r="O20" s="119"/>
      <c r="P20" s="120"/>
      <c r="Q20" s="121"/>
      <c r="R20" s="121"/>
      <c r="S20" s="121"/>
      <c r="T20" s="121"/>
      <c r="U20" s="121"/>
      <c r="V20" s="119"/>
      <c r="W20" s="122"/>
      <c r="X20" s="119"/>
      <c r="Y20" s="4"/>
      <c r="Z20" s="4"/>
      <c r="AA20" s="4"/>
      <c r="AB20" s="4"/>
      <c r="AC20" s="4"/>
      <c r="AD20" s="4"/>
    </row>
    <row r="21" spans="1:30" ht="13">
      <c r="A21" s="4209"/>
      <c r="B21" s="4069"/>
      <c r="C21" s="3366" t="s">
        <v>1485</v>
      </c>
      <c r="D21" s="123"/>
      <c r="E21" s="123"/>
      <c r="F21" s="123"/>
      <c r="G21" s="124"/>
      <c r="H21" s="125"/>
      <c r="I21" s="123"/>
      <c r="J21" s="126"/>
      <c r="K21" s="4416" t="s">
        <v>46</v>
      </c>
      <c r="L21" s="4068"/>
      <c r="M21" s="4069"/>
      <c r="N21" s="127"/>
      <c r="O21" s="128"/>
      <c r="P21" s="129"/>
      <c r="Q21" s="130"/>
      <c r="R21" s="130"/>
      <c r="S21" s="130"/>
      <c r="T21" s="130"/>
      <c r="U21" s="130"/>
      <c r="V21" s="128"/>
      <c r="W21" s="131"/>
      <c r="X21" s="128"/>
      <c r="Y21" s="4"/>
      <c r="Z21" s="4"/>
      <c r="AA21" s="4"/>
      <c r="AB21" s="4"/>
      <c r="AC21" s="4"/>
      <c r="AD21" s="4"/>
    </row>
    <row r="22" spans="1:30" ht="13.5" thickBot="1">
      <c r="A22" s="4209"/>
      <c r="B22" s="4107"/>
      <c r="C22" s="3364" t="s">
        <v>1482</v>
      </c>
      <c r="D22" s="132"/>
      <c r="E22" s="132"/>
      <c r="F22" s="132"/>
      <c r="G22" s="133"/>
      <c r="H22" s="134"/>
      <c r="I22" s="132"/>
      <c r="J22" s="135"/>
      <c r="K22" s="4111"/>
      <c r="L22" s="4068"/>
      <c r="M22" s="4069"/>
      <c r="N22" s="136"/>
      <c r="O22" s="137"/>
      <c r="P22" s="138"/>
      <c r="Q22" s="139"/>
      <c r="R22" s="139"/>
      <c r="S22" s="139"/>
      <c r="T22" s="139"/>
      <c r="U22" s="139"/>
      <c r="V22" s="140"/>
      <c r="W22" s="141"/>
      <c r="X22" s="140"/>
      <c r="Y22" s="4"/>
      <c r="Z22" s="4"/>
      <c r="AA22" s="4"/>
      <c r="AB22" s="4"/>
      <c r="AC22" s="4"/>
      <c r="AD22" s="4"/>
    </row>
    <row r="23" spans="1:30" ht="7.5" customHeight="1" thickTop="1">
      <c r="A23" s="4209"/>
      <c r="B23" s="4217" t="s">
        <v>47</v>
      </c>
      <c r="C23" s="4131" t="s">
        <v>48</v>
      </c>
      <c r="D23" s="142"/>
      <c r="E23" s="142"/>
      <c r="F23" s="142"/>
      <c r="G23" s="143"/>
      <c r="H23" s="144"/>
      <c r="I23" s="142"/>
      <c r="J23" s="145"/>
      <c r="K23" s="146"/>
      <c r="L23" s="147"/>
      <c r="M23" s="148"/>
      <c r="N23" s="149"/>
      <c r="O23" s="150"/>
      <c r="P23" s="146"/>
      <c r="Q23" s="151"/>
      <c r="R23" s="151"/>
      <c r="S23" s="151"/>
      <c r="T23" s="151"/>
      <c r="U23" s="151"/>
      <c r="V23" s="152"/>
      <c r="W23" s="153"/>
      <c r="X23" s="152"/>
      <c r="Y23" s="4"/>
      <c r="Z23" s="4"/>
      <c r="AA23" s="4"/>
      <c r="AB23" s="4"/>
      <c r="AC23" s="4"/>
      <c r="AD23" s="4"/>
    </row>
    <row r="24" spans="1:30" ht="7.5" customHeight="1">
      <c r="A24" s="4209"/>
      <c r="B24" s="4069"/>
      <c r="C24" s="4111"/>
      <c r="D24" s="95"/>
      <c r="E24" s="95"/>
      <c r="F24" s="95"/>
      <c r="G24" s="154"/>
      <c r="H24" s="155"/>
      <c r="I24" s="95"/>
      <c r="J24" s="156"/>
      <c r="K24" s="157"/>
      <c r="L24" s="158"/>
      <c r="M24" s="159"/>
      <c r="N24" s="100"/>
      <c r="O24" s="101"/>
      <c r="P24" s="102"/>
      <c r="Q24" s="103"/>
      <c r="R24" s="103"/>
      <c r="S24" s="103"/>
      <c r="T24" s="103"/>
      <c r="U24" s="103"/>
      <c r="V24" s="104"/>
      <c r="W24" s="105"/>
      <c r="X24" s="104"/>
      <c r="Y24" s="4"/>
      <c r="Z24" s="4"/>
      <c r="AA24" s="4"/>
      <c r="AB24" s="4"/>
      <c r="AC24" s="4"/>
      <c r="AD24" s="4"/>
    </row>
    <row r="25" spans="1:30" ht="7.5" customHeight="1" thickBot="1">
      <c r="A25" s="4209"/>
      <c r="B25" s="4069"/>
      <c r="C25" s="4111"/>
      <c r="D25" s="95"/>
      <c r="E25" s="95"/>
      <c r="F25" s="95"/>
      <c r="G25" s="154"/>
      <c r="H25" s="155"/>
      <c r="I25" s="95"/>
      <c r="J25" s="156"/>
      <c r="K25" s="160"/>
      <c r="L25" s="161"/>
      <c r="M25" s="162"/>
      <c r="N25" s="109"/>
      <c r="O25" s="104"/>
      <c r="P25" s="102"/>
      <c r="Q25" s="103"/>
      <c r="R25" s="103"/>
      <c r="S25" s="103"/>
      <c r="T25" s="103"/>
      <c r="U25" s="103"/>
      <c r="V25" s="104"/>
      <c r="W25" s="105"/>
      <c r="X25" s="104"/>
      <c r="Y25" s="4"/>
      <c r="Z25" s="4"/>
      <c r="AA25" s="4"/>
      <c r="AB25" s="4"/>
      <c r="AC25" s="4"/>
      <c r="AD25" s="4"/>
    </row>
    <row r="26" spans="1:30" ht="13.5" customHeight="1">
      <c r="A26" s="4209"/>
      <c r="B26" s="4069"/>
      <c r="C26" s="4111"/>
      <c r="D26" s="95"/>
      <c r="E26" s="95"/>
      <c r="F26" s="95"/>
      <c r="G26" s="154"/>
      <c r="H26" s="155"/>
      <c r="I26" s="95"/>
      <c r="J26" s="156"/>
      <c r="K26" s="4417" t="s">
        <v>49</v>
      </c>
      <c r="L26" s="4391"/>
      <c r="M26" s="4392"/>
      <c r="N26" s="109"/>
      <c r="O26" s="104"/>
      <c r="P26" s="102"/>
      <c r="Q26" s="103"/>
      <c r="R26" s="103"/>
      <c r="S26" s="103"/>
      <c r="T26" s="103"/>
      <c r="U26" s="103"/>
      <c r="V26" s="104"/>
      <c r="W26" s="105"/>
      <c r="X26" s="104"/>
      <c r="Y26" s="4"/>
      <c r="Z26" s="4"/>
      <c r="AA26" s="4"/>
      <c r="AB26" s="4"/>
      <c r="AC26" s="4"/>
      <c r="AD26" s="4"/>
    </row>
    <row r="27" spans="1:30" ht="12.75" customHeight="1" thickBot="1">
      <c r="A27" s="4209"/>
      <c r="B27" s="4069"/>
      <c r="C27" s="4112"/>
      <c r="D27" s="111"/>
      <c r="E27" s="111"/>
      <c r="F27" s="111"/>
      <c r="G27" s="163"/>
      <c r="H27" s="164"/>
      <c r="I27" s="111"/>
      <c r="J27" s="165"/>
      <c r="K27" s="4393"/>
      <c r="L27" s="4070"/>
      <c r="M27" s="4071"/>
      <c r="N27" s="118"/>
      <c r="O27" s="119"/>
      <c r="P27" s="120"/>
      <c r="Q27" s="121"/>
      <c r="R27" s="121"/>
      <c r="S27" s="121"/>
      <c r="T27" s="121"/>
      <c r="U27" s="121"/>
      <c r="V27" s="119"/>
      <c r="W27" s="122"/>
      <c r="X27" s="119"/>
      <c r="Y27" s="4"/>
      <c r="Z27" s="4"/>
      <c r="AA27" s="4"/>
      <c r="AB27" s="4"/>
      <c r="AC27" s="4"/>
      <c r="AD27" s="4"/>
    </row>
    <row r="28" spans="1:30" ht="13" customHeight="1">
      <c r="A28" s="4209"/>
      <c r="B28" s="4069"/>
      <c r="C28" s="123">
        <v>13</v>
      </c>
      <c r="D28" s="123"/>
      <c r="E28" s="123"/>
      <c r="F28" s="123"/>
      <c r="G28" s="124"/>
      <c r="H28" s="125"/>
      <c r="I28" s="123"/>
      <c r="J28" s="3547" t="s">
        <v>1539</v>
      </c>
      <c r="K28" s="168"/>
      <c r="L28" s="169"/>
      <c r="M28" s="170"/>
      <c r="N28" s="127"/>
      <c r="O28" s="128"/>
      <c r="P28" s="129"/>
      <c r="Q28" s="130"/>
      <c r="R28" s="130"/>
      <c r="S28" s="130"/>
      <c r="T28" s="130"/>
      <c r="U28" s="130"/>
      <c r="V28" s="128"/>
      <c r="W28" s="131"/>
      <c r="X28" s="128"/>
      <c r="Y28" s="4"/>
      <c r="Z28" s="4"/>
      <c r="AA28" s="4"/>
      <c r="AB28" s="4"/>
      <c r="AC28" s="4"/>
      <c r="AD28" s="4"/>
    </row>
    <row r="29" spans="1:30" ht="13.5" thickBot="1">
      <c r="A29" s="4209"/>
      <c r="B29" s="4055"/>
      <c r="C29" s="287">
        <v>14</v>
      </c>
      <c r="D29" s="171"/>
      <c r="E29" s="171"/>
      <c r="F29" s="171"/>
      <c r="G29" s="172"/>
      <c r="H29" s="173"/>
      <c r="I29" s="171"/>
      <c r="J29" s="174"/>
      <c r="K29" s="174"/>
      <c r="L29" s="175"/>
      <c r="M29" s="176"/>
      <c r="N29" s="136"/>
      <c r="O29" s="137"/>
      <c r="P29" s="177"/>
      <c r="Q29" s="178"/>
      <c r="R29" s="178"/>
      <c r="S29" s="178"/>
      <c r="T29" s="178"/>
      <c r="U29" s="178"/>
      <c r="V29" s="137"/>
      <c r="W29" s="179"/>
      <c r="X29" s="137"/>
      <c r="Y29" s="4"/>
      <c r="Z29" s="4"/>
      <c r="AA29" s="4"/>
      <c r="AB29" s="4"/>
      <c r="AC29" s="4"/>
      <c r="AD29" s="4"/>
    </row>
    <row r="30" spans="1:30" ht="7.5" customHeight="1">
      <c r="A30" s="4209"/>
      <c r="B30" s="4418" t="s">
        <v>52</v>
      </c>
      <c r="C30" s="4422" t="s">
        <v>53</v>
      </c>
      <c r="D30" s="95"/>
      <c r="E30" s="95"/>
      <c r="F30" s="95"/>
      <c r="G30" s="154"/>
      <c r="H30" s="155"/>
      <c r="I30" s="180"/>
      <c r="J30" s="181"/>
      <c r="K30" s="106"/>
      <c r="L30" s="182"/>
      <c r="M30" s="183"/>
      <c r="N30" s="109"/>
      <c r="O30" s="104"/>
      <c r="P30" s="120"/>
      <c r="Q30" s="121"/>
      <c r="R30" s="121"/>
      <c r="S30" s="121"/>
      <c r="T30" s="121"/>
      <c r="U30" s="121"/>
      <c r="V30" s="119"/>
      <c r="W30" s="122"/>
      <c r="X30" s="119"/>
      <c r="Y30" s="4"/>
      <c r="Z30" s="4"/>
      <c r="AA30" s="4"/>
      <c r="AB30" s="4"/>
      <c r="AC30" s="4"/>
      <c r="AD30" s="4"/>
    </row>
    <row r="31" spans="1:30" ht="7.5" customHeight="1">
      <c r="A31" s="4209"/>
      <c r="B31" s="4069"/>
      <c r="C31" s="4111"/>
      <c r="D31" s="95"/>
      <c r="E31" s="95"/>
      <c r="F31" s="95"/>
      <c r="G31" s="154"/>
      <c r="H31" s="155"/>
      <c r="I31" s="184"/>
      <c r="J31" s="181"/>
      <c r="K31" s="106"/>
      <c r="L31" s="182"/>
      <c r="M31" s="185"/>
      <c r="N31" s="109"/>
      <c r="O31" s="104"/>
      <c r="P31" s="186"/>
      <c r="Q31" s="187"/>
      <c r="R31" s="188"/>
      <c r="S31" s="188"/>
      <c r="T31" s="188"/>
      <c r="U31" s="188"/>
      <c r="V31" s="189"/>
      <c r="W31" s="190"/>
      <c r="X31" s="189"/>
      <c r="Y31" s="4"/>
      <c r="Z31" s="4"/>
      <c r="AA31" s="4"/>
      <c r="AB31" s="4"/>
      <c r="AC31" s="4"/>
      <c r="AD31" s="4"/>
    </row>
    <row r="32" spans="1:30" ht="7.5" customHeight="1">
      <c r="A32" s="4209"/>
      <c r="B32" s="4069"/>
      <c r="C32" s="4111"/>
      <c r="D32" s="95"/>
      <c r="E32" s="95"/>
      <c r="F32" s="95"/>
      <c r="G32" s="154"/>
      <c r="H32" s="155"/>
      <c r="I32" s="184"/>
      <c r="J32" s="181"/>
      <c r="K32" s="106"/>
      <c r="L32" s="182"/>
      <c r="M32" s="185"/>
      <c r="N32" s="109"/>
      <c r="O32" s="104"/>
      <c r="P32" s="186"/>
      <c r="Q32" s="103"/>
      <c r="R32" s="188"/>
      <c r="S32" s="188"/>
      <c r="T32" s="188"/>
      <c r="U32" s="188"/>
      <c r="V32" s="189"/>
      <c r="W32" s="190"/>
      <c r="X32" s="189"/>
      <c r="Y32" s="4"/>
      <c r="Z32" s="4"/>
      <c r="AA32" s="4"/>
      <c r="AB32" s="4"/>
      <c r="AC32" s="4"/>
      <c r="AD32" s="4"/>
    </row>
    <row r="33" spans="1:30" ht="7.5" customHeight="1">
      <c r="A33" s="4209"/>
      <c r="B33" s="4069"/>
      <c r="C33" s="4111"/>
      <c r="D33" s="95"/>
      <c r="E33" s="95"/>
      <c r="F33" s="95"/>
      <c r="G33" s="154"/>
      <c r="H33" s="155"/>
      <c r="I33" s="184"/>
      <c r="J33" s="181"/>
      <c r="K33" s="106"/>
      <c r="L33" s="182"/>
      <c r="M33" s="185"/>
      <c r="N33" s="109"/>
      <c r="O33" s="104"/>
      <c r="P33" s="186"/>
      <c r="Q33" s="103"/>
      <c r="R33" s="188"/>
      <c r="S33" s="188"/>
      <c r="T33" s="188"/>
      <c r="U33" s="188"/>
      <c r="V33" s="189"/>
      <c r="W33" s="190"/>
      <c r="X33" s="189"/>
      <c r="Y33" s="4"/>
      <c r="Z33" s="4"/>
      <c r="AA33" s="4"/>
      <c r="AB33" s="4"/>
      <c r="AC33" s="4"/>
      <c r="AD33" s="4"/>
    </row>
    <row r="34" spans="1:30" ht="7.5" customHeight="1" thickBot="1">
      <c r="A34" s="4209"/>
      <c r="B34" s="4069"/>
      <c r="C34" s="4393"/>
      <c r="D34" s="95"/>
      <c r="E34" s="95"/>
      <c r="F34" s="95"/>
      <c r="G34" s="154"/>
      <c r="H34" s="155"/>
      <c r="I34" s="184"/>
      <c r="J34" s="181"/>
      <c r="K34" s="106"/>
      <c r="L34" s="182"/>
      <c r="M34" s="191"/>
      <c r="N34" s="109"/>
      <c r="O34" s="104"/>
      <c r="P34" s="157"/>
      <c r="Q34" s="103"/>
      <c r="R34" s="187"/>
      <c r="S34" s="187"/>
      <c r="T34" s="187"/>
      <c r="U34" s="187"/>
      <c r="V34" s="192"/>
      <c r="W34" s="193"/>
      <c r="X34" s="192"/>
      <c r="Y34" s="4"/>
      <c r="Z34" s="4"/>
      <c r="AA34" s="4"/>
      <c r="AB34" s="4"/>
      <c r="AC34" s="4"/>
      <c r="AD34" s="4"/>
    </row>
    <row r="35" spans="1:30" ht="15" customHeight="1">
      <c r="A35" s="4209"/>
      <c r="B35" s="4069"/>
      <c r="C35" s="123">
        <v>20</v>
      </c>
      <c r="D35" s="194"/>
      <c r="E35" s="194"/>
      <c r="F35" s="194"/>
      <c r="G35" s="195"/>
      <c r="H35" s="196"/>
      <c r="I35" s="197"/>
      <c r="J35" s="198"/>
      <c r="K35" s="199"/>
      <c r="L35" s="200"/>
      <c r="M35" s="201"/>
      <c r="N35" s="197"/>
      <c r="O35" s="202"/>
      <c r="P35" s="138"/>
      <c r="Q35" s="203"/>
      <c r="R35" s="139"/>
      <c r="S35" s="139"/>
      <c r="T35" s="139"/>
      <c r="U35" s="139"/>
      <c r="V35" s="140"/>
      <c r="W35" s="141"/>
      <c r="X35" s="140"/>
      <c r="Y35" s="4"/>
      <c r="Z35" s="4"/>
      <c r="AA35" s="4"/>
      <c r="AB35" s="4"/>
      <c r="AC35" s="4"/>
      <c r="AD35" s="4"/>
    </row>
    <row r="36" spans="1:30" ht="15" customHeight="1" thickBot="1">
      <c r="A36" s="4209"/>
      <c r="B36" s="4055"/>
      <c r="C36" s="287">
        <v>21</v>
      </c>
      <c r="D36" s="171"/>
      <c r="E36" s="171"/>
      <c r="F36" s="171"/>
      <c r="G36" s="172"/>
      <c r="H36" s="173"/>
      <c r="I36" s="136"/>
      <c r="J36" s="204"/>
      <c r="K36" s="174"/>
      <c r="L36" s="175"/>
      <c r="M36" s="205"/>
      <c r="N36" s="136"/>
      <c r="O36" s="137"/>
      <c r="P36" s="206"/>
      <c r="Q36" s="178"/>
      <c r="R36" s="207"/>
      <c r="S36" s="207"/>
      <c r="T36" s="207"/>
      <c r="U36" s="207"/>
      <c r="V36" s="208"/>
      <c r="W36" s="206"/>
      <c r="X36" s="208"/>
      <c r="Y36" s="4"/>
      <c r="Z36" s="4"/>
      <c r="AA36" s="4"/>
      <c r="AB36" s="4"/>
      <c r="AC36" s="4"/>
      <c r="AD36" s="4"/>
    </row>
    <row r="37" spans="1:30" ht="7.5" customHeight="1">
      <c r="A37" s="4209"/>
      <c r="B37" s="4423" t="s">
        <v>55</v>
      </c>
      <c r="C37" s="4422" t="s">
        <v>56</v>
      </c>
      <c r="D37" s="95"/>
      <c r="E37" s="95"/>
      <c r="F37" s="95"/>
      <c r="G37" s="209"/>
      <c r="H37" s="210"/>
      <c r="I37" s="211"/>
      <c r="J37" s="211"/>
      <c r="K37" s="212"/>
      <c r="L37" s="213"/>
      <c r="M37" s="211"/>
      <c r="N37" s="104"/>
      <c r="O37" s="104"/>
      <c r="P37" s="102"/>
      <c r="Q37" s="103"/>
      <c r="R37" s="103"/>
      <c r="S37" s="103"/>
      <c r="T37" s="103"/>
      <c r="U37" s="103"/>
      <c r="V37" s="104"/>
      <c r="W37" s="105"/>
      <c r="X37" s="101"/>
      <c r="Y37" s="4"/>
      <c r="Z37" s="4"/>
      <c r="AA37" s="4"/>
      <c r="AB37" s="4"/>
      <c r="AC37" s="4"/>
    </row>
    <row r="38" spans="1:30" ht="7.5" customHeight="1">
      <c r="A38" s="4209"/>
      <c r="B38" s="4209"/>
      <c r="C38" s="4111"/>
      <c r="D38" s="95"/>
      <c r="E38" s="95"/>
      <c r="F38" s="95"/>
      <c r="G38" s="209"/>
      <c r="H38" s="210"/>
      <c r="I38" s="211"/>
      <c r="J38" s="211"/>
      <c r="K38" s="212"/>
      <c r="L38" s="213"/>
      <c r="M38" s="211"/>
      <c r="N38" s="104"/>
      <c r="O38" s="104"/>
      <c r="P38" s="102"/>
      <c r="Q38" s="103"/>
      <c r="R38" s="103"/>
      <c r="S38" s="103"/>
      <c r="T38" s="103"/>
      <c r="U38" s="103"/>
      <c r="V38" s="104"/>
      <c r="W38" s="105"/>
      <c r="X38" s="104"/>
      <c r="Y38" s="4"/>
      <c r="Z38" s="4"/>
      <c r="AA38" s="4"/>
      <c r="AB38" s="4"/>
      <c r="AC38" s="4"/>
      <c r="AD38" s="4"/>
    </row>
    <row r="39" spans="1:30" ht="7.5" customHeight="1">
      <c r="A39" s="4209"/>
      <c r="B39" s="4209"/>
      <c r="C39" s="4111"/>
      <c r="D39" s="95"/>
      <c r="E39" s="95"/>
      <c r="F39" s="95"/>
      <c r="G39" s="209"/>
      <c r="H39" s="210"/>
      <c r="I39" s="211"/>
      <c r="J39" s="211"/>
      <c r="K39" s="212"/>
      <c r="L39" s="213"/>
      <c r="M39" s="211"/>
      <c r="N39" s="104"/>
      <c r="O39" s="104"/>
      <c r="P39" s="102"/>
      <c r="Q39" s="103"/>
      <c r="R39" s="103"/>
      <c r="S39" s="103"/>
      <c r="T39" s="103"/>
      <c r="U39" s="103"/>
      <c r="V39" s="104"/>
      <c r="W39" s="105"/>
      <c r="X39" s="104"/>
      <c r="Y39" s="4"/>
      <c r="Z39" s="4"/>
      <c r="AA39" s="4"/>
      <c r="AB39" s="4"/>
      <c r="AC39" s="4"/>
      <c r="AD39" s="4"/>
    </row>
    <row r="40" spans="1:30" ht="7.5" customHeight="1">
      <c r="A40" s="4209"/>
      <c r="B40" s="4209"/>
      <c r="C40" s="4111"/>
      <c r="D40" s="95"/>
      <c r="E40" s="95"/>
      <c r="F40" s="95"/>
      <c r="G40" s="209"/>
      <c r="H40" s="210"/>
      <c r="I40" s="211"/>
      <c r="J40" s="211"/>
      <c r="K40" s="212"/>
      <c r="L40" s="213"/>
      <c r="M40" s="211"/>
      <c r="N40" s="104"/>
      <c r="O40" s="104"/>
      <c r="P40" s="102"/>
      <c r="Q40" s="103"/>
      <c r="R40" s="103"/>
      <c r="S40" s="103"/>
      <c r="T40" s="103"/>
      <c r="U40" s="103"/>
      <c r="V40" s="104"/>
      <c r="W40" s="105"/>
      <c r="X40" s="104"/>
      <c r="Y40" s="4"/>
      <c r="Z40" s="4"/>
      <c r="AA40" s="4"/>
      <c r="AB40" s="4"/>
      <c r="AC40" s="4"/>
      <c r="AD40" s="4"/>
    </row>
    <row r="41" spans="1:30" ht="13.5" thickBot="1">
      <c r="A41" s="4209"/>
      <c r="B41" s="4209"/>
      <c r="C41" s="4112"/>
      <c r="D41" s="111"/>
      <c r="E41" s="111"/>
      <c r="F41" s="111"/>
      <c r="G41" s="214"/>
      <c r="H41" s="215"/>
      <c r="I41" s="216"/>
      <c r="J41" s="216"/>
      <c r="K41" s="4413" t="s">
        <v>58</v>
      </c>
      <c r="L41" s="4068"/>
      <c r="M41" s="4069"/>
      <c r="N41" s="119"/>
      <c r="O41" s="119"/>
      <c r="P41" s="120"/>
      <c r="Q41" s="121"/>
      <c r="R41" s="121"/>
      <c r="S41" s="121"/>
      <c r="T41" s="121"/>
      <c r="U41" s="121"/>
      <c r="V41" s="119"/>
      <c r="W41" s="122"/>
      <c r="X41" s="119"/>
      <c r="Y41" s="4"/>
      <c r="Z41" s="4"/>
      <c r="AA41" s="4"/>
      <c r="AB41" s="4"/>
      <c r="AC41" s="4"/>
      <c r="AD41" s="4"/>
    </row>
    <row r="42" spans="1:30" ht="41.5" customHeight="1">
      <c r="A42" s="4209"/>
      <c r="B42" s="4209"/>
      <c r="C42" s="123">
        <v>27</v>
      </c>
      <c r="D42" s="3514" t="s">
        <v>60</v>
      </c>
      <c r="E42" s="123"/>
      <c r="F42" s="123"/>
      <c r="G42" s="217"/>
      <c r="H42" s="218"/>
      <c r="I42" s="4113" t="s">
        <v>1526</v>
      </c>
      <c r="J42" s="170"/>
      <c r="K42" s="169"/>
      <c r="L42" s="219"/>
      <c r="M42" s="170"/>
      <c r="N42" s="128"/>
      <c r="O42" s="128"/>
      <c r="P42" s="129"/>
      <c r="Q42" s="130"/>
      <c r="R42" s="130"/>
      <c r="S42" s="130"/>
      <c r="T42" s="130"/>
      <c r="U42" s="130"/>
      <c r="V42" s="128"/>
      <c r="W42" s="131"/>
      <c r="X42" s="128"/>
      <c r="Y42" s="4"/>
      <c r="Z42" s="4"/>
      <c r="AA42" s="4"/>
      <c r="AB42" s="4"/>
      <c r="AC42" s="4"/>
      <c r="AD42" s="4"/>
    </row>
    <row r="43" spans="1:30" ht="18.75" customHeight="1" thickBot="1">
      <c r="A43" s="4209"/>
      <c r="B43" s="4133"/>
      <c r="C43" s="287">
        <v>28</v>
      </c>
      <c r="D43" s="171"/>
      <c r="E43" s="171"/>
      <c r="F43" s="171"/>
      <c r="G43" s="220"/>
      <c r="H43" s="221"/>
      <c r="I43" s="4114"/>
      <c r="J43" s="137"/>
      <c r="K43" s="178"/>
      <c r="L43" s="222"/>
      <c r="M43" s="176"/>
      <c r="N43" s="140"/>
      <c r="O43" s="137"/>
      <c r="P43" s="177"/>
      <c r="Q43" s="178"/>
      <c r="R43" s="178"/>
      <c r="S43" s="178"/>
      <c r="T43" s="178"/>
      <c r="U43" s="178"/>
      <c r="V43" s="137"/>
      <c r="W43" s="179"/>
      <c r="X43" s="137"/>
      <c r="Y43" s="4"/>
      <c r="Z43" s="4"/>
      <c r="AA43" s="4"/>
      <c r="AB43" s="4"/>
      <c r="AC43" s="4"/>
      <c r="AD43" s="4"/>
    </row>
    <row r="44" spans="1:30" ht="7.5" customHeight="1">
      <c r="A44" s="4209"/>
      <c r="B44" s="4007" t="s">
        <v>61</v>
      </c>
      <c r="C44" s="4100" t="s">
        <v>62</v>
      </c>
      <c r="D44" s="142"/>
      <c r="E44" s="291"/>
      <c r="F44" s="142"/>
      <c r="G44" s="4134" t="s">
        <v>63</v>
      </c>
      <c r="H44" s="4137" t="s">
        <v>64</v>
      </c>
      <c r="I44" s="224"/>
      <c r="J44" s="225"/>
      <c r="K44" s="226"/>
      <c r="L44" s="227"/>
      <c r="M44" s="212"/>
      <c r="N44" s="228"/>
      <c r="O44" s="229"/>
      <c r="P44" s="102"/>
      <c r="Q44" s="103"/>
      <c r="R44" s="103"/>
      <c r="S44" s="103"/>
      <c r="T44" s="103"/>
      <c r="U44" s="103"/>
      <c r="V44" s="104"/>
      <c r="W44" s="105"/>
      <c r="X44" s="104"/>
      <c r="Y44" s="4"/>
      <c r="Z44" s="4"/>
      <c r="AA44" s="4"/>
      <c r="AB44" s="4"/>
      <c r="AC44" s="4"/>
      <c r="AD44" s="4"/>
    </row>
    <row r="45" spans="1:30" ht="7.5" customHeight="1" thickBot="1">
      <c r="A45" s="4385"/>
      <c r="B45" s="4057"/>
      <c r="C45" s="4087"/>
      <c r="D45" s="230"/>
      <c r="E45" s="231"/>
      <c r="F45" s="230"/>
      <c r="G45" s="4135"/>
      <c r="H45" s="4138"/>
      <c r="I45" s="232"/>
      <c r="J45" s="233"/>
      <c r="K45" s="234"/>
      <c r="L45" s="235"/>
      <c r="M45" s="236"/>
      <c r="N45" s="237"/>
      <c r="O45" s="238"/>
      <c r="P45" s="239"/>
      <c r="Q45" s="240"/>
      <c r="R45" s="240"/>
      <c r="S45" s="240"/>
      <c r="T45" s="240"/>
      <c r="U45" s="240"/>
      <c r="V45" s="241"/>
      <c r="W45" s="242"/>
      <c r="X45" s="241"/>
      <c r="Y45" s="4"/>
      <c r="Z45" s="4"/>
      <c r="AA45" s="4"/>
      <c r="AB45" s="4"/>
      <c r="AC45" s="4"/>
      <c r="AD45" s="4"/>
    </row>
    <row r="46" spans="1:30" ht="7.5" customHeight="1" thickTop="1">
      <c r="A46" s="4384" t="s">
        <v>65</v>
      </c>
      <c r="B46" s="4057"/>
      <c r="C46" s="4087"/>
      <c r="D46" s="3359"/>
      <c r="E46" s="3528"/>
      <c r="F46" s="3359"/>
      <c r="G46" s="4135"/>
      <c r="H46" s="4138"/>
      <c r="I46" s="95"/>
      <c r="J46" s="110"/>
      <c r="K46" s="243"/>
      <c r="L46" s="244"/>
      <c r="M46" s="245"/>
      <c r="N46" s="246"/>
      <c r="O46" s="229"/>
      <c r="P46" s="102"/>
      <c r="Q46" s="103"/>
      <c r="R46" s="103"/>
      <c r="S46" s="103"/>
      <c r="T46" s="103"/>
      <c r="U46" s="103"/>
      <c r="V46" s="104"/>
      <c r="W46" s="105"/>
      <c r="X46" s="104"/>
      <c r="Y46" s="4"/>
      <c r="Z46" s="4"/>
      <c r="AA46" s="4"/>
      <c r="AB46" s="4"/>
      <c r="AC46" s="4"/>
      <c r="AD46" s="4"/>
    </row>
    <row r="47" spans="1:30" ht="7.5" customHeight="1">
      <c r="A47" s="4209"/>
      <c r="B47" s="4057"/>
      <c r="C47" s="4087"/>
      <c r="D47" s="247"/>
      <c r="E47" s="184"/>
      <c r="F47" s="247"/>
      <c r="G47" s="4135"/>
      <c r="H47" s="4138"/>
      <c r="I47" s="184"/>
      <c r="J47" s="184"/>
      <c r="K47" s="243"/>
      <c r="L47" s="249"/>
      <c r="M47" s="250"/>
      <c r="N47" s="251"/>
      <c r="O47" s="251"/>
      <c r="P47" s="102"/>
      <c r="Q47" s="103"/>
      <c r="R47" s="103"/>
      <c r="S47" s="103"/>
      <c r="T47" s="103"/>
      <c r="U47" s="103"/>
      <c r="V47" s="104"/>
      <c r="W47" s="105"/>
      <c r="X47" s="104"/>
      <c r="Y47" s="4"/>
      <c r="Z47" s="4"/>
      <c r="AA47" s="4"/>
      <c r="AB47" s="4"/>
      <c r="AC47" s="4"/>
      <c r="AD47" s="4"/>
    </row>
    <row r="48" spans="1:30" ht="7.5" customHeight="1" thickBot="1">
      <c r="A48" s="4209"/>
      <c r="B48" s="4057"/>
      <c r="C48" s="4088"/>
      <c r="D48" s="3544"/>
      <c r="E48" s="3545"/>
      <c r="F48" s="3544"/>
      <c r="G48" s="4135"/>
      <c r="H48" s="4138"/>
      <c r="I48" s="184"/>
      <c r="J48" s="184"/>
      <c r="K48" s="243"/>
      <c r="L48" s="249"/>
      <c r="M48" s="250"/>
      <c r="N48" s="251"/>
      <c r="O48" s="251"/>
      <c r="P48" s="102"/>
      <c r="Q48" s="103"/>
      <c r="R48" s="103"/>
      <c r="S48" s="103"/>
      <c r="T48" s="103"/>
      <c r="U48" s="103"/>
      <c r="V48" s="104"/>
      <c r="W48" s="105"/>
      <c r="X48" s="104"/>
      <c r="Y48" s="4"/>
      <c r="Z48" s="4"/>
      <c r="AA48" s="4"/>
      <c r="AB48" s="4"/>
      <c r="AC48" s="4"/>
      <c r="AD48" s="4"/>
    </row>
    <row r="49" spans="1:30" ht="13" customHeight="1">
      <c r="A49" s="4209"/>
      <c r="B49" s="4057"/>
      <c r="C49" s="4007" t="s">
        <v>1487</v>
      </c>
      <c r="D49" s="4007"/>
      <c r="E49" s="4007"/>
      <c r="F49" s="4007"/>
      <c r="G49" s="4135"/>
      <c r="H49" s="4138"/>
      <c r="I49" s="4019"/>
      <c r="J49" s="3380" t="s">
        <v>66</v>
      </c>
      <c r="K49" s="256" t="s">
        <v>67</v>
      </c>
      <c r="L49" s="3378" t="s">
        <v>68</v>
      </c>
      <c r="M49" s="3376"/>
      <c r="N49" s="4376"/>
      <c r="O49" s="4376"/>
      <c r="P49" s="4363"/>
      <c r="Q49" s="4371"/>
      <c r="R49" s="4371"/>
      <c r="S49" s="4371"/>
      <c r="T49" s="4371"/>
      <c r="U49" s="4371"/>
      <c r="V49" s="4369"/>
      <c r="W49" s="4363"/>
      <c r="X49" s="4369"/>
      <c r="Y49" s="4"/>
      <c r="Z49" s="4"/>
      <c r="AA49" s="4"/>
      <c r="AB49" s="4"/>
      <c r="AC49" s="4"/>
      <c r="AD49" s="4"/>
    </row>
    <row r="50" spans="1:30" ht="26">
      <c r="A50" s="4209"/>
      <c r="B50" s="4057"/>
      <c r="C50" s="4008"/>
      <c r="D50" s="4360"/>
      <c r="E50" s="4360"/>
      <c r="F50" s="4360"/>
      <c r="G50" s="4135"/>
      <c r="H50" s="4138"/>
      <c r="I50" s="4020"/>
      <c r="J50" s="3381"/>
      <c r="K50" s="3377" t="s">
        <v>69</v>
      </c>
      <c r="L50" s="3379" t="s">
        <v>68</v>
      </c>
      <c r="M50" s="3488" t="s">
        <v>1493</v>
      </c>
      <c r="N50" s="4377"/>
      <c r="O50" s="4377"/>
      <c r="P50" s="4364"/>
      <c r="Q50" s="4372"/>
      <c r="R50" s="4372"/>
      <c r="S50" s="4372"/>
      <c r="T50" s="4372"/>
      <c r="U50" s="4372"/>
      <c r="V50" s="4370"/>
      <c r="W50" s="4364"/>
      <c r="X50" s="4370"/>
      <c r="Y50" s="4"/>
      <c r="Z50" s="4"/>
      <c r="AA50" s="4"/>
      <c r="AB50" s="4"/>
      <c r="AC50" s="4"/>
      <c r="AD50" s="4"/>
    </row>
    <row r="51" spans="1:30" ht="25.5" thickBot="1">
      <c r="A51" s="4209"/>
      <c r="B51" s="4082"/>
      <c r="C51" s="3364" t="s">
        <v>1490</v>
      </c>
      <c r="D51" s="3546"/>
      <c r="E51" s="3546"/>
      <c r="F51" s="3382"/>
      <c r="G51" s="4135"/>
      <c r="H51" s="4138"/>
      <c r="I51" s="3382"/>
      <c r="J51" s="3383"/>
      <c r="K51" s="259" t="s">
        <v>70</v>
      </c>
      <c r="L51" s="260" t="s">
        <v>71</v>
      </c>
      <c r="M51" s="3491" t="s">
        <v>1495</v>
      </c>
      <c r="N51" s="3489"/>
      <c r="O51" s="3489"/>
      <c r="P51" s="3490"/>
      <c r="Q51" s="3490"/>
      <c r="R51" s="3490"/>
      <c r="S51" s="3490"/>
      <c r="T51" s="3490"/>
      <c r="U51" s="3490"/>
      <c r="V51" s="3489"/>
      <c r="W51" s="3490"/>
      <c r="X51" s="3489"/>
      <c r="Y51" s="4"/>
      <c r="Z51" s="4"/>
      <c r="AA51" s="4"/>
      <c r="AB51" s="4"/>
      <c r="AC51" s="4"/>
      <c r="AD51" s="4"/>
    </row>
    <row r="52" spans="1:30" ht="7.5" customHeight="1">
      <c r="A52" s="4209"/>
      <c r="B52" s="4247" t="s">
        <v>72</v>
      </c>
      <c r="C52" s="4086" t="s">
        <v>73</v>
      </c>
      <c r="D52" s="3539"/>
      <c r="E52" s="3542"/>
      <c r="F52" s="3543"/>
      <c r="G52" s="4135"/>
      <c r="H52" s="4138"/>
      <c r="I52" s="224"/>
      <c r="J52" s="224"/>
      <c r="K52" s="226"/>
      <c r="L52" s="227"/>
      <c r="M52" s="263"/>
      <c r="N52" s="264"/>
      <c r="O52" s="264"/>
      <c r="P52" s="146"/>
      <c r="Q52" s="265"/>
      <c r="R52" s="265"/>
      <c r="S52" s="265"/>
      <c r="T52" s="265"/>
      <c r="U52" s="265"/>
      <c r="V52" s="152"/>
      <c r="W52" s="153"/>
      <c r="X52" s="152"/>
      <c r="Y52" s="4"/>
      <c r="Z52" s="4"/>
      <c r="AA52" s="4"/>
      <c r="AB52" s="4"/>
      <c r="AC52" s="4"/>
      <c r="AD52" s="4"/>
    </row>
    <row r="53" spans="1:30" ht="7.5" customHeight="1">
      <c r="A53" s="4209"/>
      <c r="B53" s="4057"/>
      <c r="C53" s="4111"/>
      <c r="D53" s="100"/>
      <c r="E53" s="266"/>
      <c r="F53" s="267"/>
      <c r="G53" s="4135"/>
      <c r="H53" s="4138"/>
      <c r="I53" s="224"/>
      <c r="J53" s="224"/>
      <c r="K53" s="226"/>
      <c r="L53" s="227"/>
      <c r="M53" s="191"/>
      <c r="N53" s="268"/>
      <c r="O53" s="268"/>
      <c r="P53" s="102"/>
      <c r="Q53" s="161"/>
      <c r="R53" s="161"/>
      <c r="S53" s="161"/>
      <c r="T53" s="161"/>
      <c r="U53" s="161"/>
      <c r="V53" s="104"/>
      <c r="W53" s="105"/>
      <c r="X53" s="104"/>
      <c r="Y53" s="4"/>
      <c r="Z53" s="4"/>
      <c r="AA53" s="4"/>
      <c r="AB53" s="4"/>
      <c r="AC53" s="4"/>
      <c r="AD53" s="4"/>
    </row>
    <row r="54" spans="1:30" ht="7.5" customHeight="1">
      <c r="A54" s="4209"/>
      <c r="B54" s="4057"/>
      <c r="C54" s="4111"/>
      <c r="D54" s="100"/>
      <c r="E54" s="266"/>
      <c r="F54" s="267"/>
      <c r="G54" s="4135"/>
      <c r="H54" s="4138"/>
      <c r="I54" s="95"/>
      <c r="J54" s="95"/>
      <c r="K54" s="102"/>
      <c r="L54" s="269"/>
      <c r="M54" s="191"/>
      <c r="N54" s="268"/>
      <c r="O54" s="268"/>
      <c r="P54" s="102"/>
      <c r="Q54" s="161"/>
      <c r="R54" s="161"/>
      <c r="S54" s="161"/>
      <c r="T54" s="161"/>
      <c r="U54" s="161"/>
      <c r="V54" s="104"/>
      <c r="W54" s="105"/>
      <c r="X54" s="104"/>
      <c r="Y54" s="4"/>
      <c r="Z54" s="4"/>
      <c r="AA54" s="4"/>
      <c r="AB54" s="4"/>
      <c r="AC54" s="4"/>
      <c r="AD54" s="4"/>
    </row>
    <row r="55" spans="1:30" ht="7.5" customHeight="1">
      <c r="A55" s="4209"/>
      <c r="B55" s="4057"/>
      <c r="C55" s="4111"/>
      <c r="D55" s="100"/>
      <c r="E55" s="266"/>
      <c r="F55" s="267"/>
      <c r="G55" s="4135"/>
      <c r="H55" s="4138"/>
      <c r="I55" s="95"/>
      <c r="J55" s="95"/>
      <c r="K55" s="102"/>
      <c r="L55" s="269"/>
      <c r="M55" s="191"/>
      <c r="N55" s="268"/>
      <c r="O55" s="268"/>
      <c r="P55" s="102"/>
      <c r="Q55" s="161"/>
      <c r="R55" s="161"/>
      <c r="S55" s="161"/>
      <c r="T55" s="161"/>
      <c r="U55" s="161"/>
      <c r="V55" s="104"/>
      <c r="W55" s="105"/>
      <c r="X55" s="104"/>
      <c r="Y55" s="4"/>
      <c r="Z55" s="4"/>
      <c r="AA55" s="4"/>
      <c r="AB55" s="4"/>
      <c r="AC55" s="4"/>
      <c r="AD55" s="4"/>
    </row>
    <row r="56" spans="1:30" ht="7.5" customHeight="1" thickBot="1">
      <c r="A56" s="4209"/>
      <c r="B56" s="4057"/>
      <c r="C56" s="4112"/>
      <c r="D56" s="270"/>
      <c r="E56" s="271"/>
      <c r="F56" s="272"/>
      <c r="G56" s="4135"/>
      <c r="H56" s="4138"/>
      <c r="I56" s="247"/>
      <c r="J56" s="247"/>
      <c r="K56" s="157"/>
      <c r="L56" s="158"/>
      <c r="M56" s="191"/>
      <c r="N56" s="268"/>
      <c r="O56" s="268"/>
      <c r="P56" s="102"/>
      <c r="Q56" s="161"/>
      <c r="R56" s="161"/>
      <c r="S56" s="161"/>
      <c r="T56" s="161"/>
      <c r="U56" s="161"/>
      <c r="V56" s="104"/>
      <c r="W56" s="105"/>
      <c r="X56" s="104"/>
      <c r="Y56" s="4"/>
      <c r="Z56" s="4"/>
      <c r="AA56" s="4"/>
      <c r="AB56" s="4"/>
      <c r="AC56" s="4"/>
      <c r="AD56" s="4"/>
    </row>
    <row r="57" spans="1:30" ht="13">
      <c r="A57" s="4209"/>
      <c r="B57" s="4057"/>
      <c r="C57" s="123">
        <v>11</v>
      </c>
      <c r="D57" s="273"/>
      <c r="E57" s="274"/>
      <c r="F57" s="275"/>
      <c r="G57" s="4135"/>
      <c r="H57" s="4138"/>
      <c r="I57" s="276"/>
      <c r="J57" s="276"/>
      <c r="K57" s="277"/>
      <c r="L57" s="278"/>
      <c r="M57" s="279"/>
      <c r="N57" s="280"/>
      <c r="O57" s="280"/>
      <c r="P57" s="281"/>
      <c r="Q57" s="282"/>
      <c r="R57" s="282"/>
      <c r="S57" s="282"/>
      <c r="T57" s="282"/>
      <c r="U57" s="282"/>
      <c r="V57" s="202"/>
      <c r="W57" s="283"/>
      <c r="X57" s="202"/>
      <c r="Y57" s="4"/>
      <c r="Z57" s="4"/>
      <c r="AA57" s="4"/>
      <c r="AB57" s="4"/>
      <c r="AC57" s="4"/>
      <c r="AD57" s="4"/>
    </row>
    <row r="58" spans="1:30" ht="36" customHeight="1" thickBot="1">
      <c r="A58" s="4209"/>
      <c r="B58" s="4082"/>
      <c r="C58" s="287">
        <v>12</v>
      </c>
      <c r="D58" s="284"/>
      <c r="E58" s="285"/>
      <c r="F58" s="286"/>
      <c r="G58" s="4135"/>
      <c r="H58" s="4138"/>
      <c r="I58" s="287"/>
      <c r="J58" s="287"/>
      <c r="K58" s="288" t="s">
        <v>75</v>
      </c>
      <c r="L58" s="289" t="s">
        <v>76</v>
      </c>
      <c r="M58" s="176"/>
      <c r="N58" s="290"/>
      <c r="O58" s="290"/>
      <c r="P58" s="177"/>
      <c r="Q58" s="222"/>
      <c r="R58" s="222"/>
      <c r="S58" s="222"/>
      <c r="T58" s="222"/>
      <c r="U58" s="222"/>
      <c r="V58" s="137"/>
      <c r="W58" s="179"/>
      <c r="X58" s="137"/>
      <c r="Y58" s="4"/>
      <c r="Z58" s="4"/>
      <c r="AA58" s="4"/>
      <c r="AB58" s="4"/>
      <c r="AC58" s="4"/>
      <c r="AD58" s="4"/>
    </row>
    <row r="59" spans="1:30" ht="7.5" customHeight="1">
      <c r="A59" s="4209"/>
      <c r="B59" s="4097" t="s">
        <v>77</v>
      </c>
      <c r="C59" s="4131" t="s">
        <v>78</v>
      </c>
      <c r="D59" s="10"/>
      <c r="E59" s="11"/>
      <c r="F59" s="166"/>
      <c r="G59" s="4135"/>
      <c r="H59" s="4138"/>
      <c r="I59" s="291"/>
      <c r="J59" s="292"/>
      <c r="K59" s="122"/>
      <c r="L59" s="293"/>
      <c r="M59" s="294"/>
      <c r="N59" s="295"/>
      <c r="O59" s="152"/>
      <c r="P59" s="146"/>
      <c r="Q59" s="265"/>
      <c r="R59" s="265"/>
      <c r="S59" s="265"/>
      <c r="T59" s="265"/>
      <c r="U59" s="265"/>
      <c r="V59" s="152"/>
      <c r="W59" s="296"/>
      <c r="X59" s="297"/>
      <c r="Y59" s="4"/>
      <c r="Z59" s="4"/>
      <c r="AA59" s="4"/>
      <c r="AB59" s="4"/>
      <c r="AC59" s="4"/>
      <c r="AD59" s="4"/>
    </row>
    <row r="60" spans="1:30" ht="7.5" customHeight="1">
      <c r="A60" s="4209"/>
      <c r="B60" s="4069"/>
      <c r="C60" s="4111"/>
      <c r="D60" s="298"/>
      <c r="E60" s="299"/>
      <c r="F60" s="300"/>
      <c r="G60" s="4135"/>
      <c r="H60" s="4138"/>
      <c r="I60" s="184"/>
      <c r="J60" s="223"/>
      <c r="K60" s="190"/>
      <c r="L60" s="301"/>
      <c r="M60" s="185"/>
      <c r="N60" s="109"/>
      <c r="O60" s="104"/>
      <c r="P60" s="157"/>
      <c r="Q60" s="161"/>
      <c r="R60" s="161"/>
      <c r="S60" s="161"/>
      <c r="T60" s="161"/>
      <c r="U60" s="161"/>
      <c r="V60" s="192"/>
      <c r="W60" s="190"/>
      <c r="X60" s="189"/>
      <c r="Y60" s="4"/>
      <c r="Z60" s="4"/>
      <c r="AA60" s="4"/>
      <c r="AB60" s="4"/>
      <c r="AC60" s="4"/>
      <c r="AD60" s="4"/>
    </row>
    <row r="61" spans="1:30" ht="7.5" customHeight="1">
      <c r="A61" s="4209"/>
      <c r="B61" s="4069"/>
      <c r="C61" s="4111"/>
      <c r="D61" s="298"/>
      <c r="E61" s="299"/>
      <c r="F61" s="300"/>
      <c r="G61" s="4135"/>
      <c r="H61" s="4138"/>
      <c r="I61" s="184"/>
      <c r="J61" s="223"/>
      <c r="K61" s="190"/>
      <c r="L61" s="301"/>
      <c r="M61" s="185"/>
      <c r="N61" s="109"/>
      <c r="O61" s="104"/>
      <c r="P61" s="157"/>
      <c r="Q61" s="161"/>
      <c r="R61" s="161"/>
      <c r="S61" s="161"/>
      <c r="T61" s="161"/>
      <c r="U61" s="161"/>
      <c r="V61" s="192"/>
      <c r="W61" s="190"/>
      <c r="X61" s="189"/>
      <c r="Y61" s="4"/>
      <c r="Z61" s="4"/>
      <c r="AA61" s="4"/>
      <c r="AB61" s="4"/>
      <c r="AC61" s="4"/>
      <c r="AD61" s="4"/>
    </row>
    <row r="62" spans="1:30" ht="7.5" customHeight="1">
      <c r="A62" s="4209"/>
      <c r="B62" s="4069"/>
      <c r="C62" s="4111"/>
      <c r="D62" s="298"/>
      <c r="E62" s="299"/>
      <c r="F62" s="300"/>
      <c r="G62" s="4135"/>
      <c r="H62" s="4138"/>
      <c r="I62" s="184"/>
      <c r="J62" s="223"/>
      <c r="K62" s="190"/>
      <c r="L62" s="301"/>
      <c r="M62" s="185"/>
      <c r="N62" s="109"/>
      <c r="O62" s="104"/>
      <c r="P62" s="157"/>
      <c r="Q62" s="161"/>
      <c r="R62" s="161"/>
      <c r="S62" s="161"/>
      <c r="T62" s="161"/>
      <c r="U62" s="161"/>
      <c r="V62" s="192"/>
      <c r="W62" s="190"/>
      <c r="X62" s="189"/>
      <c r="Y62" s="4"/>
      <c r="Z62" s="4"/>
      <c r="AA62" s="4"/>
      <c r="AB62" s="4"/>
      <c r="AC62" s="4"/>
      <c r="AD62" s="4"/>
    </row>
    <row r="63" spans="1:30" ht="7.5" customHeight="1" thickBot="1">
      <c r="A63" s="4209"/>
      <c r="B63" s="4069"/>
      <c r="C63" s="4112"/>
      <c r="D63" s="111"/>
      <c r="E63" s="165"/>
      <c r="F63" s="254"/>
      <c r="G63" s="4135"/>
      <c r="H63" s="4138"/>
      <c r="I63" s="253"/>
      <c r="J63" s="254"/>
      <c r="K63" s="190"/>
      <c r="L63" s="301"/>
      <c r="M63" s="185"/>
      <c r="N63" s="118"/>
      <c r="O63" s="119"/>
      <c r="P63" s="186"/>
      <c r="Q63" s="293"/>
      <c r="R63" s="293"/>
      <c r="S63" s="293"/>
      <c r="T63" s="293"/>
      <c r="U63" s="293"/>
      <c r="V63" s="189"/>
      <c r="W63" s="190"/>
      <c r="X63" s="189"/>
      <c r="Y63" s="4"/>
      <c r="Z63" s="4"/>
      <c r="AA63" s="4"/>
      <c r="AB63" s="4"/>
      <c r="AC63" s="4"/>
      <c r="AD63" s="4"/>
    </row>
    <row r="64" spans="1:30" ht="26">
      <c r="A64" s="4209"/>
      <c r="B64" s="4069"/>
      <c r="C64" s="123">
        <v>18</v>
      </c>
      <c r="D64" s="3514" t="s">
        <v>80</v>
      </c>
      <c r="E64" s="274"/>
      <c r="F64" s="274"/>
      <c r="G64" s="4135"/>
      <c r="H64" s="4138"/>
      <c r="I64" s="4132" t="s">
        <v>1528</v>
      </c>
      <c r="J64" s="302"/>
      <c r="K64" s="3495" t="s">
        <v>83</v>
      </c>
      <c r="L64" s="3510" t="s">
        <v>84</v>
      </c>
      <c r="M64" s="3494" t="s">
        <v>1496</v>
      </c>
      <c r="N64" s="127"/>
      <c r="O64" s="128"/>
      <c r="P64" s="304"/>
      <c r="Q64" s="305"/>
      <c r="R64" s="305"/>
      <c r="S64" s="305"/>
      <c r="T64" s="305"/>
      <c r="U64" s="305"/>
      <c r="V64" s="306"/>
      <c r="W64" s="307"/>
      <c r="X64" s="308"/>
      <c r="Y64" s="4"/>
      <c r="Z64" s="4"/>
      <c r="AA64" s="4"/>
      <c r="AB64" s="4"/>
      <c r="AC64" s="4"/>
      <c r="AD64" s="4"/>
    </row>
    <row r="65" spans="1:30" ht="30" customHeight="1" thickBot="1">
      <c r="A65" s="4209"/>
      <c r="B65" s="4055"/>
      <c r="C65" s="287">
        <v>19</v>
      </c>
      <c r="D65" s="3382"/>
      <c r="E65" s="3540" t="s">
        <v>81</v>
      </c>
      <c r="F65" s="3541" t="s">
        <v>1476</v>
      </c>
      <c r="G65" s="4136"/>
      <c r="H65" s="4139"/>
      <c r="I65" s="4133"/>
      <c r="J65" s="311"/>
      <c r="K65" s="312"/>
      <c r="L65" s="313"/>
      <c r="M65" s="205"/>
      <c r="N65" s="136"/>
      <c r="O65" s="137"/>
      <c r="P65" s="207"/>
      <c r="Q65" s="313"/>
      <c r="R65" s="313"/>
      <c r="S65" s="313"/>
      <c r="T65" s="313"/>
      <c r="U65" s="313"/>
      <c r="V65" s="314"/>
      <c r="W65" s="312"/>
      <c r="X65" s="208"/>
      <c r="Y65" s="4"/>
      <c r="Z65" s="4"/>
      <c r="AA65" s="4"/>
      <c r="AB65" s="4"/>
      <c r="AC65" s="4"/>
      <c r="AD65" s="4"/>
    </row>
    <row r="66" spans="1:30" ht="7.5" customHeight="1">
      <c r="A66" s="4209"/>
      <c r="B66" s="4218" t="s">
        <v>85</v>
      </c>
      <c r="C66" s="4116" t="s">
        <v>86</v>
      </c>
      <c r="D66" s="4361" t="s">
        <v>87</v>
      </c>
      <c r="E66" s="4068"/>
      <c r="F66" s="4069"/>
      <c r="G66" s="315"/>
      <c r="H66" s="316"/>
      <c r="I66" s="317"/>
      <c r="J66" s="317"/>
      <c r="K66" s="4419"/>
      <c r="L66" s="4068"/>
      <c r="M66" s="4069"/>
      <c r="N66" s="318"/>
      <c r="O66" s="319"/>
      <c r="P66" s="58"/>
      <c r="Q66" s="320"/>
      <c r="R66" s="320"/>
      <c r="S66" s="320"/>
      <c r="T66" s="320"/>
      <c r="U66" s="320"/>
      <c r="V66" s="57"/>
      <c r="W66" s="321"/>
      <c r="X66" s="319"/>
      <c r="Y66" s="4"/>
      <c r="Z66" s="4"/>
      <c r="AA66" s="4"/>
      <c r="AB66" s="4"/>
      <c r="AC66" s="4"/>
      <c r="AD66" s="4"/>
    </row>
    <row r="67" spans="1:30" ht="7.5" customHeight="1">
      <c r="A67" s="4209"/>
      <c r="B67" s="4069"/>
      <c r="C67" s="4111"/>
      <c r="D67" s="4111"/>
      <c r="E67" s="4068"/>
      <c r="F67" s="4069"/>
      <c r="G67" s="315"/>
      <c r="H67" s="316"/>
      <c r="I67" s="322"/>
      <c r="J67" s="322"/>
      <c r="K67" s="324"/>
      <c r="L67" s="325"/>
      <c r="M67" s="326"/>
      <c r="N67" s="318"/>
      <c r="O67" s="319"/>
      <c r="P67" s="71"/>
      <c r="Q67" s="323"/>
      <c r="R67" s="323"/>
      <c r="S67" s="323"/>
      <c r="T67" s="323"/>
      <c r="U67" s="323"/>
      <c r="V67" s="70"/>
      <c r="W67" s="321"/>
      <c r="X67" s="319"/>
      <c r="Y67" s="4"/>
      <c r="Z67" s="4"/>
      <c r="AA67" s="4"/>
      <c r="AB67" s="4"/>
      <c r="AC67" s="4"/>
      <c r="AD67" s="4"/>
    </row>
    <row r="68" spans="1:30" ht="7.5" customHeight="1">
      <c r="A68" s="4209"/>
      <c r="B68" s="4069"/>
      <c r="C68" s="4111"/>
      <c r="D68" s="4111"/>
      <c r="E68" s="4068"/>
      <c r="F68" s="4069"/>
      <c r="G68" s="315"/>
      <c r="H68" s="316"/>
      <c r="I68" s="322"/>
      <c r="J68" s="322"/>
      <c r="K68" s="324"/>
      <c r="L68" s="325"/>
      <c r="M68" s="326"/>
      <c r="N68" s="318"/>
      <c r="O68" s="319"/>
      <c r="P68" s="71"/>
      <c r="Q68" s="323"/>
      <c r="R68" s="323"/>
      <c r="S68" s="323"/>
      <c r="T68" s="323"/>
      <c r="U68" s="323"/>
      <c r="V68" s="70"/>
      <c r="W68" s="321"/>
      <c r="X68" s="319"/>
      <c r="Y68" s="4"/>
      <c r="Z68" s="4"/>
      <c r="AA68" s="4"/>
      <c r="AB68" s="4"/>
      <c r="AC68" s="4"/>
      <c r="AD68" s="4"/>
    </row>
    <row r="69" spans="1:30" ht="7.5" customHeight="1">
      <c r="A69" s="4209"/>
      <c r="B69" s="4069"/>
      <c r="C69" s="4111"/>
      <c r="D69" s="4111"/>
      <c r="E69" s="4068"/>
      <c r="F69" s="4069"/>
      <c r="G69" s="315"/>
      <c r="H69" s="316"/>
      <c r="I69" s="322"/>
      <c r="J69" s="322"/>
      <c r="K69" s="324"/>
      <c r="L69" s="325"/>
      <c r="M69" s="326"/>
      <c r="N69" s="318"/>
      <c r="O69" s="319"/>
      <c r="P69" s="71"/>
      <c r="Q69" s="323"/>
      <c r="R69" s="323"/>
      <c r="S69" s="323"/>
      <c r="T69" s="323"/>
      <c r="U69" s="323"/>
      <c r="V69" s="70"/>
      <c r="W69" s="321"/>
      <c r="X69" s="319"/>
      <c r="Y69" s="4"/>
      <c r="Z69" s="4"/>
      <c r="AA69" s="4"/>
      <c r="AB69" s="4"/>
      <c r="AC69" s="4"/>
      <c r="AD69" s="4"/>
    </row>
    <row r="70" spans="1:30" ht="7.5" customHeight="1" thickBot="1">
      <c r="A70" s="4209"/>
      <c r="B70" s="4069"/>
      <c r="C70" s="4112"/>
      <c r="D70" s="4111"/>
      <c r="E70" s="4068"/>
      <c r="F70" s="4069"/>
      <c r="G70" s="327"/>
      <c r="H70" s="328"/>
      <c r="I70" s="322"/>
      <c r="J70" s="322"/>
      <c r="K70" s="324"/>
      <c r="L70" s="325"/>
      <c r="M70" s="326"/>
      <c r="N70" s="329"/>
      <c r="O70" s="330"/>
      <c r="P70" s="331"/>
      <c r="Q70" s="332"/>
      <c r="R70" s="332"/>
      <c r="S70" s="332"/>
      <c r="T70" s="332"/>
      <c r="U70" s="332"/>
      <c r="V70" s="333"/>
      <c r="W70" s="321"/>
      <c r="X70" s="319"/>
      <c r="Y70" s="4"/>
      <c r="Z70" s="4"/>
      <c r="AA70" s="4"/>
      <c r="AB70" s="4"/>
      <c r="AC70" s="4"/>
      <c r="AD70" s="4"/>
    </row>
    <row r="71" spans="1:30" ht="13">
      <c r="A71" s="4209"/>
      <c r="B71" s="4069"/>
      <c r="C71" s="123">
        <v>25</v>
      </c>
      <c r="D71" s="4111"/>
      <c r="E71" s="4068"/>
      <c r="F71" s="4069"/>
      <c r="G71" s="334"/>
      <c r="H71" s="335"/>
      <c r="I71" s="336"/>
      <c r="J71" s="336"/>
      <c r="K71" s="277"/>
      <c r="L71" s="278"/>
      <c r="M71" s="337"/>
      <c r="N71" s="273"/>
      <c r="O71" s="338"/>
      <c r="P71" s="4168">
        <v>25</v>
      </c>
      <c r="Q71" s="4368" t="s">
        <v>91</v>
      </c>
      <c r="R71" s="4368"/>
      <c r="S71" s="4368" t="s">
        <v>35</v>
      </c>
      <c r="T71" s="4368" t="s">
        <v>92</v>
      </c>
      <c r="U71" s="4368" t="s">
        <v>93</v>
      </c>
      <c r="V71" s="4168">
        <v>7</v>
      </c>
      <c r="W71" s="340"/>
      <c r="X71" s="338"/>
      <c r="Y71" s="4"/>
      <c r="Z71" s="4"/>
      <c r="AA71" s="4"/>
      <c r="AB71" s="4"/>
      <c r="AC71" s="4"/>
      <c r="AD71" s="4"/>
    </row>
    <row r="72" spans="1:30" ht="13.5" thickBot="1">
      <c r="A72" s="4209"/>
      <c r="B72" s="4055"/>
      <c r="C72" s="287">
        <v>26</v>
      </c>
      <c r="D72" s="4111"/>
      <c r="E72" s="4068"/>
      <c r="F72" s="4069"/>
      <c r="G72" s="309"/>
      <c r="H72" s="310"/>
      <c r="I72" s="286"/>
      <c r="J72" s="336"/>
      <c r="K72" s="277"/>
      <c r="L72" s="278"/>
      <c r="M72" s="337"/>
      <c r="N72" s="341"/>
      <c r="O72" s="140"/>
      <c r="P72" s="4024"/>
      <c r="Q72" s="4148"/>
      <c r="R72" s="4148"/>
      <c r="S72" s="4148"/>
      <c r="T72" s="4148"/>
      <c r="U72" s="4148"/>
      <c r="V72" s="4024"/>
      <c r="W72" s="141"/>
      <c r="X72" s="140"/>
      <c r="Y72" s="4"/>
      <c r="Z72" s="4"/>
      <c r="AA72" s="4"/>
      <c r="AB72" s="4"/>
      <c r="AC72" s="4"/>
      <c r="AD72" s="4"/>
    </row>
    <row r="73" spans="1:30" ht="7.5" customHeight="1">
      <c r="A73" s="4209"/>
      <c r="B73" s="4218" t="s">
        <v>94</v>
      </c>
      <c r="C73" s="4116" t="s">
        <v>95</v>
      </c>
      <c r="D73" s="4111"/>
      <c r="E73" s="4068"/>
      <c r="F73" s="4069"/>
      <c r="G73" s="342"/>
      <c r="H73" s="343"/>
      <c r="I73" s="318"/>
      <c r="J73" s="344"/>
      <c r="K73" s="60"/>
      <c r="L73" s="320"/>
      <c r="M73" s="344"/>
      <c r="N73" s="56"/>
      <c r="O73" s="57"/>
      <c r="P73" s="345"/>
      <c r="Q73" s="320"/>
      <c r="R73" s="320"/>
      <c r="S73" s="323"/>
      <c r="T73" s="323"/>
      <c r="U73" s="323"/>
      <c r="V73" s="319"/>
      <c r="W73" s="60"/>
      <c r="X73" s="57"/>
      <c r="Y73" s="4"/>
      <c r="Z73" s="4"/>
      <c r="AA73" s="4"/>
      <c r="AB73" s="4"/>
      <c r="AC73" s="4"/>
      <c r="AD73" s="4"/>
    </row>
    <row r="74" spans="1:30" ht="10" customHeight="1">
      <c r="A74" s="4209"/>
      <c r="B74" s="4069"/>
      <c r="C74" s="4111"/>
      <c r="D74" s="4111"/>
      <c r="E74" s="4068"/>
      <c r="F74" s="4069"/>
      <c r="G74" s="315"/>
      <c r="H74" s="316"/>
      <c r="I74" s="346"/>
      <c r="J74" s="346"/>
      <c r="K74" s="4378" t="s">
        <v>1472</v>
      </c>
      <c r="L74" s="4379"/>
      <c r="M74" s="4174"/>
      <c r="N74" s="318"/>
      <c r="O74" s="319"/>
      <c r="P74" s="345"/>
      <c r="Q74" s="323"/>
      <c r="R74" s="323"/>
      <c r="S74" s="323"/>
      <c r="T74" s="323"/>
      <c r="U74" s="323"/>
      <c r="V74" s="319"/>
      <c r="W74" s="321"/>
      <c r="X74" s="319"/>
      <c r="Y74" s="4"/>
      <c r="Z74" s="4"/>
      <c r="AA74" s="4"/>
      <c r="AB74" s="4"/>
      <c r="AC74" s="4"/>
      <c r="AD74" s="4"/>
    </row>
    <row r="75" spans="1:30" ht="10" customHeight="1">
      <c r="A75" s="4209"/>
      <c r="B75" s="4069"/>
      <c r="C75" s="4111"/>
      <c r="D75" s="4111"/>
      <c r="E75" s="4068"/>
      <c r="F75" s="4069"/>
      <c r="G75" s="315"/>
      <c r="H75" s="316"/>
      <c r="I75" s="346"/>
      <c r="J75" s="346"/>
      <c r="K75" s="4378" t="s">
        <v>1474</v>
      </c>
      <c r="L75" s="4379"/>
      <c r="M75" s="4174"/>
      <c r="N75" s="318"/>
      <c r="O75" s="319"/>
      <c r="P75" s="345"/>
      <c r="Q75" s="323"/>
      <c r="R75" s="323"/>
      <c r="S75" s="323"/>
      <c r="T75" s="323"/>
      <c r="U75" s="323"/>
      <c r="V75" s="319"/>
      <c r="W75" s="321"/>
      <c r="X75" s="319"/>
      <c r="Y75" s="4"/>
      <c r="Z75" s="4"/>
      <c r="AA75" s="4"/>
      <c r="AB75" s="4"/>
      <c r="AC75" s="4"/>
      <c r="AD75" s="4"/>
    </row>
    <row r="76" spans="1:30" ht="10" customHeight="1">
      <c r="A76" s="4209"/>
      <c r="B76" s="4069"/>
      <c r="C76" s="4111"/>
      <c r="D76" s="4111"/>
      <c r="E76" s="4068"/>
      <c r="F76" s="4069"/>
      <c r="G76" s="315"/>
      <c r="H76" s="316"/>
      <c r="I76" s="346"/>
      <c r="J76" s="349"/>
      <c r="K76" s="4378" t="s">
        <v>1473</v>
      </c>
      <c r="L76" s="4379"/>
      <c r="M76" s="4174"/>
      <c r="N76" s="318"/>
      <c r="O76" s="319"/>
      <c r="P76" s="345"/>
      <c r="Q76" s="323"/>
      <c r="R76" s="323"/>
      <c r="S76" s="323"/>
      <c r="T76" s="323"/>
      <c r="U76" s="323"/>
      <c r="V76" s="319"/>
      <c r="W76" s="321"/>
      <c r="X76" s="319"/>
      <c r="Y76" s="4"/>
      <c r="Z76" s="4"/>
      <c r="AA76" s="4"/>
      <c r="AB76" s="4"/>
      <c r="AC76" s="4"/>
      <c r="AD76" s="4"/>
    </row>
    <row r="77" spans="1:30" ht="7.5" customHeight="1" thickBot="1">
      <c r="A77" s="4209"/>
      <c r="B77" s="4069"/>
      <c r="C77" s="4175"/>
      <c r="D77" s="4175"/>
      <c r="E77" s="4176"/>
      <c r="F77" s="4107"/>
      <c r="G77" s="350"/>
      <c r="H77" s="351"/>
      <c r="I77" s="352"/>
      <c r="J77" s="353"/>
      <c r="K77" s="354"/>
      <c r="L77" s="355"/>
      <c r="M77" s="356"/>
      <c r="N77" s="357"/>
      <c r="O77" s="358"/>
      <c r="P77" s="359"/>
      <c r="Q77" s="355"/>
      <c r="R77" s="355"/>
      <c r="S77" s="355"/>
      <c r="T77" s="355"/>
      <c r="U77" s="355"/>
      <c r="V77" s="358"/>
      <c r="W77" s="360"/>
      <c r="X77" s="358"/>
      <c r="Y77" s="4"/>
      <c r="Z77" s="4"/>
      <c r="AA77" s="4"/>
      <c r="AB77" s="4"/>
      <c r="AC77" s="4"/>
      <c r="AD77" s="4"/>
    </row>
    <row r="78" spans="1:30" ht="13.5" thickTop="1">
      <c r="A78" s="4388" t="s">
        <v>96</v>
      </c>
      <c r="B78" s="4069"/>
      <c r="C78" s="3366" t="s">
        <v>231</v>
      </c>
      <c r="D78" s="4382" t="s">
        <v>97</v>
      </c>
      <c r="E78" s="4070"/>
      <c r="F78" s="4071"/>
      <c r="G78" s="362"/>
      <c r="H78" s="363"/>
      <c r="I78" s="194"/>
      <c r="J78" s="364"/>
      <c r="K78" s="3388" t="s">
        <v>658</v>
      </c>
      <c r="L78" s="282" t="s">
        <v>98</v>
      </c>
      <c r="M78" s="201"/>
      <c r="N78" s="197"/>
      <c r="O78" s="202"/>
      <c r="P78" s="281"/>
      <c r="Q78" s="282"/>
      <c r="R78" s="282"/>
      <c r="S78" s="282"/>
      <c r="T78" s="282"/>
      <c r="U78" s="282"/>
      <c r="V78" s="202"/>
      <c r="W78" s="283"/>
      <c r="X78" s="202"/>
      <c r="Y78" s="4"/>
      <c r="Z78" s="4"/>
      <c r="AA78" s="4"/>
      <c r="AB78" s="4"/>
      <c r="AC78" s="4"/>
      <c r="AD78" s="4"/>
    </row>
    <row r="79" spans="1:30" ht="13.5" thickBot="1">
      <c r="A79" s="4209"/>
      <c r="B79" s="4055"/>
      <c r="C79" s="3364" t="s">
        <v>1488</v>
      </c>
      <c r="D79" s="419"/>
      <c r="E79" s="420"/>
      <c r="F79" s="419"/>
      <c r="G79" s="220"/>
      <c r="H79" s="221"/>
      <c r="I79" s="171"/>
      <c r="J79" s="366"/>
      <c r="K79" s="277"/>
      <c r="L79" s="367"/>
      <c r="M79" s="337"/>
      <c r="N79" s="136"/>
      <c r="O79" s="137"/>
      <c r="P79" s="177">
        <v>25</v>
      </c>
      <c r="Q79" s="222" t="s">
        <v>99</v>
      </c>
      <c r="R79" s="222"/>
      <c r="S79" s="222" t="s">
        <v>35</v>
      </c>
      <c r="T79" s="222" t="s">
        <v>100</v>
      </c>
      <c r="U79" s="222" t="s">
        <v>101</v>
      </c>
      <c r="V79" s="137">
        <v>7</v>
      </c>
      <c r="W79" s="179"/>
      <c r="X79" s="137"/>
      <c r="Y79" s="4"/>
      <c r="Z79" s="4"/>
      <c r="AA79" s="4"/>
      <c r="AB79" s="4"/>
      <c r="AC79" s="4"/>
      <c r="AD79" s="4"/>
    </row>
    <row r="80" spans="1:30" ht="7.5" customHeight="1">
      <c r="A80" s="4209"/>
      <c r="B80" s="4217" t="s">
        <v>102</v>
      </c>
      <c r="C80" s="4131" t="s">
        <v>103</v>
      </c>
      <c r="D80" s="224"/>
      <c r="E80" s="368"/>
      <c r="F80" s="224"/>
      <c r="G80" s="4236" t="s">
        <v>104</v>
      </c>
      <c r="H80" s="4374" t="s">
        <v>105</v>
      </c>
      <c r="I80" s="142"/>
      <c r="J80" s="292"/>
      <c r="K80" s="369"/>
      <c r="L80" s="370"/>
      <c r="M80" s="371"/>
      <c r="N80" s="104"/>
      <c r="O80" s="104"/>
      <c r="P80" s="105"/>
      <c r="Q80" s="161"/>
      <c r="R80" s="161"/>
      <c r="S80" s="161"/>
      <c r="T80" s="161"/>
      <c r="U80" s="161"/>
      <c r="V80" s="103"/>
      <c r="W80" s="105"/>
      <c r="X80" s="104"/>
      <c r="Y80" s="4"/>
      <c r="Z80" s="4"/>
      <c r="AA80" s="4"/>
      <c r="AB80" s="4"/>
      <c r="AC80" s="4"/>
      <c r="AD80" s="4"/>
    </row>
    <row r="81" spans="1:30" ht="7.5" customHeight="1">
      <c r="A81" s="4209"/>
      <c r="B81" s="4069"/>
      <c r="C81" s="4111"/>
      <c r="D81" s="224"/>
      <c r="E81" s="368"/>
      <c r="F81" s="224"/>
      <c r="G81" s="4090"/>
      <c r="H81" s="4093"/>
      <c r="I81" s="247"/>
      <c r="J81" s="248"/>
      <c r="K81" s="372"/>
      <c r="L81" s="373"/>
      <c r="M81" s="191"/>
      <c r="N81" s="101"/>
      <c r="O81" s="101"/>
      <c r="P81" s="105"/>
      <c r="Q81" s="161"/>
      <c r="R81" s="161"/>
      <c r="S81" s="161"/>
      <c r="T81" s="161"/>
      <c r="U81" s="161"/>
      <c r="V81" s="103"/>
      <c r="W81" s="105"/>
      <c r="X81" s="104"/>
      <c r="Y81" s="4"/>
      <c r="Z81" s="4"/>
      <c r="AA81" s="4"/>
      <c r="AB81" s="4"/>
      <c r="AC81" s="4"/>
      <c r="AD81" s="4"/>
    </row>
    <row r="82" spans="1:30" ht="7.5" customHeight="1">
      <c r="A82" s="4209"/>
      <c r="B82" s="4069"/>
      <c r="C82" s="4111"/>
      <c r="D82" s="224"/>
      <c r="E82" s="368"/>
      <c r="F82" s="224"/>
      <c r="G82" s="4090"/>
      <c r="H82" s="4093"/>
      <c r="I82" s="247"/>
      <c r="J82" s="248"/>
      <c r="K82" s="372"/>
      <c r="L82" s="373"/>
      <c r="M82" s="191"/>
      <c r="N82" s="101"/>
      <c r="O82" s="101"/>
      <c r="P82" s="105"/>
      <c r="Q82" s="161"/>
      <c r="R82" s="161"/>
      <c r="S82" s="161"/>
      <c r="T82" s="161"/>
      <c r="U82" s="161"/>
      <c r="V82" s="103"/>
      <c r="W82" s="105"/>
      <c r="X82" s="104"/>
      <c r="Y82" s="4"/>
      <c r="Z82" s="4"/>
      <c r="AA82" s="4"/>
      <c r="AB82" s="4"/>
      <c r="AC82" s="4"/>
      <c r="AD82" s="4"/>
    </row>
    <row r="83" spans="1:30" ht="7.5" customHeight="1">
      <c r="A83" s="4209"/>
      <c r="B83" s="4069"/>
      <c r="C83" s="4111"/>
      <c r="D83" s="224"/>
      <c r="E83" s="368"/>
      <c r="F83" s="224"/>
      <c r="G83" s="4090"/>
      <c r="H83" s="4093"/>
      <c r="I83" s="247"/>
      <c r="J83" s="248"/>
      <c r="K83" s="374"/>
      <c r="L83" s="249"/>
      <c r="M83" s="185"/>
      <c r="N83" s="101"/>
      <c r="O83" s="101"/>
      <c r="P83" s="105"/>
      <c r="Q83" s="161"/>
      <c r="R83" s="161"/>
      <c r="S83" s="161"/>
      <c r="T83" s="161"/>
      <c r="U83" s="161"/>
      <c r="V83" s="103"/>
      <c r="W83" s="105"/>
      <c r="X83" s="104"/>
      <c r="Y83" s="4"/>
      <c r="Z83" s="4"/>
      <c r="AA83" s="4"/>
      <c r="AB83" s="4"/>
      <c r="AC83" s="4"/>
      <c r="AD83" s="4"/>
    </row>
    <row r="84" spans="1:30" ht="7.5" customHeight="1" thickBot="1">
      <c r="A84" s="4209"/>
      <c r="B84" s="4069"/>
      <c r="C84" s="4112"/>
      <c r="D84" s="3330"/>
      <c r="E84" s="376"/>
      <c r="F84" s="377"/>
      <c r="G84" s="4090"/>
      <c r="H84" s="4093"/>
      <c r="I84" s="247"/>
      <c r="J84" s="248"/>
      <c r="K84" s="374"/>
      <c r="L84" s="249"/>
      <c r="M84" s="185"/>
      <c r="N84" s="101"/>
      <c r="O84" s="101"/>
      <c r="P84" s="105"/>
      <c r="Q84" s="161"/>
      <c r="R84" s="161"/>
      <c r="S84" s="161"/>
      <c r="T84" s="161"/>
      <c r="U84" s="161"/>
      <c r="V84" s="103"/>
      <c r="W84" s="105"/>
      <c r="X84" s="104"/>
      <c r="Y84" s="4"/>
      <c r="Z84" s="4"/>
      <c r="AA84" s="4"/>
      <c r="AB84" s="4"/>
      <c r="AC84" s="4"/>
      <c r="AD84" s="4"/>
    </row>
    <row r="85" spans="1:30" ht="34" customHeight="1">
      <c r="A85" s="4209"/>
      <c r="B85" s="4069"/>
      <c r="C85" s="3366" t="s">
        <v>236</v>
      </c>
      <c r="D85" s="3507" t="s">
        <v>1518</v>
      </c>
      <c r="E85" s="378"/>
      <c r="F85" s="276"/>
      <c r="G85" s="4090"/>
      <c r="H85" s="4093"/>
      <c r="I85" s="276"/>
      <c r="J85" s="379"/>
      <c r="K85" s="3496" t="s">
        <v>1475</v>
      </c>
      <c r="L85" s="3492" t="s">
        <v>107</v>
      </c>
      <c r="M85" s="3493" t="s">
        <v>1478</v>
      </c>
      <c r="N85" s="202"/>
      <c r="O85" s="202"/>
      <c r="P85" s="283"/>
      <c r="Q85" s="282"/>
      <c r="R85" s="282"/>
      <c r="S85" s="282"/>
      <c r="T85" s="282"/>
      <c r="U85" s="282"/>
      <c r="V85" s="203"/>
      <c r="W85" s="283"/>
      <c r="X85" s="202"/>
      <c r="Y85" s="4"/>
      <c r="Z85" s="4"/>
      <c r="AA85" s="4"/>
      <c r="AB85" s="4"/>
      <c r="AC85" s="4"/>
      <c r="AD85" s="4"/>
    </row>
    <row r="86" spans="1:30" ht="13.5" thickBot="1">
      <c r="A86" s="4209"/>
      <c r="B86" s="4055"/>
      <c r="C86" s="3364" t="s">
        <v>1489</v>
      </c>
      <c r="D86" s="380"/>
      <c r="E86" s="380"/>
      <c r="F86" s="287"/>
      <c r="G86" s="4090"/>
      <c r="H86" s="4093"/>
      <c r="I86" s="287"/>
      <c r="J86" s="311"/>
      <c r="K86" s="381"/>
      <c r="L86" s="382"/>
      <c r="M86" s="205"/>
      <c r="N86" s="137"/>
      <c r="O86" s="137"/>
      <c r="P86" s="179"/>
      <c r="Q86" s="222"/>
      <c r="R86" s="222"/>
      <c r="S86" s="222"/>
      <c r="T86" s="222"/>
      <c r="U86" s="222"/>
      <c r="V86" s="178"/>
      <c r="W86" s="179"/>
      <c r="X86" s="137"/>
      <c r="Y86" s="4"/>
      <c r="Z86" s="4"/>
      <c r="AA86" s="4"/>
      <c r="AB86" s="4"/>
      <c r="AC86" s="4"/>
      <c r="AD86" s="4"/>
    </row>
    <row r="87" spans="1:30" ht="7.5" customHeight="1">
      <c r="A87" s="4209"/>
      <c r="B87" s="4235" t="s">
        <v>108</v>
      </c>
      <c r="C87" s="4131" t="s">
        <v>109</v>
      </c>
      <c r="D87" s="95"/>
      <c r="E87" s="368"/>
      <c r="F87" s="224"/>
      <c r="G87" s="4090"/>
      <c r="H87" s="4093"/>
      <c r="I87" s="383"/>
      <c r="J87" s="383"/>
      <c r="K87" s="384"/>
      <c r="L87" s="385"/>
      <c r="M87" s="386"/>
      <c r="N87" s="246"/>
      <c r="O87" s="268"/>
      <c r="P87" s="102"/>
      <c r="Q87" s="161"/>
      <c r="R87" s="161"/>
      <c r="S87" s="161"/>
      <c r="T87" s="161"/>
      <c r="U87" s="161"/>
      <c r="V87" s="104"/>
      <c r="W87" s="105"/>
      <c r="X87" s="152"/>
      <c r="Y87" s="4"/>
      <c r="Z87" s="4"/>
      <c r="AA87" s="4"/>
      <c r="AB87" s="4"/>
      <c r="AC87" s="4"/>
      <c r="AD87" s="4"/>
    </row>
    <row r="88" spans="1:30" ht="11.25" customHeight="1">
      <c r="A88" s="4209"/>
      <c r="B88" s="4069"/>
      <c r="C88" s="4111"/>
      <c r="D88" s="4303" t="s">
        <v>1484</v>
      </c>
      <c r="E88" s="4304"/>
      <c r="F88" s="4305"/>
      <c r="G88" s="4090"/>
      <c r="H88" s="4093"/>
      <c r="I88" s="3391"/>
      <c r="J88" s="3391"/>
      <c r="K88" s="388" t="s">
        <v>110</v>
      </c>
      <c r="L88" s="389" t="s">
        <v>107</v>
      </c>
      <c r="M88" s="3392"/>
      <c r="N88" s="3393"/>
      <c r="O88" s="3394"/>
      <c r="P88" s="3395"/>
      <c r="Q88" s="3396"/>
      <c r="R88" s="3396"/>
      <c r="S88" s="3396"/>
      <c r="T88" s="3396"/>
      <c r="U88" s="3396"/>
      <c r="V88" s="3397"/>
      <c r="W88" s="3398"/>
      <c r="X88" s="3397"/>
      <c r="Y88" s="4"/>
      <c r="Z88" s="4"/>
      <c r="AA88" s="4"/>
      <c r="AB88" s="4"/>
      <c r="AC88" s="4"/>
      <c r="AD88" s="4"/>
    </row>
    <row r="89" spans="1:30" ht="7.5" customHeight="1">
      <c r="A89" s="4209"/>
      <c r="B89" s="4069"/>
      <c r="C89" s="4111"/>
      <c r="D89" s="95"/>
      <c r="E89" s="368"/>
      <c r="F89" s="224"/>
      <c r="G89" s="4090"/>
      <c r="H89" s="4093"/>
      <c r="I89" s="383"/>
      <c r="J89" s="383"/>
      <c r="K89" s="372"/>
      <c r="L89" s="373"/>
      <c r="M89" s="392"/>
      <c r="N89" s="393"/>
      <c r="O89" s="268"/>
      <c r="P89" s="102"/>
      <c r="Q89" s="103"/>
      <c r="R89" s="103"/>
      <c r="S89" s="103"/>
      <c r="T89" s="103"/>
      <c r="U89" s="103"/>
      <c r="V89" s="104"/>
      <c r="W89" s="105"/>
      <c r="X89" s="104"/>
      <c r="Y89" s="4"/>
      <c r="Z89" s="4"/>
      <c r="AA89" s="4"/>
      <c r="AB89" s="4"/>
      <c r="AC89" s="4"/>
      <c r="AD89" s="4"/>
    </row>
    <row r="90" spans="1:30" ht="7.5" customHeight="1">
      <c r="A90" s="4209"/>
      <c r="B90" s="4069"/>
      <c r="C90" s="4111"/>
      <c r="D90" s="95"/>
      <c r="E90" s="368"/>
      <c r="F90" s="224"/>
      <c r="G90" s="4090"/>
      <c r="H90" s="4093"/>
      <c r="I90" s="383"/>
      <c r="J90" s="383"/>
      <c r="K90" s="374"/>
      <c r="L90" s="249"/>
      <c r="M90" s="250"/>
      <c r="N90" s="251"/>
      <c r="O90" s="268"/>
      <c r="P90" s="102"/>
      <c r="Q90" s="103"/>
      <c r="R90" s="103"/>
      <c r="S90" s="103"/>
      <c r="T90" s="103"/>
      <c r="U90" s="103"/>
      <c r="V90" s="104"/>
      <c r="W90" s="105"/>
      <c r="X90" s="104"/>
      <c r="Y90" s="4"/>
      <c r="Z90" s="4"/>
      <c r="AA90" s="4"/>
      <c r="AB90" s="4"/>
      <c r="AC90" s="4"/>
      <c r="AD90" s="4"/>
    </row>
    <row r="91" spans="1:30" ht="7.5" customHeight="1">
      <c r="A91" s="4209"/>
      <c r="B91" s="4069"/>
      <c r="C91" s="4087"/>
      <c r="D91" s="95"/>
      <c r="E91" s="368"/>
      <c r="F91" s="224"/>
      <c r="G91" s="4090"/>
      <c r="H91" s="4093"/>
      <c r="I91" s="383"/>
      <c r="J91" s="383"/>
      <c r="K91" s="374"/>
      <c r="L91" s="249"/>
      <c r="M91" s="250"/>
      <c r="N91" s="251"/>
      <c r="O91" s="268"/>
      <c r="P91" s="102"/>
      <c r="Q91" s="103"/>
      <c r="R91" s="103"/>
      <c r="S91" s="103"/>
      <c r="T91" s="103"/>
      <c r="U91" s="103"/>
      <c r="V91" s="104"/>
      <c r="W91" s="105"/>
      <c r="X91" s="104"/>
      <c r="Y91" s="4"/>
      <c r="Z91" s="4"/>
      <c r="AA91" s="4"/>
      <c r="AB91" s="4"/>
      <c r="AC91" s="4"/>
      <c r="AD91" s="4"/>
    </row>
    <row r="92" spans="1:30" ht="13" customHeight="1">
      <c r="A92" s="4209"/>
      <c r="B92" s="4069"/>
      <c r="C92" s="276">
        <v>15</v>
      </c>
      <c r="D92" s="194"/>
      <c r="E92" s="364"/>
      <c r="F92" s="194"/>
      <c r="G92" s="4090"/>
      <c r="H92" s="4093"/>
      <c r="I92" s="387"/>
      <c r="J92" s="387"/>
      <c r="K92" s="3387"/>
      <c r="L92" s="3319"/>
      <c r="M92" s="279"/>
      <c r="N92" s="394"/>
      <c r="O92" s="280"/>
      <c r="P92" s="4398">
        <v>25</v>
      </c>
      <c r="Q92" s="4027" t="s">
        <v>112</v>
      </c>
      <c r="R92" s="4027"/>
      <c r="S92" s="4027" t="s">
        <v>35</v>
      </c>
      <c r="T92" s="4027" t="s">
        <v>113</v>
      </c>
      <c r="U92" s="4027" t="s">
        <v>114</v>
      </c>
      <c r="V92" s="4054">
        <v>7</v>
      </c>
      <c r="W92" s="3465"/>
      <c r="X92" s="3466"/>
      <c r="Y92" s="4"/>
      <c r="Z92" s="4"/>
      <c r="AA92" s="4"/>
      <c r="AB92" s="4"/>
      <c r="AC92" s="4"/>
      <c r="AD92" s="4"/>
    </row>
    <row r="93" spans="1:30" ht="15" customHeight="1">
      <c r="A93" s="4057"/>
      <c r="B93" s="4098"/>
      <c r="C93" s="4009">
        <v>16</v>
      </c>
      <c r="D93" s="4009"/>
      <c r="E93" s="4009"/>
      <c r="F93" s="3385"/>
      <c r="G93" s="4091"/>
      <c r="H93" s="4094"/>
      <c r="I93" s="3362"/>
      <c r="J93" s="3362"/>
      <c r="K93" s="3372" t="s">
        <v>1331</v>
      </c>
      <c r="L93" s="3389" t="s">
        <v>1458</v>
      </c>
      <c r="M93" s="3375"/>
      <c r="N93" s="4362"/>
      <c r="O93" s="4362"/>
      <c r="P93" s="4337"/>
      <c r="Q93" s="4341"/>
      <c r="R93" s="4341"/>
      <c r="S93" s="4341"/>
      <c r="T93" s="4341"/>
      <c r="U93" s="4341"/>
      <c r="V93" s="4022"/>
      <c r="W93" s="4366"/>
      <c r="X93" s="4029"/>
      <c r="Y93" s="4"/>
      <c r="Z93" s="4"/>
      <c r="AA93" s="4"/>
      <c r="AB93" s="4"/>
      <c r="AC93" s="4"/>
      <c r="AD93" s="4"/>
    </row>
    <row r="94" spans="1:30" ht="26.5" thickBot="1">
      <c r="A94" s="4209"/>
      <c r="B94" s="4055"/>
      <c r="C94" s="4044"/>
      <c r="D94" s="4044"/>
      <c r="E94" s="4044"/>
      <c r="F94" s="3386"/>
      <c r="G94" s="4237"/>
      <c r="H94" s="4238"/>
      <c r="I94" s="395"/>
      <c r="J94" s="395"/>
      <c r="K94" s="3384" t="s">
        <v>1483</v>
      </c>
      <c r="L94" s="3390" t="s">
        <v>1458</v>
      </c>
      <c r="M94" s="3370" t="s">
        <v>1493</v>
      </c>
      <c r="N94" s="4223"/>
      <c r="O94" s="4223"/>
      <c r="P94" s="4240"/>
      <c r="Q94" s="4024"/>
      <c r="R94" s="4024"/>
      <c r="S94" s="4024"/>
      <c r="T94" s="4024"/>
      <c r="U94" s="4024"/>
      <c r="V94" s="4055"/>
      <c r="W94" s="4367"/>
      <c r="X94" s="4365"/>
      <c r="Y94" s="4"/>
      <c r="Z94" s="4"/>
      <c r="AA94" s="4"/>
      <c r="AB94" s="4"/>
      <c r="AC94" s="4"/>
      <c r="AD94" s="4"/>
    </row>
    <row r="95" spans="1:30" ht="7.5" customHeight="1">
      <c r="A95" s="4209"/>
      <c r="B95" s="4217" t="s">
        <v>115</v>
      </c>
      <c r="C95" s="4131" t="s">
        <v>116</v>
      </c>
      <c r="D95" s="95"/>
      <c r="E95" s="368"/>
      <c r="F95" s="224"/>
      <c r="G95" s="4236" t="s">
        <v>117</v>
      </c>
      <c r="H95" s="4092" t="s">
        <v>118</v>
      </c>
      <c r="I95" s="228"/>
      <c r="J95" s="228"/>
      <c r="K95" s="369"/>
      <c r="L95" s="370"/>
      <c r="M95" s="398"/>
      <c r="N95" s="228"/>
      <c r="O95" s="399"/>
      <c r="P95" s="146"/>
      <c r="Q95" s="151"/>
      <c r="R95" s="151"/>
      <c r="S95" s="151"/>
      <c r="T95" s="151"/>
      <c r="U95" s="151"/>
      <c r="V95" s="152"/>
      <c r="W95" s="146"/>
      <c r="X95" s="152"/>
      <c r="Y95" s="4"/>
      <c r="Z95" s="4"/>
      <c r="AA95" s="4"/>
      <c r="AB95" s="4"/>
      <c r="AC95" s="4"/>
      <c r="AD95" s="4"/>
    </row>
    <row r="96" spans="1:30" ht="7.5" customHeight="1">
      <c r="A96" s="4209"/>
      <c r="B96" s="4069"/>
      <c r="C96" s="4111"/>
      <c r="D96" s="95"/>
      <c r="E96" s="368"/>
      <c r="F96" s="224"/>
      <c r="G96" s="4090"/>
      <c r="H96" s="4093"/>
      <c r="I96" s="393"/>
      <c r="J96" s="393"/>
      <c r="K96" s="372"/>
      <c r="L96" s="373"/>
      <c r="M96" s="392"/>
      <c r="N96" s="393"/>
      <c r="O96" s="229"/>
      <c r="P96" s="120"/>
      <c r="Q96" s="121"/>
      <c r="R96" s="121"/>
      <c r="S96" s="121"/>
      <c r="T96" s="121"/>
      <c r="U96" s="121"/>
      <c r="V96" s="119"/>
      <c r="W96" s="120"/>
      <c r="X96" s="119"/>
      <c r="Y96" s="4"/>
      <c r="Z96" s="4"/>
      <c r="AA96" s="4"/>
      <c r="AB96" s="4"/>
      <c r="AC96" s="4"/>
      <c r="AD96" s="4"/>
    </row>
    <row r="97" spans="1:30" ht="7.5" customHeight="1">
      <c r="A97" s="4209"/>
      <c r="B97" s="4069"/>
      <c r="C97" s="4111"/>
      <c r="D97" s="95"/>
      <c r="E97" s="368"/>
      <c r="F97" s="224"/>
      <c r="G97" s="4090"/>
      <c r="H97" s="4093"/>
      <c r="I97" s="393"/>
      <c r="J97" s="393"/>
      <c r="K97" s="372"/>
      <c r="L97" s="400"/>
      <c r="M97" s="392"/>
      <c r="N97" s="393"/>
      <c r="O97" s="229"/>
      <c r="P97" s="186"/>
      <c r="Q97" s="188"/>
      <c r="R97" s="188"/>
      <c r="S97" s="188"/>
      <c r="T97" s="188"/>
      <c r="U97" s="188"/>
      <c r="V97" s="189"/>
      <c r="W97" s="186"/>
      <c r="X97" s="189"/>
      <c r="Y97" s="4"/>
      <c r="Z97" s="4"/>
      <c r="AA97" s="4"/>
      <c r="AB97" s="4"/>
      <c r="AC97" s="4"/>
      <c r="AD97" s="4"/>
    </row>
    <row r="98" spans="1:30" ht="7.5" customHeight="1">
      <c r="A98" s="4209"/>
      <c r="B98" s="4069"/>
      <c r="C98" s="4111"/>
      <c r="D98" s="95"/>
      <c r="E98" s="368"/>
      <c r="F98" s="224"/>
      <c r="G98" s="4090"/>
      <c r="H98" s="4093"/>
      <c r="I98" s="251"/>
      <c r="J98" s="251"/>
      <c r="K98" s="374"/>
      <c r="L98" s="401"/>
      <c r="M98" s="250"/>
      <c r="N98" s="251"/>
      <c r="O98" s="229"/>
      <c r="P98" s="186"/>
      <c r="Q98" s="188"/>
      <c r="R98" s="188"/>
      <c r="S98" s="188"/>
      <c r="T98" s="188"/>
      <c r="U98" s="188"/>
      <c r="V98" s="189"/>
      <c r="W98" s="186"/>
      <c r="X98" s="189"/>
      <c r="Y98" s="4"/>
      <c r="Z98" s="4"/>
      <c r="AA98" s="4"/>
      <c r="AB98" s="4"/>
      <c r="AC98" s="4"/>
      <c r="AD98" s="4"/>
    </row>
    <row r="99" spans="1:30" ht="7.5" customHeight="1" thickBot="1">
      <c r="A99" s="4209"/>
      <c r="B99" s="4069"/>
      <c r="C99" s="4112"/>
      <c r="D99" s="3331"/>
      <c r="E99" s="368"/>
      <c r="F99" s="224"/>
      <c r="G99" s="4090"/>
      <c r="H99" s="4093"/>
      <c r="I99" s="251"/>
      <c r="J99" s="251"/>
      <c r="K99" s="374"/>
      <c r="L99" s="401"/>
      <c r="M99" s="250"/>
      <c r="N99" s="251"/>
      <c r="O99" s="229"/>
      <c r="P99" s="186"/>
      <c r="Q99" s="188"/>
      <c r="R99" s="188"/>
      <c r="S99" s="188"/>
      <c r="T99" s="188"/>
      <c r="U99" s="188"/>
      <c r="V99" s="189"/>
      <c r="W99" s="186"/>
      <c r="X99" s="189"/>
      <c r="Y99" s="4"/>
      <c r="Z99" s="4"/>
      <c r="AA99" s="4"/>
      <c r="AB99" s="4"/>
      <c r="AC99" s="4"/>
      <c r="AD99" s="4"/>
    </row>
    <row r="100" spans="1:30" ht="22" customHeight="1">
      <c r="A100" s="4209"/>
      <c r="B100" s="4069"/>
      <c r="C100" s="123">
        <v>22</v>
      </c>
      <c r="D100" s="3472" t="s">
        <v>1519</v>
      </c>
      <c r="E100" s="3473"/>
      <c r="F100" s="276"/>
      <c r="G100" s="4090"/>
      <c r="H100" s="4093"/>
      <c r="I100" s="394"/>
      <c r="J100" s="394"/>
      <c r="K100" s="402"/>
      <c r="L100" s="403"/>
      <c r="M100" s="257"/>
      <c r="N100" s="394"/>
      <c r="O100" s="404"/>
      <c r="P100" s="405"/>
      <c r="Q100" s="339"/>
      <c r="R100" s="339"/>
      <c r="S100" s="339"/>
      <c r="T100" s="339"/>
      <c r="U100" s="339"/>
      <c r="V100" s="406"/>
      <c r="W100" s="405"/>
      <c r="X100" s="406"/>
      <c r="Y100" s="4"/>
      <c r="Z100" s="4"/>
      <c r="AA100" s="4"/>
      <c r="AB100" s="4"/>
      <c r="AC100" s="4"/>
      <c r="AD100" s="4"/>
    </row>
    <row r="101" spans="1:30" ht="26.5" thickBot="1">
      <c r="A101" s="4209"/>
      <c r="B101" s="4055"/>
      <c r="C101" s="287">
        <v>23</v>
      </c>
      <c r="D101" s="513"/>
      <c r="E101" s="514" t="s">
        <v>122</v>
      </c>
      <c r="F101" s="515" t="s">
        <v>1514</v>
      </c>
      <c r="G101" s="4090"/>
      <c r="H101" s="4093"/>
      <c r="I101" s="397"/>
      <c r="J101" s="397"/>
      <c r="K101" s="381"/>
      <c r="L101" s="407"/>
      <c r="M101" s="396"/>
      <c r="N101" s="397"/>
      <c r="O101" s="408"/>
      <c r="P101" s="206"/>
      <c r="Q101" s="207"/>
      <c r="R101" s="207"/>
      <c r="S101" s="207"/>
      <c r="T101" s="207"/>
      <c r="U101" s="207"/>
      <c r="V101" s="208"/>
      <c r="W101" s="206"/>
      <c r="X101" s="208"/>
      <c r="Y101" s="4"/>
      <c r="Z101" s="4"/>
      <c r="AA101" s="4"/>
      <c r="AB101" s="4"/>
      <c r="AC101" s="4"/>
      <c r="AD101" s="4"/>
    </row>
    <row r="102" spans="1:30" ht="7.5" customHeight="1">
      <c r="A102" s="4209"/>
      <c r="B102" s="4235" t="s">
        <v>123</v>
      </c>
      <c r="C102" s="4373" t="s">
        <v>124</v>
      </c>
      <c r="D102" s="224"/>
      <c r="E102" s="409"/>
      <c r="F102" s="224"/>
      <c r="G102" s="4090"/>
      <c r="H102" s="4093"/>
      <c r="I102" s="410"/>
      <c r="J102" s="411"/>
      <c r="K102" s="410"/>
      <c r="L102" s="412"/>
      <c r="M102" s="413"/>
      <c r="N102" s="414"/>
      <c r="O102" s="399"/>
      <c r="P102" s="102"/>
      <c r="Q102" s="103"/>
      <c r="R102" s="103"/>
      <c r="S102" s="103"/>
      <c r="T102" s="103"/>
      <c r="U102" s="103"/>
      <c r="V102" s="104"/>
      <c r="W102" s="105"/>
      <c r="X102" s="104"/>
      <c r="Y102" s="4"/>
      <c r="Z102" s="4"/>
      <c r="AA102" s="4"/>
      <c r="AB102" s="4"/>
      <c r="AC102" s="4"/>
      <c r="AD102" s="4"/>
    </row>
    <row r="103" spans="1:30" ht="7.5" customHeight="1">
      <c r="A103" s="4209"/>
      <c r="B103" s="4069"/>
      <c r="C103" s="4209"/>
      <c r="D103" s="224"/>
      <c r="E103" s="409"/>
      <c r="F103" s="224"/>
      <c r="G103" s="4090"/>
      <c r="H103" s="4093"/>
      <c r="I103" s="415"/>
      <c r="J103" s="383"/>
      <c r="K103" s="415"/>
      <c r="L103" s="412"/>
      <c r="M103" s="413"/>
      <c r="N103" s="414"/>
      <c r="O103" s="229"/>
      <c r="P103" s="102"/>
      <c r="Q103" s="103"/>
      <c r="R103" s="103"/>
      <c r="S103" s="103"/>
      <c r="T103" s="103"/>
      <c r="U103" s="103"/>
      <c r="V103" s="104"/>
      <c r="W103" s="105"/>
      <c r="X103" s="104"/>
      <c r="Y103" s="4"/>
      <c r="Z103" s="4"/>
      <c r="AA103" s="4"/>
      <c r="AB103" s="4"/>
      <c r="AC103" s="4"/>
      <c r="AD103" s="4"/>
    </row>
    <row r="104" spans="1:30" ht="7.5" customHeight="1">
      <c r="A104" s="4209"/>
      <c r="B104" s="4069"/>
      <c r="C104" s="4209"/>
      <c r="D104" s="224"/>
      <c r="E104" s="409"/>
      <c r="F104" s="224"/>
      <c r="G104" s="4090"/>
      <c r="H104" s="4093"/>
      <c r="I104" s="110"/>
      <c r="J104" s="383"/>
      <c r="K104" s="415"/>
      <c r="L104" s="412"/>
      <c r="M104" s="413"/>
      <c r="N104" s="414"/>
      <c r="O104" s="229"/>
      <c r="P104" s="102"/>
      <c r="Q104" s="103"/>
      <c r="R104" s="103"/>
      <c r="S104" s="103"/>
      <c r="T104" s="103"/>
      <c r="U104" s="103"/>
      <c r="V104" s="104"/>
      <c r="W104" s="105"/>
      <c r="X104" s="104"/>
      <c r="Y104" s="4"/>
      <c r="Z104" s="4"/>
      <c r="AA104" s="4"/>
      <c r="AB104" s="4"/>
      <c r="AC104" s="4"/>
      <c r="AD104" s="4"/>
    </row>
    <row r="105" spans="1:30" ht="7.5" customHeight="1">
      <c r="A105" s="4209"/>
      <c r="B105" s="4069"/>
      <c r="C105" s="4209"/>
      <c r="D105" s="224"/>
      <c r="E105" s="409"/>
      <c r="F105" s="224"/>
      <c r="G105" s="4090"/>
      <c r="H105" s="4093"/>
      <c r="I105" s="110"/>
      <c r="J105" s="383"/>
      <c r="K105" s="415"/>
      <c r="L105" s="412"/>
      <c r="M105" s="413"/>
      <c r="N105" s="414"/>
      <c r="O105" s="229"/>
      <c r="P105" s="102"/>
      <c r="Q105" s="103"/>
      <c r="R105" s="103"/>
      <c r="S105" s="103"/>
      <c r="T105" s="103"/>
      <c r="U105" s="103"/>
      <c r="V105" s="104"/>
      <c r="W105" s="105"/>
      <c r="X105" s="104"/>
      <c r="Y105" s="4"/>
      <c r="Z105" s="4"/>
      <c r="AA105" s="4"/>
      <c r="AB105" s="4"/>
      <c r="AC105" s="4"/>
      <c r="AD105" s="4"/>
    </row>
    <row r="106" spans="1:30" ht="7.5" customHeight="1" thickBot="1">
      <c r="A106" s="4209"/>
      <c r="B106" s="4069"/>
      <c r="C106" s="4133"/>
      <c r="D106" s="224"/>
      <c r="E106" s="409"/>
      <c r="F106" s="224"/>
      <c r="G106" s="4090"/>
      <c r="H106" s="4093"/>
      <c r="I106" s="110"/>
      <c r="J106" s="383"/>
      <c r="K106" s="415"/>
      <c r="L106" s="181"/>
      <c r="M106" s="183"/>
      <c r="N106" s="414"/>
      <c r="O106" s="229"/>
      <c r="P106" s="102"/>
      <c r="Q106" s="103"/>
      <c r="R106" s="103"/>
      <c r="S106" s="103"/>
      <c r="T106" s="103"/>
      <c r="U106" s="103"/>
      <c r="V106" s="104"/>
      <c r="W106" s="105"/>
      <c r="X106" s="104"/>
      <c r="Y106" s="4"/>
      <c r="Z106" s="4"/>
      <c r="AA106" s="4"/>
      <c r="AB106" s="4"/>
      <c r="AC106" s="4"/>
      <c r="AD106" s="4"/>
    </row>
    <row r="107" spans="1:30" ht="13" customHeight="1">
      <c r="A107" s="4209"/>
      <c r="B107" s="4069"/>
      <c r="C107" s="123">
        <v>29</v>
      </c>
      <c r="D107" s="194"/>
      <c r="E107" s="416"/>
      <c r="F107" s="194"/>
      <c r="G107" s="4090"/>
      <c r="H107" s="4093"/>
      <c r="I107" s="4132" t="s">
        <v>1527</v>
      </c>
      <c r="J107" s="364"/>
      <c r="K107" s="3318"/>
      <c r="L107" s="3319"/>
      <c r="M107" s="279"/>
      <c r="N107" s="418"/>
      <c r="O107" s="404"/>
      <c r="P107" s="281"/>
      <c r="Q107" s="203"/>
      <c r="R107" s="203"/>
      <c r="S107" s="203"/>
      <c r="T107" s="203"/>
      <c r="U107" s="203"/>
      <c r="V107" s="202"/>
      <c r="W107" s="283"/>
      <c r="X107" s="202"/>
      <c r="Y107" s="4"/>
      <c r="Z107" s="4"/>
      <c r="AA107" s="4"/>
      <c r="AB107" s="4"/>
      <c r="AC107" s="4"/>
      <c r="AD107" s="4"/>
    </row>
    <row r="108" spans="1:30" ht="13.5" thickBot="1">
      <c r="A108" s="4209"/>
      <c r="B108" s="4107"/>
      <c r="C108" s="287">
        <v>30</v>
      </c>
      <c r="D108" s="419"/>
      <c r="E108" s="420"/>
      <c r="F108" s="419"/>
      <c r="G108" s="4389"/>
      <c r="H108" s="4375"/>
      <c r="I108" s="4133"/>
      <c r="J108" s="422"/>
      <c r="K108" s="3322"/>
      <c r="L108" s="3320"/>
      <c r="M108" s="3321"/>
      <c r="N108" s="423"/>
      <c r="O108" s="424"/>
      <c r="P108" s="425"/>
      <c r="Q108" s="426"/>
      <c r="R108" s="426"/>
      <c r="S108" s="426"/>
      <c r="T108" s="426"/>
      <c r="U108" s="426"/>
      <c r="V108" s="427"/>
      <c r="W108" s="428"/>
      <c r="X108" s="427"/>
      <c r="Y108" s="4"/>
      <c r="Z108" s="4"/>
      <c r="AA108" s="4"/>
      <c r="AB108" s="4"/>
      <c r="AC108" s="4"/>
      <c r="AD108" s="4"/>
    </row>
    <row r="109" spans="1:30" ht="7.5" customHeight="1" thickTop="1">
      <c r="A109" s="4387" t="s">
        <v>126</v>
      </c>
      <c r="B109" s="4217" t="s">
        <v>127</v>
      </c>
      <c r="C109" s="4131" t="s">
        <v>43</v>
      </c>
      <c r="D109" s="95"/>
      <c r="E109" s="368"/>
      <c r="F109" s="224"/>
      <c r="G109" s="4229" t="s">
        <v>128</v>
      </c>
      <c r="H109" s="4232" t="s">
        <v>129</v>
      </c>
      <c r="I109" s="95"/>
      <c r="J109" s="410"/>
      <c r="K109" s="410"/>
      <c r="L109" s="370"/>
      <c r="M109" s="429"/>
      <c r="N109" s="268"/>
      <c r="O109" s="229"/>
      <c r="P109" s="102"/>
      <c r="Q109" s="103"/>
      <c r="R109" s="103"/>
      <c r="S109" s="103"/>
      <c r="T109" s="103"/>
      <c r="U109" s="103"/>
      <c r="V109" s="104"/>
      <c r="W109" s="105"/>
      <c r="X109" s="104"/>
      <c r="Y109" s="4"/>
      <c r="Z109" s="4"/>
      <c r="AA109" s="4"/>
      <c r="AB109" s="4"/>
      <c r="AC109" s="4"/>
      <c r="AD109" s="4"/>
    </row>
    <row r="110" spans="1:30" ht="7.5" customHeight="1">
      <c r="A110" s="4209"/>
      <c r="B110" s="4069"/>
      <c r="C110" s="4111"/>
      <c r="D110" s="95"/>
      <c r="E110" s="368"/>
      <c r="F110" s="224"/>
      <c r="G110" s="4230"/>
      <c r="H110" s="4233"/>
      <c r="I110" s="95"/>
      <c r="J110" s="415"/>
      <c r="K110" s="415"/>
      <c r="L110" s="373"/>
      <c r="M110" s="429"/>
      <c r="N110" s="268"/>
      <c r="O110" s="229"/>
      <c r="P110" s="102"/>
      <c r="Q110" s="103"/>
      <c r="R110" s="103"/>
      <c r="S110" s="103"/>
      <c r="T110" s="103"/>
      <c r="U110" s="103"/>
      <c r="V110" s="104"/>
      <c r="W110" s="105"/>
      <c r="X110" s="104"/>
      <c r="Y110" s="4"/>
      <c r="Z110" s="4"/>
      <c r="AA110" s="4"/>
      <c r="AB110" s="4"/>
      <c r="AC110" s="4"/>
      <c r="AD110" s="4"/>
    </row>
    <row r="111" spans="1:30" ht="7.5" customHeight="1">
      <c r="A111" s="4209"/>
      <c r="B111" s="4069"/>
      <c r="C111" s="4111"/>
      <c r="D111" s="95"/>
      <c r="E111" s="368"/>
      <c r="F111" s="224"/>
      <c r="G111" s="4230"/>
      <c r="H111" s="4233"/>
      <c r="I111" s="95"/>
      <c r="J111" s="98"/>
      <c r="K111" s="410"/>
      <c r="L111" s="373"/>
      <c r="M111" s="104"/>
      <c r="N111" s="268"/>
      <c r="O111" s="229"/>
      <c r="P111" s="102"/>
      <c r="Q111" s="103"/>
      <c r="R111" s="103"/>
      <c r="S111" s="103"/>
      <c r="T111" s="103"/>
      <c r="U111" s="103"/>
      <c r="V111" s="104"/>
      <c r="W111" s="105"/>
      <c r="X111" s="104"/>
      <c r="Y111" s="4"/>
      <c r="Z111" s="4"/>
      <c r="AA111" s="4"/>
      <c r="AB111" s="4"/>
      <c r="AC111" s="4"/>
      <c r="AD111" s="4"/>
    </row>
    <row r="112" spans="1:30" ht="7.5" customHeight="1">
      <c r="A112" s="4209"/>
      <c r="B112" s="4069"/>
      <c r="C112" s="4111"/>
      <c r="D112" s="95"/>
      <c r="E112" s="368"/>
      <c r="F112" s="224"/>
      <c r="G112" s="4230"/>
      <c r="H112" s="4233"/>
      <c r="I112" s="95"/>
      <c r="J112" s="98"/>
      <c r="K112" s="410"/>
      <c r="L112" s="249"/>
      <c r="M112" s="104"/>
      <c r="N112" s="268"/>
      <c r="O112" s="229"/>
      <c r="P112" s="102"/>
      <c r="Q112" s="103"/>
      <c r="R112" s="103"/>
      <c r="S112" s="103"/>
      <c r="T112" s="103"/>
      <c r="U112" s="103"/>
      <c r="V112" s="104"/>
      <c r="W112" s="105"/>
      <c r="X112" s="104"/>
      <c r="Y112" s="4"/>
      <c r="Z112" s="4"/>
      <c r="AA112" s="4"/>
      <c r="AB112" s="4"/>
      <c r="AC112" s="4"/>
      <c r="AD112" s="4"/>
    </row>
    <row r="113" spans="1:30" ht="7.5" customHeight="1" thickBot="1">
      <c r="A113" s="4209"/>
      <c r="B113" s="4069"/>
      <c r="C113" s="4112"/>
      <c r="D113" s="95"/>
      <c r="E113" s="368"/>
      <c r="F113" s="224"/>
      <c r="G113" s="4230"/>
      <c r="H113" s="4233"/>
      <c r="I113" s="95"/>
      <c r="J113" s="98"/>
      <c r="K113" s="410"/>
      <c r="L113" s="249"/>
      <c r="M113" s="104"/>
      <c r="N113" s="268"/>
      <c r="O113" s="229"/>
      <c r="P113" s="102"/>
      <c r="Q113" s="103"/>
      <c r="R113" s="103"/>
      <c r="S113" s="103"/>
      <c r="T113" s="103"/>
      <c r="U113" s="103"/>
      <c r="V113" s="104"/>
      <c r="W113" s="105"/>
      <c r="X113" s="104"/>
      <c r="Y113" s="4"/>
      <c r="Z113" s="4"/>
      <c r="AA113" s="4"/>
      <c r="AB113" s="4"/>
      <c r="AC113" s="4"/>
      <c r="AD113" s="4"/>
    </row>
    <row r="114" spans="1:30" ht="13">
      <c r="A114" s="4209"/>
      <c r="B114" s="4069"/>
      <c r="C114" s="3366" t="s">
        <v>1485</v>
      </c>
      <c r="D114" s="194"/>
      <c r="E114" s="364"/>
      <c r="F114" s="194"/>
      <c r="G114" s="4230"/>
      <c r="H114" s="4233"/>
      <c r="I114" s="194"/>
      <c r="J114" s="364"/>
      <c r="K114" s="430"/>
      <c r="L114" s="258"/>
      <c r="M114" s="202"/>
      <c r="N114" s="280"/>
      <c r="O114" s="404"/>
      <c r="P114" s="4398">
        <v>25</v>
      </c>
      <c r="Q114" s="4027" t="s">
        <v>130</v>
      </c>
      <c r="R114" s="4017"/>
      <c r="S114" s="4017" t="s">
        <v>35</v>
      </c>
      <c r="T114" s="4017" t="s">
        <v>131</v>
      </c>
      <c r="U114" s="4017" t="s">
        <v>93</v>
      </c>
      <c r="V114" s="4013">
        <v>7</v>
      </c>
      <c r="W114" s="283"/>
      <c r="X114" s="202"/>
      <c r="Y114" s="4"/>
      <c r="Z114" s="4"/>
      <c r="AA114" s="4"/>
      <c r="AB114" s="4"/>
      <c r="AC114" s="4"/>
      <c r="AD114" s="4"/>
    </row>
    <row r="115" spans="1:30" ht="13.5" thickBot="1">
      <c r="A115" s="4209"/>
      <c r="B115" s="4107"/>
      <c r="C115" s="3364" t="s">
        <v>1482</v>
      </c>
      <c r="D115" s="171"/>
      <c r="E115" s="366"/>
      <c r="F115" s="171"/>
      <c r="G115" s="4230"/>
      <c r="H115" s="4233"/>
      <c r="I115" s="171"/>
      <c r="J115" s="366"/>
      <c r="K115" s="179"/>
      <c r="L115" s="382"/>
      <c r="M115" s="431"/>
      <c r="N115" s="290"/>
      <c r="O115" s="408"/>
      <c r="P115" s="4240"/>
      <c r="Q115" s="4024"/>
      <c r="R115" s="4051"/>
      <c r="S115" s="4051"/>
      <c r="T115" s="4051"/>
      <c r="U115" s="4051"/>
      <c r="V115" s="4048"/>
      <c r="W115" s="179"/>
      <c r="X115" s="137"/>
      <c r="Y115" s="4"/>
      <c r="Z115" s="4"/>
      <c r="AA115" s="4"/>
      <c r="AB115" s="4"/>
      <c r="AC115" s="4"/>
      <c r="AD115" s="4"/>
    </row>
    <row r="116" spans="1:30" ht="7.5" customHeight="1" thickTop="1">
      <c r="A116" s="4209"/>
      <c r="B116" s="4235" t="s">
        <v>132</v>
      </c>
      <c r="C116" s="4380" t="s">
        <v>48</v>
      </c>
      <c r="D116" s="142"/>
      <c r="E116" s="432"/>
      <c r="F116" s="261"/>
      <c r="G116" s="4230"/>
      <c r="H116" s="4233"/>
      <c r="I116" s="228"/>
      <c r="J116" s="228"/>
      <c r="K116" s="433"/>
      <c r="L116" s="370"/>
      <c r="M116" s="297"/>
      <c r="N116" s="399"/>
      <c r="O116" s="229"/>
      <c r="P116" s="146"/>
      <c r="Q116" s="151"/>
      <c r="R116" s="151"/>
      <c r="S116" s="151"/>
      <c r="T116" s="151"/>
      <c r="U116" s="151"/>
      <c r="V116" s="152"/>
      <c r="W116" s="153"/>
      <c r="X116" s="152"/>
      <c r="Y116" s="4"/>
      <c r="Z116" s="4"/>
      <c r="AA116" s="4"/>
      <c r="AB116" s="4"/>
      <c r="AC116" s="4"/>
      <c r="AD116" s="4"/>
    </row>
    <row r="117" spans="1:30" ht="7.5" customHeight="1">
      <c r="A117" s="4209"/>
      <c r="B117" s="4069"/>
      <c r="C117" s="4111"/>
      <c r="D117" s="95"/>
      <c r="E117" s="114"/>
      <c r="F117" s="111"/>
      <c r="G117" s="4230"/>
      <c r="H117" s="4233"/>
      <c r="I117" s="393"/>
      <c r="J117" s="393"/>
      <c r="K117" s="434"/>
      <c r="L117" s="373"/>
      <c r="M117" s="189"/>
      <c r="N117" s="229"/>
      <c r="O117" s="229"/>
      <c r="P117" s="120"/>
      <c r="Q117" s="121"/>
      <c r="R117" s="121"/>
      <c r="S117" s="121"/>
      <c r="T117" s="121"/>
      <c r="U117" s="121"/>
      <c r="V117" s="119"/>
      <c r="W117" s="122"/>
      <c r="X117" s="119"/>
      <c r="Y117" s="4"/>
      <c r="Z117" s="4"/>
      <c r="AA117" s="4"/>
      <c r="AB117" s="4"/>
      <c r="AC117" s="4"/>
      <c r="AD117" s="4"/>
    </row>
    <row r="118" spans="1:30" ht="7.5" customHeight="1">
      <c r="A118" s="4209"/>
      <c r="B118" s="4069"/>
      <c r="C118" s="4111"/>
      <c r="D118" s="95"/>
      <c r="E118" s="165"/>
      <c r="F118" s="252"/>
      <c r="G118" s="4230"/>
      <c r="H118" s="4233"/>
      <c r="I118" s="393"/>
      <c r="J118" s="393"/>
      <c r="K118" s="11"/>
      <c r="L118" s="373"/>
      <c r="M118" s="435"/>
      <c r="N118" s="229"/>
      <c r="O118" s="229"/>
      <c r="P118" s="186"/>
      <c r="Q118" s="188"/>
      <c r="R118" s="188"/>
      <c r="S118" s="188"/>
      <c r="T118" s="188"/>
      <c r="U118" s="188"/>
      <c r="V118" s="189"/>
      <c r="W118" s="190"/>
      <c r="X118" s="189"/>
      <c r="Y118" s="4"/>
      <c r="Z118" s="4"/>
      <c r="AA118" s="4"/>
      <c r="AB118" s="4"/>
      <c r="AC118" s="4"/>
      <c r="AD118" s="4"/>
    </row>
    <row r="119" spans="1:30" ht="7.5" customHeight="1">
      <c r="A119" s="4209"/>
      <c r="B119" s="4069"/>
      <c r="C119" s="4111"/>
      <c r="D119" s="95"/>
      <c r="E119" s="165"/>
      <c r="F119" s="252"/>
      <c r="G119" s="4230"/>
      <c r="H119" s="4233"/>
      <c r="I119" s="251"/>
      <c r="J119" s="251"/>
      <c r="K119" s="11"/>
      <c r="L119" s="249"/>
      <c r="M119" s="435"/>
      <c r="N119" s="229"/>
      <c r="O119" s="229"/>
      <c r="P119" s="186"/>
      <c r="Q119" s="188"/>
      <c r="R119" s="188"/>
      <c r="S119" s="188"/>
      <c r="T119" s="188"/>
      <c r="U119" s="188"/>
      <c r="V119" s="189"/>
      <c r="W119" s="190"/>
      <c r="X119" s="189"/>
      <c r="Y119" s="4"/>
      <c r="Z119" s="4"/>
      <c r="AA119" s="4"/>
      <c r="AB119" s="4"/>
      <c r="AC119" s="4"/>
      <c r="AD119" s="4"/>
    </row>
    <row r="120" spans="1:30" ht="7.5" customHeight="1" thickBot="1">
      <c r="A120" s="4209"/>
      <c r="B120" s="4069"/>
      <c r="C120" s="4112"/>
      <c r="D120" s="95"/>
      <c r="E120" s="165"/>
      <c r="F120" s="252"/>
      <c r="G120" s="4230"/>
      <c r="H120" s="4233"/>
      <c r="I120" s="251"/>
      <c r="J120" s="251"/>
      <c r="K120" s="11"/>
      <c r="L120" s="249"/>
      <c r="M120" s="435"/>
      <c r="N120" s="229"/>
      <c r="O120" s="229"/>
      <c r="P120" s="186"/>
      <c r="Q120" s="188"/>
      <c r="R120" s="188"/>
      <c r="S120" s="188"/>
      <c r="T120" s="188"/>
      <c r="U120" s="188"/>
      <c r="V120" s="189"/>
      <c r="W120" s="190"/>
      <c r="X120" s="189"/>
      <c r="Y120" s="4"/>
      <c r="Z120" s="4"/>
      <c r="AA120" s="4"/>
      <c r="AB120" s="4"/>
      <c r="AC120" s="4"/>
      <c r="AD120" s="4"/>
    </row>
    <row r="121" spans="1:30" ht="35.5" customHeight="1">
      <c r="A121" s="4209"/>
      <c r="B121" s="4069"/>
      <c r="C121" s="3513">
        <v>13</v>
      </c>
      <c r="D121" s="3521" t="s">
        <v>1520</v>
      </c>
      <c r="E121" s="3329"/>
      <c r="F121" s="3329"/>
      <c r="G121" s="4230"/>
      <c r="H121" s="4233"/>
      <c r="I121" s="3462"/>
      <c r="J121" s="3462"/>
      <c r="K121" s="3324" t="s">
        <v>135</v>
      </c>
      <c r="L121" s="3323" t="s">
        <v>621</v>
      </c>
      <c r="M121" s="3332" t="s">
        <v>1494</v>
      </c>
      <c r="N121" s="3462"/>
      <c r="O121" s="3462"/>
      <c r="P121" s="3464"/>
      <c r="Q121" s="3512"/>
      <c r="R121" s="3512"/>
      <c r="S121" s="3512"/>
      <c r="T121" s="3512"/>
      <c r="U121" s="3512"/>
      <c r="V121" s="3511"/>
      <c r="W121" s="3463"/>
      <c r="X121" s="3511"/>
      <c r="Y121" s="4"/>
      <c r="Z121" s="4"/>
      <c r="AA121" s="4"/>
      <c r="AB121" s="4"/>
      <c r="AC121" s="4"/>
      <c r="AD121" s="4"/>
    </row>
    <row r="122" spans="1:30" ht="25" customHeight="1">
      <c r="A122" s="4057"/>
      <c r="B122" s="4098"/>
      <c r="C122" s="4221">
        <v>14</v>
      </c>
      <c r="D122" s="4221"/>
      <c r="E122" s="4221"/>
      <c r="F122" s="4221"/>
      <c r="G122" s="4331"/>
      <c r="H122" s="4233"/>
      <c r="I122" s="4222"/>
      <c r="J122" s="4222"/>
      <c r="K122" s="3372" t="s">
        <v>1358</v>
      </c>
      <c r="L122" s="3389" t="s">
        <v>98</v>
      </c>
      <c r="M122" s="3375"/>
      <c r="N122" s="4222"/>
      <c r="O122" s="4222"/>
      <c r="P122" s="4219"/>
      <c r="Q122" s="4220"/>
      <c r="R122" s="4220"/>
      <c r="S122" s="4220"/>
      <c r="T122" s="4220"/>
      <c r="U122" s="4220"/>
      <c r="V122" s="4216"/>
      <c r="W122" s="4215"/>
      <c r="X122" s="4216"/>
      <c r="Y122" s="4"/>
      <c r="Z122" s="4"/>
      <c r="AA122" s="4"/>
      <c r="AB122" s="4"/>
      <c r="AC122" s="4"/>
      <c r="AD122" s="4"/>
    </row>
    <row r="123" spans="1:30" ht="26.5" thickBot="1">
      <c r="A123" s="4209"/>
      <c r="B123" s="4107"/>
      <c r="C123" s="4044"/>
      <c r="D123" s="4044"/>
      <c r="E123" s="4044"/>
      <c r="F123" s="4044"/>
      <c r="G123" s="4231"/>
      <c r="H123" s="4234"/>
      <c r="I123" s="4223"/>
      <c r="J123" s="4223"/>
      <c r="K123" s="3384" t="s">
        <v>1513</v>
      </c>
      <c r="L123" s="3467" t="s">
        <v>98</v>
      </c>
      <c r="M123" s="3468" t="s">
        <v>1493</v>
      </c>
      <c r="N123" s="4223"/>
      <c r="O123" s="4223"/>
      <c r="P123" s="4046"/>
      <c r="Q123" s="4051"/>
      <c r="R123" s="4051"/>
      <c r="S123" s="4051"/>
      <c r="T123" s="4051"/>
      <c r="U123" s="4051"/>
      <c r="V123" s="4048"/>
      <c r="W123" s="4047"/>
      <c r="X123" s="4048"/>
      <c r="Y123" s="4"/>
      <c r="Z123" s="4"/>
      <c r="AA123" s="4"/>
      <c r="AB123" s="4"/>
      <c r="AC123" s="4"/>
      <c r="AD123" s="4"/>
    </row>
    <row r="124" spans="1:30" ht="7.5" customHeight="1" thickTop="1">
      <c r="A124" s="4209"/>
      <c r="B124" s="4217" t="s">
        <v>136</v>
      </c>
      <c r="C124" s="4131" t="s">
        <v>53</v>
      </c>
      <c r="D124" s="261"/>
      <c r="E124" s="432"/>
      <c r="F124" s="261"/>
      <c r="G124" s="4395" t="s">
        <v>137</v>
      </c>
      <c r="H124" s="4067"/>
      <c r="I124" s="142"/>
      <c r="J124" s="439"/>
      <c r="K124" s="440"/>
      <c r="L124" s="386"/>
      <c r="M124" s="294"/>
      <c r="N124" s="295"/>
      <c r="O124" s="152"/>
      <c r="P124" s="441"/>
      <c r="Q124" s="442"/>
      <c r="R124" s="442"/>
      <c r="S124" s="442"/>
      <c r="T124" s="442"/>
      <c r="U124" s="442"/>
      <c r="V124" s="297"/>
      <c r="W124" s="296"/>
      <c r="X124" s="297"/>
      <c r="Y124" s="4"/>
      <c r="Z124" s="4"/>
      <c r="AA124" s="4"/>
      <c r="AB124" s="4"/>
      <c r="AC124" s="4"/>
      <c r="AD124" s="4"/>
    </row>
    <row r="125" spans="1:30" ht="7.5" customHeight="1">
      <c r="A125" s="4209"/>
      <c r="B125" s="4069"/>
      <c r="C125" s="4111"/>
      <c r="D125" s="3539"/>
      <c r="E125" s="368"/>
      <c r="F125" s="224"/>
      <c r="G125" s="4068"/>
      <c r="H125" s="4069"/>
      <c r="I125" s="95"/>
      <c r="J125" s="165"/>
      <c r="K125" s="443"/>
      <c r="L125" s="9"/>
      <c r="M125" s="185"/>
      <c r="N125" s="109"/>
      <c r="O125" s="104"/>
      <c r="P125" s="186"/>
      <c r="Q125" s="188"/>
      <c r="R125" s="188"/>
      <c r="S125" s="188"/>
      <c r="T125" s="188"/>
      <c r="U125" s="188"/>
      <c r="V125" s="189"/>
      <c r="W125" s="190"/>
      <c r="X125" s="189"/>
      <c r="Y125" s="4"/>
      <c r="Z125" s="4"/>
      <c r="AA125" s="4"/>
      <c r="AB125" s="4"/>
      <c r="AC125" s="4"/>
      <c r="AD125" s="4"/>
    </row>
    <row r="126" spans="1:30" ht="7.5" customHeight="1">
      <c r="A126" s="4209"/>
      <c r="B126" s="4069"/>
      <c r="C126" s="4111"/>
      <c r="D126" s="3539"/>
      <c r="E126" s="368"/>
      <c r="F126" s="224"/>
      <c r="G126" s="4068"/>
      <c r="H126" s="4069"/>
      <c r="I126" s="95"/>
      <c r="J126" s="165"/>
      <c r="K126" s="443"/>
      <c r="L126" s="9"/>
      <c r="M126" s="185"/>
      <c r="N126" s="109"/>
      <c r="O126" s="104"/>
      <c r="P126" s="186"/>
      <c r="Q126" s="188"/>
      <c r="R126" s="188"/>
      <c r="S126" s="188"/>
      <c r="T126" s="188"/>
      <c r="U126" s="188"/>
      <c r="V126" s="189"/>
      <c r="W126" s="190"/>
      <c r="X126" s="189"/>
      <c r="Y126" s="4"/>
      <c r="Z126" s="4"/>
      <c r="AA126" s="4"/>
      <c r="AB126" s="4"/>
      <c r="AC126" s="4"/>
      <c r="AD126" s="4"/>
    </row>
    <row r="127" spans="1:30" ht="7.5" customHeight="1">
      <c r="A127" s="4209"/>
      <c r="B127" s="4069"/>
      <c r="C127" s="4111"/>
      <c r="D127" s="3539"/>
      <c r="E127" s="368"/>
      <c r="F127" s="224"/>
      <c r="G127" s="4068"/>
      <c r="H127" s="4069"/>
      <c r="I127" s="95"/>
      <c r="J127" s="165"/>
      <c r="K127" s="443"/>
      <c r="L127" s="9"/>
      <c r="M127" s="185"/>
      <c r="N127" s="109"/>
      <c r="O127" s="104"/>
      <c r="P127" s="186"/>
      <c r="Q127" s="188"/>
      <c r="R127" s="188"/>
      <c r="S127" s="188"/>
      <c r="T127" s="188"/>
      <c r="U127" s="188"/>
      <c r="V127" s="189"/>
      <c r="W127" s="190"/>
      <c r="X127" s="189"/>
      <c r="Y127" s="4"/>
      <c r="Z127" s="4"/>
      <c r="AA127" s="4"/>
      <c r="AB127" s="4"/>
      <c r="AC127" s="4"/>
      <c r="AD127" s="4"/>
    </row>
    <row r="128" spans="1:30" ht="7.5" customHeight="1" thickBot="1">
      <c r="A128" s="4209"/>
      <c r="B128" s="4069"/>
      <c r="C128" s="4112"/>
      <c r="D128" s="3539"/>
      <c r="E128" s="368"/>
      <c r="F128" s="224"/>
      <c r="G128" s="4068"/>
      <c r="H128" s="4069"/>
      <c r="I128" s="95"/>
      <c r="J128" s="165"/>
      <c r="K128" s="443"/>
      <c r="L128" s="9"/>
      <c r="M128" s="185"/>
      <c r="N128" s="109"/>
      <c r="O128" s="104"/>
      <c r="P128" s="186"/>
      <c r="Q128" s="188"/>
      <c r="R128" s="188"/>
      <c r="S128" s="188"/>
      <c r="T128" s="188"/>
      <c r="U128" s="188"/>
      <c r="V128" s="189"/>
      <c r="W128" s="190"/>
      <c r="X128" s="189"/>
      <c r="Y128" s="4"/>
      <c r="Z128" s="4"/>
      <c r="AA128" s="4"/>
      <c r="AB128" s="4"/>
      <c r="AC128" s="4"/>
      <c r="AD128" s="4"/>
    </row>
    <row r="129" spans="1:30" ht="20" customHeight="1">
      <c r="A129" s="4209"/>
      <c r="B129" s="4069"/>
      <c r="C129" s="123">
        <v>20</v>
      </c>
      <c r="D129" s="4361" t="s">
        <v>138</v>
      </c>
      <c r="E129" s="4068"/>
      <c r="F129" s="4069"/>
      <c r="G129" s="4068"/>
      <c r="H129" s="4069"/>
      <c r="I129" s="194"/>
      <c r="J129" s="436"/>
      <c r="K129" s="453"/>
      <c r="L129" s="454"/>
      <c r="M129" s="455"/>
      <c r="N129" s="197"/>
      <c r="O129" s="202"/>
      <c r="P129" s="405"/>
      <c r="Q129" s="339"/>
      <c r="R129" s="339"/>
      <c r="S129" s="339"/>
      <c r="T129" s="339"/>
      <c r="U129" s="339"/>
      <c r="V129" s="406"/>
      <c r="W129" s="438"/>
      <c r="X129" s="406"/>
      <c r="Y129" s="4"/>
      <c r="Z129" s="4"/>
      <c r="AA129" s="4"/>
      <c r="AB129" s="4"/>
      <c r="AC129" s="4"/>
      <c r="AD129" s="4"/>
    </row>
    <row r="130" spans="1:30" ht="20" customHeight="1" thickBot="1">
      <c r="A130" s="4209"/>
      <c r="B130" s="4107"/>
      <c r="C130" s="287">
        <v>21</v>
      </c>
      <c r="D130" s="4111"/>
      <c r="E130" s="4068"/>
      <c r="F130" s="4069"/>
      <c r="G130" s="4068"/>
      <c r="H130" s="4069"/>
      <c r="I130" s="171"/>
      <c r="J130" s="380"/>
      <c r="K130" s="277"/>
      <c r="L130" s="313"/>
      <c r="M130" s="337"/>
      <c r="N130" s="136"/>
      <c r="O130" s="137"/>
      <c r="P130" s="311"/>
      <c r="Q130" s="445"/>
      <c r="R130" s="446"/>
      <c r="S130" s="446"/>
      <c r="T130" s="446"/>
      <c r="U130" s="446"/>
      <c r="V130" s="447"/>
      <c r="W130" s="206"/>
      <c r="X130" s="447"/>
      <c r="Y130" s="4"/>
      <c r="Z130" s="4"/>
      <c r="AA130" s="4"/>
      <c r="AB130" s="4"/>
      <c r="AC130" s="4"/>
      <c r="AD130" s="4"/>
    </row>
    <row r="131" spans="1:30" ht="7.5" customHeight="1" thickTop="1">
      <c r="A131" s="4209"/>
      <c r="B131" s="4218" t="s">
        <v>139</v>
      </c>
      <c r="C131" s="4116" t="s">
        <v>56</v>
      </c>
      <c r="D131" s="4111"/>
      <c r="E131" s="4068"/>
      <c r="F131" s="4069"/>
      <c r="G131" s="4068"/>
      <c r="H131" s="4069"/>
      <c r="I131" s="346"/>
      <c r="J131" s="349"/>
      <c r="K131" s="448"/>
      <c r="L131" s="449"/>
      <c r="M131" s="450"/>
      <c r="N131" s="318"/>
      <c r="O131" s="319"/>
      <c r="P131" s="345"/>
      <c r="Q131" s="451"/>
      <c r="R131" s="451"/>
      <c r="S131" s="451"/>
      <c r="T131" s="451"/>
      <c r="U131" s="451"/>
      <c r="V131" s="319"/>
      <c r="W131" s="321"/>
      <c r="X131" s="319"/>
      <c r="Y131" s="4"/>
      <c r="Z131" s="4"/>
      <c r="AA131" s="4"/>
      <c r="AB131" s="4"/>
      <c r="AC131" s="4"/>
      <c r="AD131" s="4"/>
    </row>
    <row r="132" spans="1:30" ht="7.5" customHeight="1">
      <c r="A132" s="4209"/>
      <c r="B132" s="4069"/>
      <c r="C132" s="4111"/>
      <c r="D132" s="4111"/>
      <c r="E132" s="4068"/>
      <c r="F132" s="4069"/>
      <c r="G132" s="4068"/>
      <c r="H132" s="4069"/>
      <c r="I132" s="346"/>
      <c r="J132" s="349"/>
      <c r="K132" s="448"/>
      <c r="L132" s="449"/>
      <c r="M132" s="450"/>
      <c r="N132" s="318"/>
      <c r="O132" s="319"/>
      <c r="P132" s="345"/>
      <c r="Q132" s="451"/>
      <c r="R132" s="451"/>
      <c r="S132" s="451"/>
      <c r="T132" s="451"/>
      <c r="U132" s="451"/>
      <c r="V132" s="319"/>
      <c r="W132" s="321"/>
      <c r="X132" s="319"/>
      <c r="Y132" s="4"/>
      <c r="Z132" s="4"/>
      <c r="AA132" s="4"/>
      <c r="AB132" s="4"/>
      <c r="AC132" s="4"/>
      <c r="AD132" s="4"/>
    </row>
    <row r="133" spans="1:30" ht="7.5" customHeight="1">
      <c r="A133" s="4209"/>
      <c r="B133" s="4069"/>
      <c r="C133" s="4111"/>
      <c r="D133" s="4111"/>
      <c r="E133" s="4068"/>
      <c r="F133" s="4069"/>
      <c r="G133" s="4068"/>
      <c r="H133" s="4069"/>
      <c r="I133" s="346"/>
      <c r="J133" s="349"/>
      <c r="K133" s="448"/>
      <c r="L133" s="449"/>
      <c r="M133" s="450"/>
      <c r="N133" s="318"/>
      <c r="O133" s="319"/>
      <c r="P133" s="345"/>
      <c r="Q133" s="451"/>
      <c r="R133" s="451"/>
      <c r="S133" s="451"/>
      <c r="T133" s="451"/>
      <c r="U133" s="451"/>
      <c r="V133" s="319"/>
      <c r="W133" s="321"/>
      <c r="X133" s="319"/>
      <c r="Y133" s="4"/>
      <c r="Z133" s="4"/>
      <c r="AA133" s="4"/>
      <c r="AB133" s="4"/>
      <c r="AC133" s="4"/>
      <c r="AD133" s="4"/>
    </row>
    <row r="134" spans="1:30" ht="7.5" customHeight="1">
      <c r="A134" s="4209"/>
      <c r="B134" s="4069"/>
      <c r="C134" s="4111"/>
      <c r="D134" s="4111"/>
      <c r="E134" s="4068"/>
      <c r="F134" s="4069"/>
      <c r="G134" s="4068"/>
      <c r="H134" s="4069"/>
      <c r="I134" s="346"/>
      <c r="J134" s="349"/>
      <c r="K134" s="448"/>
      <c r="L134" s="449"/>
      <c r="M134" s="450"/>
      <c r="N134" s="318"/>
      <c r="O134" s="319"/>
      <c r="P134" s="345"/>
      <c r="Q134" s="451"/>
      <c r="R134" s="451"/>
      <c r="S134" s="451"/>
      <c r="T134" s="451"/>
      <c r="U134" s="451"/>
      <c r="V134" s="319"/>
      <c r="W134" s="321"/>
      <c r="X134" s="319"/>
      <c r="Y134" s="4"/>
      <c r="Z134" s="4"/>
      <c r="AA134" s="4"/>
      <c r="AB134" s="4"/>
      <c r="AC134" s="4"/>
      <c r="AD134" s="4"/>
    </row>
    <row r="135" spans="1:30" ht="7.5" customHeight="1" thickBot="1">
      <c r="A135" s="4209"/>
      <c r="B135" s="4069"/>
      <c r="C135" s="4112"/>
      <c r="D135" s="4111"/>
      <c r="E135" s="4068"/>
      <c r="F135" s="4069"/>
      <c r="G135" s="4068"/>
      <c r="H135" s="4069"/>
      <c r="I135" s="62"/>
      <c r="J135" s="452"/>
      <c r="K135" s="448"/>
      <c r="L135" s="449"/>
      <c r="M135" s="450"/>
      <c r="N135" s="69"/>
      <c r="O135" s="70"/>
      <c r="P135" s="71"/>
      <c r="Q135" s="72"/>
      <c r="R135" s="72"/>
      <c r="S135" s="72"/>
      <c r="T135" s="72"/>
      <c r="U135" s="72"/>
      <c r="V135" s="70"/>
      <c r="W135" s="73"/>
      <c r="X135" s="70"/>
      <c r="Y135" s="4"/>
      <c r="Z135" s="4"/>
      <c r="AA135" s="4"/>
      <c r="AB135" s="4"/>
      <c r="AC135" s="4"/>
      <c r="AD135" s="4"/>
    </row>
    <row r="136" spans="1:30" ht="13" customHeight="1">
      <c r="A136" s="4209"/>
      <c r="B136" s="4069"/>
      <c r="C136" s="123">
        <v>27</v>
      </c>
      <c r="D136" s="4111"/>
      <c r="E136" s="4068"/>
      <c r="F136" s="4069"/>
      <c r="G136" s="4068"/>
      <c r="H136" s="4069"/>
      <c r="I136" s="276"/>
      <c r="J136" s="378"/>
      <c r="K136" s="453"/>
      <c r="L136" s="454"/>
      <c r="M136" s="455"/>
      <c r="N136" s="273"/>
      <c r="O136" s="338"/>
      <c r="P136" s="456"/>
      <c r="Q136" s="457"/>
      <c r="R136" s="457"/>
      <c r="S136" s="457"/>
      <c r="T136" s="457"/>
      <c r="U136" s="457"/>
      <c r="V136" s="338"/>
      <c r="W136" s="340"/>
      <c r="X136" s="338"/>
      <c r="Y136" s="4"/>
      <c r="Z136" s="4"/>
      <c r="AA136" s="4"/>
      <c r="AB136" s="4"/>
      <c r="AC136" s="4"/>
      <c r="AD136" s="4"/>
    </row>
    <row r="137" spans="1:30" ht="13.5" thickBot="1">
      <c r="A137" s="4209"/>
      <c r="B137" s="4107"/>
      <c r="C137" s="287">
        <v>28</v>
      </c>
      <c r="D137" s="4111"/>
      <c r="E137" s="4068"/>
      <c r="F137" s="4069"/>
      <c r="G137" s="4068"/>
      <c r="H137" s="4069"/>
      <c r="I137" s="437"/>
      <c r="J137" s="436"/>
      <c r="K137" s="277"/>
      <c r="L137" s="313"/>
      <c r="M137" s="337"/>
      <c r="N137" s="255"/>
      <c r="O137" s="406"/>
      <c r="P137" s="405"/>
      <c r="Q137" s="339"/>
      <c r="R137" s="339"/>
      <c r="S137" s="339"/>
      <c r="T137" s="339"/>
      <c r="U137" s="339"/>
      <c r="V137" s="406"/>
      <c r="W137" s="438"/>
      <c r="X137" s="406"/>
      <c r="Y137" s="4"/>
      <c r="Z137" s="4"/>
      <c r="AA137" s="4"/>
      <c r="AB137" s="4"/>
      <c r="AC137" s="4"/>
      <c r="AD137" s="4"/>
    </row>
    <row r="138" spans="1:30" ht="7.5" customHeight="1" thickTop="1">
      <c r="A138" s="4209"/>
      <c r="B138" s="4218" t="s">
        <v>140</v>
      </c>
      <c r="C138" s="4116" t="s">
        <v>141</v>
      </c>
      <c r="D138" s="4111"/>
      <c r="E138" s="4068"/>
      <c r="F138" s="4069"/>
      <c r="G138" s="4068"/>
      <c r="H138" s="4069"/>
      <c r="I138" s="49"/>
      <c r="J138" s="458"/>
      <c r="K138" s="459"/>
      <c r="L138" s="332"/>
      <c r="M138" s="460"/>
      <c r="N138" s="56"/>
      <c r="O138" s="57"/>
      <c r="P138" s="58"/>
      <c r="Q138" s="59"/>
      <c r="R138" s="59"/>
      <c r="S138" s="59"/>
      <c r="T138" s="59"/>
      <c r="U138" s="59"/>
      <c r="V138" s="57"/>
      <c r="W138" s="58"/>
      <c r="X138" s="57"/>
      <c r="Y138" s="4"/>
      <c r="Z138" s="4"/>
      <c r="AA138" s="4"/>
      <c r="AB138" s="4"/>
      <c r="AC138" s="4"/>
      <c r="AD138" s="4"/>
    </row>
    <row r="139" spans="1:30" ht="7.5" customHeight="1">
      <c r="A139" s="4209"/>
      <c r="B139" s="4069"/>
      <c r="C139" s="4111"/>
      <c r="D139" s="4111"/>
      <c r="E139" s="4068"/>
      <c r="F139" s="4069"/>
      <c r="G139" s="4068"/>
      <c r="H139" s="4069"/>
      <c r="I139" s="346"/>
      <c r="J139" s="349"/>
      <c r="K139" s="322"/>
      <c r="L139" s="461"/>
      <c r="M139" s="326"/>
      <c r="N139" s="318"/>
      <c r="O139" s="319"/>
      <c r="P139" s="345"/>
      <c r="Q139" s="72"/>
      <c r="R139" s="451"/>
      <c r="S139" s="451"/>
      <c r="T139" s="451"/>
      <c r="U139" s="451"/>
      <c r="V139" s="319"/>
      <c r="W139" s="345"/>
      <c r="X139" s="319"/>
      <c r="Y139" s="4"/>
      <c r="Z139" s="4"/>
      <c r="AA139" s="4"/>
      <c r="AB139" s="4"/>
      <c r="AC139" s="4"/>
      <c r="AD139" s="4"/>
    </row>
    <row r="140" spans="1:30" ht="7.5" customHeight="1" thickBot="1">
      <c r="A140" s="4209"/>
      <c r="B140" s="4069"/>
      <c r="C140" s="4111"/>
      <c r="D140" s="4111"/>
      <c r="E140" s="4068"/>
      <c r="F140" s="4069"/>
      <c r="G140" s="4068"/>
      <c r="H140" s="4069"/>
      <c r="I140" s="352"/>
      <c r="J140" s="353"/>
      <c r="K140" s="462"/>
      <c r="L140" s="93"/>
      <c r="M140" s="356"/>
      <c r="N140" s="357"/>
      <c r="O140" s="358"/>
      <c r="P140" s="359"/>
      <c r="Q140" s="463"/>
      <c r="R140" s="463"/>
      <c r="S140" s="463"/>
      <c r="T140" s="463"/>
      <c r="U140" s="463"/>
      <c r="V140" s="358"/>
      <c r="W140" s="359"/>
      <c r="X140" s="358"/>
      <c r="Y140" s="4"/>
      <c r="Z140" s="4"/>
      <c r="AA140" s="4"/>
      <c r="AB140" s="4"/>
      <c r="AC140" s="4"/>
      <c r="AD140" s="4"/>
    </row>
    <row r="141" spans="1:30" ht="7.5" customHeight="1" thickTop="1">
      <c r="A141" s="4388" t="s">
        <v>142</v>
      </c>
      <c r="B141" s="4069"/>
      <c r="C141" s="4111"/>
      <c r="D141" s="4111"/>
      <c r="E141" s="4068"/>
      <c r="F141" s="4069"/>
      <c r="G141" s="4068"/>
      <c r="H141" s="4069"/>
      <c r="I141" s="346"/>
      <c r="J141" s="349"/>
      <c r="K141" s="464"/>
      <c r="L141" s="92"/>
      <c r="M141" s="465"/>
      <c r="N141" s="318"/>
      <c r="O141" s="319"/>
      <c r="P141" s="345"/>
      <c r="Q141" s="451"/>
      <c r="R141" s="451"/>
      <c r="S141" s="451"/>
      <c r="T141" s="451"/>
      <c r="U141" s="451"/>
      <c r="V141" s="319"/>
      <c r="W141" s="345"/>
      <c r="X141" s="319"/>
      <c r="Y141" s="4"/>
      <c r="Z141" s="4"/>
      <c r="AA141" s="4"/>
      <c r="AB141" s="4"/>
      <c r="AC141" s="4"/>
      <c r="AD141" s="4"/>
    </row>
    <row r="142" spans="1:30" ht="7.5" customHeight="1" thickBot="1">
      <c r="A142" s="4209"/>
      <c r="B142" s="4069"/>
      <c r="C142" s="4112"/>
      <c r="D142" s="4111"/>
      <c r="E142" s="4068"/>
      <c r="F142" s="4069"/>
      <c r="G142" s="4068"/>
      <c r="H142" s="4069"/>
      <c r="I142" s="62"/>
      <c r="J142" s="452"/>
      <c r="K142" s="466"/>
      <c r="L142" s="467"/>
      <c r="M142" s="468"/>
      <c r="N142" s="69"/>
      <c r="O142" s="70"/>
      <c r="P142" s="71"/>
      <c r="Q142" s="72"/>
      <c r="R142" s="72"/>
      <c r="S142" s="72"/>
      <c r="T142" s="72"/>
      <c r="U142" s="72"/>
      <c r="V142" s="70"/>
      <c r="W142" s="71"/>
      <c r="X142" s="70"/>
      <c r="Y142" s="4"/>
      <c r="Z142" s="4"/>
      <c r="AA142" s="4"/>
      <c r="AB142" s="4"/>
      <c r="AC142" s="4"/>
      <c r="AD142" s="4"/>
    </row>
    <row r="143" spans="1:30" ht="25">
      <c r="A143" s="4209"/>
      <c r="B143" s="4069"/>
      <c r="C143" s="3366" t="s">
        <v>1486</v>
      </c>
      <c r="D143" s="4111"/>
      <c r="E143" s="4068"/>
      <c r="F143" s="4069"/>
      <c r="G143" s="4068"/>
      <c r="H143" s="4069"/>
      <c r="I143" s="276"/>
      <c r="J143" s="469"/>
      <c r="K143" s="453"/>
      <c r="L143" s="454"/>
      <c r="M143" s="455"/>
      <c r="N143" s="273"/>
      <c r="O143" s="338"/>
      <c r="P143" s="3464">
        <v>25</v>
      </c>
      <c r="Q143" s="3551" t="s">
        <v>1540</v>
      </c>
      <c r="R143" s="3512"/>
      <c r="S143" s="3512" t="s">
        <v>35</v>
      </c>
      <c r="T143" s="3512"/>
      <c r="U143" s="3512" t="s">
        <v>144</v>
      </c>
      <c r="V143" s="3511">
        <v>7</v>
      </c>
      <c r="W143" s="456"/>
      <c r="X143" s="338"/>
      <c r="Y143" s="4"/>
      <c r="Z143" s="4"/>
      <c r="AA143" s="4"/>
      <c r="AB143" s="4"/>
      <c r="AC143" s="4"/>
      <c r="AD143" s="4"/>
    </row>
    <row r="144" spans="1:30" ht="39.5" thickBot="1">
      <c r="A144" s="4209"/>
      <c r="B144" s="4107"/>
      <c r="C144" s="3364" t="s">
        <v>1487</v>
      </c>
      <c r="D144" s="4112"/>
      <c r="E144" s="4130"/>
      <c r="F144" s="4055"/>
      <c r="G144" s="4070"/>
      <c r="H144" s="4071"/>
      <c r="I144" s="4396" t="s">
        <v>1517</v>
      </c>
      <c r="J144" s="4397"/>
      <c r="K144" s="3524" t="s">
        <v>1541</v>
      </c>
      <c r="L144" s="3525" t="s">
        <v>107</v>
      </c>
      <c r="M144" s="3523" t="s">
        <v>1543</v>
      </c>
      <c r="N144" s="284"/>
      <c r="O144" s="208"/>
      <c r="P144" s="3548"/>
      <c r="Q144" s="207"/>
      <c r="R144" s="207"/>
      <c r="S144" s="3549"/>
      <c r="T144" s="3549"/>
      <c r="U144" s="3549"/>
      <c r="V144" s="3550"/>
      <c r="W144" s="206"/>
      <c r="X144" s="208"/>
      <c r="Y144" s="4"/>
      <c r="Z144" s="4"/>
      <c r="AA144" s="4"/>
      <c r="AB144" s="4"/>
      <c r="AC144" s="4"/>
      <c r="AD144" s="4"/>
    </row>
    <row r="145" spans="1:30" ht="7.5" customHeight="1" thickTop="1">
      <c r="A145" s="4209"/>
      <c r="B145" s="4235" t="s">
        <v>145</v>
      </c>
      <c r="C145" s="4131" t="s">
        <v>146</v>
      </c>
      <c r="D145" s="142"/>
      <c r="E145" s="432"/>
      <c r="F145" s="261"/>
      <c r="G145" s="4236" t="s">
        <v>147</v>
      </c>
      <c r="H145" s="4092" t="s">
        <v>148</v>
      </c>
      <c r="I145" s="142"/>
      <c r="J145" s="142"/>
      <c r="K145" s="471"/>
      <c r="L145" s="472"/>
      <c r="M145" s="473"/>
      <c r="N145" s="264"/>
      <c r="O145" s="264"/>
      <c r="P145" s="146"/>
      <c r="Q145" s="151"/>
      <c r="R145" s="151"/>
      <c r="S145" s="151"/>
      <c r="T145" s="151"/>
      <c r="U145" s="151"/>
      <c r="V145" s="152"/>
      <c r="W145" s="153"/>
      <c r="X145" s="152"/>
      <c r="Y145" s="4"/>
      <c r="Z145" s="4"/>
      <c r="AA145" s="4"/>
      <c r="AB145" s="4"/>
      <c r="AC145" s="4"/>
      <c r="AD145" s="4"/>
    </row>
    <row r="146" spans="1:30" ht="7.5" customHeight="1">
      <c r="A146" s="4209"/>
      <c r="B146" s="4069"/>
      <c r="C146" s="4111"/>
      <c r="D146" s="95"/>
      <c r="E146" s="368"/>
      <c r="F146" s="224"/>
      <c r="G146" s="4090"/>
      <c r="H146" s="4093"/>
      <c r="I146" s="95"/>
      <c r="J146" s="95"/>
      <c r="K146" s="474"/>
      <c r="L146" s="475"/>
      <c r="M146" s="476"/>
      <c r="N146" s="268"/>
      <c r="O146" s="268"/>
      <c r="P146" s="102"/>
      <c r="Q146" s="103"/>
      <c r="R146" s="103"/>
      <c r="S146" s="103"/>
      <c r="T146" s="103"/>
      <c r="U146" s="103"/>
      <c r="V146" s="104"/>
      <c r="W146" s="105"/>
      <c r="X146" s="104"/>
      <c r="Y146" s="4"/>
      <c r="Z146" s="4"/>
      <c r="AA146" s="4"/>
      <c r="AB146" s="4"/>
      <c r="AC146" s="4"/>
      <c r="AD146" s="4"/>
    </row>
    <row r="147" spans="1:30" ht="7.5" customHeight="1">
      <c r="A147" s="4209"/>
      <c r="B147" s="4069"/>
      <c r="C147" s="4111"/>
      <c r="D147" s="95"/>
      <c r="E147" s="368"/>
      <c r="F147" s="224"/>
      <c r="G147" s="4090"/>
      <c r="H147" s="4093"/>
      <c r="I147" s="223"/>
      <c r="J147" s="223"/>
      <c r="K147" s="474"/>
      <c r="L147" s="475"/>
      <c r="M147" s="476"/>
      <c r="N147" s="268"/>
      <c r="O147" s="268"/>
      <c r="P147" s="102"/>
      <c r="Q147" s="103"/>
      <c r="R147" s="103"/>
      <c r="S147" s="103"/>
      <c r="T147" s="103"/>
      <c r="U147" s="103"/>
      <c r="V147" s="104"/>
      <c r="W147" s="105"/>
      <c r="X147" s="104"/>
      <c r="Y147" s="4"/>
      <c r="Z147" s="4"/>
      <c r="AA147" s="4"/>
      <c r="AB147" s="4"/>
      <c r="AC147" s="4"/>
      <c r="AD147" s="4"/>
    </row>
    <row r="148" spans="1:30" ht="7.5" customHeight="1">
      <c r="A148" s="4209"/>
      <c r="B148" s="4069"/>
      <c r="C148" s="4111"/>
      <c r="D148" s="95"/>
      <c r="E148" s="368"/>
      <c r="F148" s="224"/>
      <c r="G148" s="4090"/>
      <c r="H148" s="4093"/>
      <c r="I148" s="223"/>
      <c r="J148" s="223"/>
      <c r="K148" s="474"/>
      <c r="L148" s="475"/>
      <c r="M148" s="476"/>
      <c r="N148" s="268"/>
      <c r="O148" s="268"/>
      <c r="P148" s="102"/>
      <c r="Q148" s="103"/>
      <c r="R148" s="103"/>
      <c r="S148" s="103"/>
      <c r="T148" s="103"/>
      <c r="U148" s="103"/>
      <c r="V148" s="104"/>
      <c r="W148" s="105"/>
      <c r="X148" s="104"/>
      <c r="Y148" s="4"/>
      <c r="Z148" s="4"/>
      <c r="AA148" s="4"/>
      <c r="AB148" s="4"/>
      <c r="AC148" s="4"/>
      <c r="AD148" s="4"/>
    </row>
    <row r="149" spans="1:30" ht="7.5" customHeight="1" thickBot="1">
      <c r="A149" s="4209"/>
      <c r="B149" s="4069"/>
      <c r="C149" s="4112"/>
      <c r="D149" s="247"/>
      <c r="E149" s="376"/>
      <c r="F149" s="377"/>
      <c r="G149" s="4090"/>
      <c r="H149" s="4093"/>
      <c r="I149" s="248"/>
      <c r="J149" s="248"/>
      <c r="K149" s="477"/>
      <c r="L149" s="478"/>
      <c r="M149" s="479"/>
      <c r="N149" s="480"/>
      <c r="O149" s="480"/>
      <c r="P149" s="157"/>
      <c r="Q149" s="187"/>
      <c r="R149" s="187"/>
      <c r="S149" s="187"/>
      <c r="T149" s="187"/>
      <c r="U149" s="187"/>
      <c r="V149" s="192"/>
      <c r="W149" s="193"/>
      <c r="X149" s="192"/>
      <c r="Y149" s="4"/>
      <c r="Z149" s="4"/>
      <c r="AA149" s="4"/>
      <c r="AB149" s="4"/>
      <c r="AC149" s="4"/>
      <c r="AD149" s="4"/>
    </row>
    <row r="150" spans="1:30" ht="26">
      <c r="A150" s="4209"/>
      <c r="B150" s="4069"/>
      <c r="C150" s="123">
        <v>10</v>
      </c>
      <c r="D150" s="3368"/>
      <c r="E150" s="3368"/>
      <c r="F150" s="3368"/>
      <c r="G150" s="4090"/>
      <c r="H150" s="4093"/>
      <c r="I150" s="4132" t="s">
        <v>1530</v>
      </c>
      <c r="J150" s="379"/>
      <c r="K150" s="3552" t="s">
        <v>1542</v>
      </c>
      <c r="L150" s="3553" t="s">
        <v>152</v>
      </c>
      <c r="M150" s="3554" t="s">
        <v>1512</v>
      </c>
      <c r="N150" s="391"/>
      <c r="O150" s="391"/>
      <c r="P150" s="456"/>
      <c r="Q150" s="457"/>
      <c r="R150" s="457"/>
      <c r="S150" s="457"/>
      <c r="T150" s="457"/>
      <c r="U150" s="457"/>
      <c r="V150" s="338"/>
      <c r="W150" s="340"/>
      <c r="X150" s="338"/>
      <c r="Y150" s="4"/>
      <c r="Z150" s="4"/>
      <c r="AA150" s="4"/>
      <c r="AB150" s="4"/>
      <c r="AC150" s="4"/>
      <c r="AD150" s="4"/>
    </row>
    <row r="151" spans="1:30" ht="13.5" thickBot="1">
      <c r="A151" s="4209"/>
      <c r="B151" s="4107"/>
      <c r="C151" s="287">
        <v>11</v>
      </c>
      <c r="D151" s="3474"/>
      <c r="E151" s="3474"/>
      <c r="F151" s="3474"/>
      <c r="G151" s="4090"/>
      <c r="H151" s="4093"/>
      <c r="I151" s="4133"/>
      <c r="J151" s="311"/>
      <c r="K151" s="3572"/>
      <c r="L151" s="3573"/>
      <c r="M151" s="396"/>
      <c r="N151" s="397"/>
      <c r="O151" s="397"/>
      <c r="P151" s="206"/>
      <c r="Q151" s="207"/>
      <c r="R151" s="207"/>
      <c r="S151" s="207"/>
      <c r="T151" s="207"/>
      <c r="U151" s="207"/>
      <c r="V151" s="208"/>
      <c r="W151" s="312"/>
      <c r="X151" s="208"/>
      <c r="Y151" s="4"/>
      <c r="Z151" s="4"/>
      <c r="AA151" s="4"/>
      <c r="AB151" s="4"/>
      <c r="AC151" s="4"/>
      <c r="AD151" s="4"/>
    </row>
    <row r="152" spans="1:30" ht="7.5" customHeight="1" thickTop="1">
      <c r="A152" s="4209"/>
      <c r="B152" s="4217" t="s">
        <v>153</v>
      </c>
      <c r="C152" s="4131" t="s">
        <v>154</v>
      </c>
      <c r="D152" s="95"/>
      <c r="E152" s="368"/>
      <c r="F152" s="224"/>
      <c r="G152" s="4090"/>
      <c r="H152" s="4093"/>
      <c r="I152" s="95"/>
      <c r="J152" s="165"/>
      <c r="K152" s="106"/>
      <c r="L152" s="481"/>
      <c r="M152" s="476"/>
      <c r="N152" s="229"/>
      <c r="O152" s="229"/>
      <c r="P152" s="146"/>
      <c r="Q152" s="151"/>
      <c r="R152" s="151"/>
      <c r="S152" s="151"/>
      <c r="T152" s="151"/>
      <c r="U152" s="151"/>
      <c r="V152" s="152"/>
      <c r="W152" s="105"/>
      <c r="X152" s="104"/>
      <c r="Y152" s="4"/>
      <c r="Z152" s="4"/>
      <c r="AA152" s="4"/>
      <c r="AB152" s="4"/>
      <c r="AC152" s="4"/>
      <c r="AD152" s="4"/>
    </row>
    <row r="153" spans="1:30" ht="7.5" customHeight="1">
      <c r="A153" s="4209"/>
      <c r="B153" s="4069"/>
      <c r="C153" s="4111"/>
      <c r="D153" s="111"/>
      <c r="E153" s="482"/>
      <c r="F153" s="483"/>
      <c r="G153" s="4090"/>
      <c r="H153" s="4093"/>
      <c r="I153" s="95"/>
      <c r="J153" s="165"/>
      <c r="K153" s="106"/>
      <c r="L153" s="481"/>
      <c r="M153" s="476"/>
      <c r="N153" s="229"/>
      <c r="O153" s="229"/>
      <c r="P153" s="120"/>
      <c r="Q153" s="188"/>
      <c r="R153" s="121"/>
      <c r="S153" s="121"/>
      <c r="T153" s="121"/>
      <c r="U153" s="121"/>
      <c r="V153" s="119"/>
      <c r="W153" s="122"/>
      <c r="X153" s="119"/>
      <c r="Y153" s="4"/>
      <c r="Z153" s="4"/>
      <c r="AA153" s="4"/>
      <c r="AB153" s="4"/>
      <c r="AC153" s="4"/>
      <c r="AD153" s="4"/>
    </row>
    <row r="154" spans="1:30" ht="7.5" customHeight="1">
      <c r="A154" s="4209"/>
      <c r="B154" s="4069"/>
      <c r="C154" s="4111"/>
      <c r="D154" s="252"/>
      <c r="E154" s="1"/>
      <c r="F154" s="375"/>
      <c r="G154" s="4090"/>
      <c r="H154" s="4093"/>
      <c r="I154" s="95"/>
      <c r="J154" s="165"/>
      <c r="K154" s="484"/>
      <c r="L154" s="485"/>
      <c r="M154" s="476"/>
      <c r="N154" s="229"/>
      <c r="O154" s="229"/>
      <c r="P154" s="186"/>
      <c r="Q154" s="188"/>
      <c r="R154" s="188"/>
      <c r="S154" s="188"/>
      <c r="T154" s="188"/>
      <c r="U154" s="188"/>
      <c r="V154" s="189"/>
      <c r="W154" s="190"/>
      <c r="X154" s="189"/>
      <c r="Y154" s="4"/>
      <c r="Z154" s="4"/>
      <c r="AA154" s="4"/>
      <c r="AB154" s="4"/>
      <c r="AC154" s="4"/>
      <c r="AD154" s="4"/>
    </row>
    <row r="155" spans="1:30" ht="7.5" customHeight="1">
      <c r="A155" s="4209"/>
      <c r="B155" s="4069"/>
      <c r="C155" s="4111"/>
      <c r="D155" s="252"/>
      <c r="E155" s="1"/>
      <c r="F155" s="375"/>
      <c r="G155" s="4090"/>
      <c r="H155" s="4093"/>
      <c r="I155" s="95"/>
      <c r="J155" s="165"/>
      <c r="K155" s="484"/>
      <c r="L155" s="485"/>
      <c r="M155" s="476"/>
      <c r="N155" s="229"/>
      <c r="O155" s="229"/>
      <c r="P155" s="157"/>
      <c r="Q155" s="187"/>
      <c r="R155" s="187"/>
      <c r="S155" s="187"/>
      <c r="T155" s="187"/>
      <c r="U155" s="187"/>
      <c r="V155" s="192"/>
      <c r="W155" s="193"/>
      <c r="X155" s="189"/>
      <c r="Y155" s="4"/>
      <c r="Z155" s="4"/>
      <c r="AA155" s="4"/>
      <c r="AB155" s="4"/>
      <c r="AC155" s="4"/>
      <c r="AD155" s="4"/>
    </row>
    <row r="156" spans="1:30" ht="7.5" customHeight="1" thickBot="1">
      <c r="A156" s="4209"/>
      <c r="B156" s="4069"/>
      <c r="C156" s="4112"/>
      <c r="D156" s="252"/>
      <c r="E156" s="1"/>
      <c r="F156" s="375"/>
      <c r="G156" s="4090"/>
      <c r="H156" s="4093"/>
      <c r="I156" s="247"/>
      <c r="J156" s="247"/>
      <c r="K156" s="486"/>
      <c r="L156" s="487"/>
      <c r="M156" s="479"/>
      <c r="N156" s="488"/>
      <c r="O156" s="488"/>
      <c r="P156" s="157"/>
      <c r="Q156" s="187"/>
      <c r="R156" s="187"/>
      <c r="S156" s="187"/>
      <c r="T156" s="187"/>
      <c r="U156" s="187"/>
      <c r="V156" s="192"/>
      <c r="W156" s="193"/>
      <c r="X156" s="189"/>
      <c r="Y156" s="4"/>
      <c r="Z156" s="4"/>
      <c r="AA156" s="4"/>
      <c r="AB156" s="4"/>
      <c r="AC156" s="4"/>
      <c r="AD156" s="4"/>
    </row>
    <row r="157" spans="1:30" ht="26">
      <c r="A157" s="4209"/>
      <c r="B157" s="4069"/>
      <c r="C157" s="123">
        <v>17</v>
      </c>
      <c r="D157" s="3472" t="s">
        <v>1521</v>
      </c>
      <c r="E157" s="3473"/>
      <c r="F157" s="276"/>
      <c r="G157" s="4090"/>
      <c r="H157" s="4093"/>
      <c r="I157" s="276"/>
      <c r="J157" s="276"/>
      <c r="K157" s="489"/>
      <c r="L157" s="490"/>
      <c r="M157" s="491"/>
      <c r="N157" s="492"/>
      <c r="O157" s="492"/>
      <c r="P157" s="456"/>
      <c r="Q157" s="457"/>
      <c r="R157" s="457"/>
      <c r="S157" s="457"/>
      <c r="T157" s="457"/>
      <c r="U157" s="457"/>
      <c r="V157" s="338"/>
      <c r="W157" s="340"/>
      <c r="X157" s="406"/>
      <c r="Y157" s="4"/>
      <c r="Z157" s="4"/>
      <c r="AA157" s="4"/>
      <c r="AB157" s="4"/>
      <c r="AC157" s="4"/>
      <c r="AD157" s="4"/>
    </row>
    <row r="158" spans="1:30" ht="26.5" thickBot="1">
      <c r="A158" s="4209"/>
      <c r="B158" s="4107"/>
      <c r="C158" s="287">
        <v>18</v>
      </c>
      <c r="D158" s="513"/>
      <c r="E158" s="514" t="s">
        <v>164</v>
      </c>
      <c r="F158" s="515" t="s">
        <v>165</v>
      </c>
      <c r="G158" s="4090"/>
      <c r="H158" s="4093"/>
      <c r="I158" s="287"/>
      <c r="J158" s="287"/>
      <c r="K158" s="493"/>
      <c r="L158" s="494"/>
      <c r="M158" s="257"/>
      <c r="N158" s="495"/>
      <c r="O158" s="495"/>
      <c r="P158" s="405"/>
      <c r="Q158" s="207"/>
      <c r="R158" s="339"/>
      <c r="S158" s="339"/>
      <c r="T158" s="339"/>
      <c r="U158" s="339"/>
      <c r="V158" s="406"/>
      <c r="W158" s="438"/>
      <c r="X158" s="406"/>
      <c r="Y158" s="4"/>
      <c r="Z158" s="4"/>
      <c r="AA158" s="4"/>
      <c r="AB158" s="4"/>
      <c r="AC158" s="4"/>
      <c r="AD158" s="4"/>
    </row>
    <row r="159" spans="1:30" ht="7.5" customHeight="1" thickTop="1">
      <c r="A159" s="4209"/>
      <c r="B159" s="4235" t="s">
        <v>157</v>
      </c>
      <c r="C159" s="4131" t="s">
        <v>158</v>
      </c>
      <c r="D159" s="496"/>
      <c r="E159" s="497"/>
      <c r="F159" s="498"/>
      <c r="G159" s="4236" t="s">
        <v>159</v>
      </c>
      <c r="H159" s="4092" t="s">
        <v>160</v>
      </c>
      <c r="I159" s="142"/>
      <c r="J159" s="142"/>
      <c r="K159" s="146"/>
      <c r="L159" s="147"/>
      <c r="M159" s="148"/>
      <c r="N159" s="295"/>
      <c r="O159" s="152"/>
      <c r="P159" s="441"/>
      <c r="Q159" s="121"/>
      <c r="R159" s="442"/>
      <c r="S159" s="442"/>
      <c r="T159" s="442"/>
      <c r="U159" s="442"/>
      <c r="V159" s="297"/>
      <c r="W159" s="296"/>
      <c r="X159" s="297"/>
      <c r="Y159" s="4"/>
      <c r="Z159" s="4"/>
      <c r="AA159" s="4"/>
      <c r="AB159" s="4"/>
      <c r="AC159" s="4"/>
      <c r="AD159" s="4"/>
    </row>
    <row r="160" spans="1:30" ht="7.5" customHeight="1">
      <c r="A160" s="4209"/>
      <c r="B160" s="4069"/>
      <c r="C160" s="4111"/>
      <c r="D160" s="499"/>
      <c r="E160" s="500"/>
      <c r="F160" s="111"/>
      <c r="G160" s="4090"/>
      <c r="H160" s="4093"/>
      <c r="I160" s="95"/>
      <c r="J160" s="95"/>
      <c r="K160" s="102"/>
      <c r="L160" s="269"/>
      <c r="M160" s="501"/>
      <c r="N160" s="100"/>
      <c r="O160" s="101"/>
      <c r="P160" s="186"/>
      <c r="Q160" s="188"/>
      <c r="R160" s="188"/>
      <c r="S160" s="188"/>
      <c r="T160" s="188"/>
      <c r="U160" s="188"/>
      <c r="V160" s="189"/>
      <c r="W160" s="190"/>
      <c r="X160" s="189"/>
      <c r="Y160" s="4"/>
      <c r="Z160" s="4"/>
      <c r="AA160" s="4"/>
      <c r="AB160" s="4"/>
      <c r="AC160" s="4"/>
      <c r="AD160" s="4"/>
    </row>
    <row r="161" spans="1:30" ht="7.5" customHeight="1">
      <c r="A161" s="4209"/>
      <c r="B161" s="4069"/>
      <c r="C161" s="4111"/>
      <c r="D161" s="499"/>
      <c r="E161" s="500"/>
      <c r="F161" s="111"/>
      <c r="G161" s="4090"/>
      <c r="H161" s="4093"/>
      <c r="I161" s="502"/>
      <c r="J161" s="502"/>
      <c r="K161" s="503"/>
      <c r="L161" s="504"/>
      <c r="M161" s="505"/>
      <c r="N161" s="100"/>
      <c r="O161" s="101"/>
      <c r="P161" s="186"/>
      <c r="Q161" s="188"/>
      <c r="R161" s="188"/>
      <c r="S161" s="188"/>
      <c r="T161" s="188"/>
      <c r="U161" s="188"/>
      <c r="V161" s="189"/>
      <c r="W161" s="190"/>
      <c r="X161" s="189"/>
      <c r="Y161" s="4"/>
      <c r="Z161" s="4"/>
      <c r="AA161" s="4"/>
      <c r="AB161" s="4"/>
      <c r="AC161" s="4"/>
      <c r="AD161" s="4"/>
    </row>
    <row r="162" spans="1:30" ht="7.5" customHeight="1">
      <c r="A162" s="4209"/>
      <c r="B162" s="4069"/>
      <c r="C162" s="4111"/>
      <c r="D162" s="499"/>
      <c r="E162" s="500"/>
      <c r="F162" s="111"/>
      <c r="G162" s="4090"/>
      <c r="H162" s="4093"/>
      <c r="I162" s="502"/>
      <c r="J162" s="100"/>
      <c r="K162" s="415"/>
      <c r="L162" s="506"/>
      <c r="M162" s="507"/>
      <c r="N162" s="270"/>
      <c r="O162" s="270"/>
      <c r="P162" s="186"/>
      <c r="Q162" s="188"/>
      <c r="R162" s="188"/>
      <c r="S162" s="188"/>
      <c r="T162" s="188"/>
      <c r="U162" s="188"/>
      <c r="V162" s="189"/>
      <c r="W162" s="190"/>
      <c r="X162" s="189"/>
      <c r="Y162" s="4"/>
      <c r="Z162" s="4"/>
      <c r="AA162" s="4"/>
      <c r="AB162" s="4"/>
      <c r="AC162" s="4"/>
      <c r="AD162" s="4"/>
    </row>
    <row r="163" spans="1:30" ht="7.5" customHeight="1">
      <c r="A163" s="4209"/>
      <c r="B163" s="4069"/>
      <c r="C163" s="4087"/>
      <c r="D163" s="499"/>
      <c r="E163" s="500"/>
      <c r="F163" s="111"/>
      <c r="G163" s="4090"/>
      <c r="H163" s="4093"/>
      <c r="I163" s="508"/>
      <c r="J163" s="270"/>
      <c r="K163" s="3325"/>
      <c r="L163" s="3326"/>
      <c r="M163" s="3327"/>
      <c r="N163" s="3471"/>
      <c r="O163" s="270"/>
      <c r="P163" s="186"/>
      <c r="Q163" s="188"/>
      <c r="R163" s="188"/>
      <c r="S163" s="188"/>
      <c r="T163" s="188"/>
      <c r="U163" s="188"/>
      <c r="V163" s="189"/>
      <c r="W163" s="190"/>
      <c r="X163" s="189"/>
      <c r="Y163" s="4"/>
      <c r="Z163" s="4"/>
      <c r="AA163" s="4"/>
      <c r="AB163" s="4"/>
      <c r="AC163" s="4"/>
      <c r="AD163" s="4"/>
    </row>
    <row r="164" spans="1:30" ht="26">
      <c r="A164" s="4209"/>
      <c r="B164" s="4069"/>
      <c r="C164" s="276">
        <v>24</v>
      </c>
      <c r="D164" s="276"/>
      <c r="E164" s="378"/>
      <c r="F164" s="276"/>
      <c r="G164" s="4090"/>
      <c r="H164" s="4093"/>
      <c r="I164" s="512"/>
      <c r="J164" s="273"/>
      <c r="K164" s="3497" t="s">
        <v>163</v>
      </c>
      <c r="L164" s="3509" t="s">
        <v>1005</v>
      </c>
      <c r="M164" s="3498" t="s">
        <v>1544</v>
      </c>
      <c r="N164" s="3469"/>
      <c r="O164" s="3470"/>
      <c r="P164" s="405"/>
      <c r="Q164" s="339"/>
      <c r="R164" s="339"/>
      <c r="S164" s="339"/>
      <c r="T164" s="339"/>
      <c r="U164" s="339"/>
      <c r="V164" s="406"/>
      <c r="W164" s="438"/>
      <c r="X164" s="406"/>
      <c r="Y164" s="4"/>
      <c r="Z164" s="4"/>
      <c r="AA164" s="4"/>
      <c r="AB164" s="4"/>
      <c r="AC164" s="4"/>
      <c r="AD164" s="4"/>
    </row>
    <row r="165" spans="1:30" ht="13.5" thickBot="1">
      <c r="A165" s="4209"/>
      <c r="B165" s="4107"/>
      <c r="C165" s="287">
        <v>25</v>
      </c>
      <c r="D165" s="287"/>
      <c r="E165" s="380"/>
      <c r="F165" s="287"/>
      <c r="G165" s="4090"/>
      <c r="H165" s="4093"/>
      <c r="I165" s="287"/>
      <c r="J165" s="284"/>
      <c r="K165" s="312"/>
      <c r="L165" s="313"/>
      <c r="M165" s="205"/>
      <c r="N165" s="284"/>
      <c r="O165" s="208"/>
      <c r="P165" s="206"/>
      <c r="Q165" s="207"/>
      <c r="R165" s="207"/>
      <c r="S165" s="207"/>
      <c r="T165" s="207"/>
      <c r="U165" s="207"/>
      <c r="V165" s="208"/>
      <c r="W165" s="312"/>
      <c r="X165" s="447"/>
      <c r="Y165" s="4"/>
      <c r="Z165" s="4"/>
      <c r="AA165" s="4"/>
      <c r="AB165" s="4"/>
      <c r="AC165" s="4"/>
      <c r="AD165" s="4"/>
    </row>
    <row r="166" spans="1:30" ht="11.25" customHeight="1" thickTop="1">
      <c r="A166" s="4209"/>
      <c r="B166" s="4217" t="s">
        <v>166</v>
      </c>
      <c r="C166" s="4131" t="s">
        <v>167</v>
      </c>
      <c r="D166" s="142"/>
      <c r="E166" s="145"/>
      <c r="F166" s="142"/>
      <c r="G166" s="4090"/>
      <c r="H166" s="4093"/>
      <c r="I166" s="3477"/>
      <c r="J166" s="3477"/>
      <c r="K166" s="3478"/>
      <c r="L166" s="3479"/>
      <c r="M166" s="371"/>
      <c r="N166" s="295"/>
      <c r="O166" s="295"/>
      <c r="P166" s="517"/>
      <c r="Q166" s="518"/>
      <c r="R166" s="151"/>
      <c r="S166" s="151"/>
      <c r="T166" s="151"/>
      <c r="U166" s="151"/>
      <c r="V166" s="152"/>
      <c r="W166" s="146"/>
      <c r="X166" s="519"/>
      <c r="Y166" s="4"/>
      <c r="Z166" s="4"/>
      <c r="AA166" s="4"/>
      <c r="AB166" s="4"/>
      <c r="AC166" s="4"/>
      <c r="AD166" s="4"/>
    </row>
    <row r="167" spans="1:30" ht="11.25" customHeight="1">
      <c r="A167" s="4209"/>
      <c r="B167" s="4069"/>
      <c r="C167" s="4111"/>
      <c r="D167" s="95"/>
      <c r="E167" s="98"/>
      <c r="F167" s="95"/>
      <c r="G167" s="4090"/>
      <c r="H167" s="4093"/>
      <c r="I167" s="3480"/>
      <c r="J167" s="3480"/>
      <c r="K167" s="3480"/>
      <c r="L167" s="3481"/>
      <c r="M167" s="3333"/>
      <c r="N167" s="3363"/>
      <c r="O167" s="3363"/>
      <c r="P167" s="3482"/>
      <c r="Q167" s="3433"/>
      <c r="R167" s="3433"/>
      <c r="S167" s="3433"/>
      <c r="T167" s="3433"/>
      <c r="U167" s="3433"/>
      <c r="V167" s="3361"/>
      <c r="W167" s="3482"/>
      <c r="X167" s="3475"/>
      <c r="Y167" s="4"/>
      <c r="Z167" s="4"/>
      <c r="AA167" s="4"/>
      <c r="AB167" s="4"/>
      <c r="AC167" s="4"/>
      <c r="AD167" s="4"/>
    </row>
    <row r="168" spans="1:30" ht="11.25" customHeight="1">
      <c r="A168" s="4209"/>
      <c r="B168" s="4069"/>
      <c r="C168" s="4111"/>
      <c r="D168" s="95"/>
      <c r="E168" s="98"/>
      <c r="F168" s="95"/>
      <c r="G168" s="4090"/>
      <c r="H168" s="4093"/>
      <c r="I168" s="3480"/>
      <c r="J168" s="3480"/>
      <c r="K168" s="3480"/>
      <c r="L168" s="3481"/>
      <c r="M168" s="3481"/>
      <c r="N168" s="3363"/>
      <c r="O168" s="3363"/>
      <c r="P168" s="3482"/>
      <c r="Q168" s="3433"/>
      <c r="R168" s="3433"/>
      <c r="S168" s="3433"/>
      <c r="T168" s="3433"/>
      <c r="U168" s="3433"/>
      <c r="V168" s="3361"/>
      <c r="W168" s="3482"/>
      <c r="X168" s="3475"/>
      <c r="Y168" s="4"/>
      <c r="Z168" s="4"/>
      <c r="AA168" s="4"/>
      <c r="AB168" s="4"/>
      <c r="AC168" s="4"/>
      <c r="AD168" s="4"/>
    </row>
    <row r="169" spans="1:30" ht="11.25" customHeight="1">
      <c r="A169" s="4209"/>
      <c r="B169" s="4069"/>
      <c r="C169" s="4111"/>
      <c r="D169" s="95"/>
      <c r="E169" s="98"/>
      <c r="F169" s="95"/>
      <c r="G169" s="4090"/>
      <c r="H169" s="4093"/>
      <c r="I169" s="3480"/>
      <c r="J169" s="3480"/>
      <c r="K169" s="3480"/>
      <c r="L169" s="3481"/>
      <c r="M169" s="3481"/>
      <c r="N169" s="3363"/>
      <c r="O169" s="3363"/>
      <c r="P169" s="3482"/>
      <c r="Q169" s="3433"/>
      <c r="R169" s="3433"/>
      <c r="S169" s="3433"/>
      <c r="T169" s="3433"/>
      <c r="U169" s="3433"/>
      <c r="V169" s="3361"/>
      <c r="W169" s="3482"/>
      <c r="X169" s="3475"/>
      <c r="Y169" s="4"/>
      <c r="Z169" s="4"/>
      <c r="AA169" s="4"/>
      <c r="AB169" s="4"/>
      <c r="AC169" s="4"/>
      <c r="AD169" s="4"/>
    </row>
    <row r="170" spans="1:30" ht="11.25" customHeight="1">
      <c r="A170" s="4209"/>
      <c r="B170" s="4069"/>
      <c r="C170" s="4087"/>
      <c r="D170" s="247"/>
      <c r="E170" s="156"/>
      <c r="F170" s="247"/>
      <c r="G170" s="4090"/>
      <c r="H170" s="4093"/>
      <c r="I170" s="521"/>
      <c r="J170" s="521"/>
      <c r="K170" s="521"/>
      <c r="L170" s="522"/>
      <c r="M170" s="191"/>
      <c r="N170" s="523"/>
      <c r="O170" s="523"/>
      <c r="P170" s="157"/>
      <c r="Q170" s="187"/>
      <c r="R170" s="187"/>
      <c r="S170" s="187"/>
      <c r="T170" s="187"/>
      <c r="U170" s="187"/>
      <c r="V170" s="192"/>
      <c r="W170" s="157"/>
      <c r="X170" s="524"/>
      <c r="Y170" s="4"/>
      <c r="Z170" s="4"/>
      <c r="AA170" s="4"/>
      <c r="AB170" s="4"/>
      <c r="AC170" s="4"/>
      <c r="AD170" s="4"/>
    </row>
    <row r="171" spans="1:30" ht="13.5" thickBot="1">
      <c r="A171" s="4385"/>
      <c r="B171" s="4069"/>
      <c r="C171" s="276">
        <v>31</v>
      </c>
      <c r="D171" s="3368"/>
      <c r="E171" s="3368"/>
      <c r="F171" s="3368"/>
      <c r="G171" s="4090"/>
      <c r="H171" s="4093"/>
      <c r="I171" s="551"/>
      <c r="J171" s="551"/>
      <c r="K171" s="551"/>
      <c r="L171" s="552"/>
      <c r="M171" s="279"/>
      <c r="N171" s="492"/>
      <c r="O171" s="492"/>
      <c r="P171" s="456"/>
      <c r="Q171" s="457"/>
      <c r="R171" s="457"/>
      <c r="S171" s="457"/>
      <c r="T171" s="457"/>
      <c r="U171" s="457"/>
      <c r="V171" s="338"/>
      <c r="W171" s="340"/>
      <c r="X171" s="406"/>
      <c r="Y171" s="4"/>
      <c r="Z171" s="4"/>
      <c r="AA171" s="4"/>
      <c r="AB171" s="4"/>
      <c r="AC171" s="4"/>
      <c r="AD171" s="4"/>
    </row>
    <row r="172" spans="1:30" ht="27" thickTop="1" thickBot="1">
      <c r="A172" s="4384" t="s">
        <v>170</v>
      </c>
      <c r="B172" s="4107"/>
      <c r="C172" s="3364" t="s">
        <v>231</v>
      </c>
      <c r="D172" s="3474"/>
      <c r="E172" s="3474"/>
      <c r="F172" s="3474"/>
      <c r="G172" s="4237"/>
      <c r="H172" s="4238"/>
      <c r="I172" s="287"/>
      <c r="J172" s="284"/>
      <c r="K172" s="3483" t="s">
        <v>169</v>
      </c>
      <c r="L172" s="3484" t="s">
        <v>1480</v>
      </c>
      <c r="M172" s="3485" t="s">
        <v>1545</v>
      </c>
      <c r="N172" s="3486"/>
      <c r="O172" s="3486"/>
      <c r="P172" s="206"/>
      <c r="Q172" s="207"/>
      <c r="R172" s="207"/>
      <c r="S172" s="207"/>
      <c r="T172" s="207"/>
      <c r="U172" s="207"/>
      <c r="V172" s="208"/>
      <c r="W172" s="312"/>
      <c r="X172" s="208"/>
      <c r="Y172" s="4"/>
      <c r="Z172" s="4"/>
      <c r="AA172" s="4"/>
      <c r="AB172" s="4"/>
      <c r="AC172" s="4"/>
      <c r="AD172" s="4"/>
    </row>
    <row r="173" spans="1:30" ht="11.25" customHeight="1" thickTop="1">
      <c r="A173" s="4209"/>
      <c r="B173" s="4007" t="s">
        <v>171</v>
      </c>
      <c r="C173" s="4247" t="s">
        <v>172</v>
      </c>
      <c r="D173" s="3475"/>
      <c r="E173" s="3476"/>
      <c r="F173" s="3359"/>
      <c r="G173" s="4229" t="s">
        <v>173</v>
      </c>
      <c r="H173" s="4232" t="s">
        <v>174</v>
      </c>
      <c r="I173" s="291"/>
      <c r="J173" s="3526" t="s">
        <v>175</v>
      </c>
      <c r="K173" s="527" t="s">
        <v>176</v>
      </c>
      <c r="L173" s="528" t="s">
        <v>177</v>
      </c>
      <c r="M173" s="526" t="s">
        <v>178</v>
      </c>
      <c r="N173" s="109"/>
      <c r="O173" s="109"/>
      <c r="P173" s="160"/>
      <c r="Q173" s="529"/>
      <c r="R173" s="529"/>
      <c r="S173" s="529"/>
      <c r="T173" s="529"/>
      <c r="U173" s="103"/>
      <c r="V173" s="104"/>
      <c r="W173" s="105"/>
      <c r="X173" s="104"/>
      <c r="Y173" s="4"/>
      <c r="Z173" s="4"/>
      <c r="AA173" s="4"/>
      <c r="AB173" s="4"/>
      <c r="AC173" s="4"/>
      <c r="AD173" s="4"/>
    </row>
    <row r="174" spans="1:30" ht="11.25" customHeight="1">
      <c r="A174" s="4209"/>
      <c r="B174" s="4057"/>
      <c r="C174" s="4057"/>
      <c r="D174" s="3475"/>
      <c r="E174" s="3476"/>
      <c r="F174" s="3359"/>
      <c r="G174" s="4230"/>
      <c r="H174" s="4233"/>
      <c r="I174" s="3528"/>
      <c r="J174" s="3526"/>
      <c r="K174" s="527"/>
      <c r="L174" s="528"/>
      <c r="M174" s="526"/>
      <c r="N174" s="109"/>
      <c r="O174" s="109"/>
      <c r="P174" s="160"/>
      <c r="Q174" s="529"/>
      <c r="R174" s="529"/>
      <c r="S174" s="529"/>
      <c r="T174" s="529"/>
      <c r="U174" s="103"/>
      <c r="V174" s="104"/>
      <c r="W174" s="105"/>
      <c r="X174" s="104"/>
      <c r="Y174" s="4"/>
      <c r="Z174" s="4"/>
      <c r="AA174" s="4"/>
      <c r="AB174" s="4"/>
      <c r="AC174" s="4"/>
      <c r="AD174" s="4"/>
    </row>
    <row r="175" spans="1:30" ht="11.25" customHeight="1">
      <c r="A175" s="4209"/>
      <c r="B175" s="4057"/>
      <c r="C175" s="4057"/>
      <c r="D175" s="3475"/>
      <c r="E175" s="3476"/>
      <c r="F175" s="3359"/>
      <c r="G175" s="4230"/>
      <c r="H175" s="4233"/>
      <c r="I175" s="3528"/>
      <c r="J175" s="3526"/>
      <c r="K175" s="527"/>
      <c r="L175" s="528"/>
      <c r="M175" s="526"/>
      <c r="N175" s="109"/>
      <c r="O175" s="109"/>
      <c r="P175" s="160"/>
      <c r="Q175" s="529"/>
      <c r="R175" s="529"/>
      <c r="S175" s="529"/>
      <c r="T175" s="529"/>
      <c r="U175" s="103"/>
      <c r="V175" s="104"/>
      <c r="W175" s="105"/>
      <c r="X175" s="104"/>
      <c r="Y175" s="4"/>
      <c r="Z175" s="4"/>
      <c r="AA175" s="4"/>
      <c r="AB175" s="4"/>
      <c r="AC175" s="4"/>
      <c r="AD175" s="4"/>
    </row>
    <row r="176" spans="1:30" ht="11.25" customHeight="1">
      <c r="A176" s="4209"/>
      <c r="B176" s="4057"/>
      <c r="C176" s="4057"/>
      <c r="D176" s="3475"/>
      <c r="E176" s="3476"/>
      <c r="F176" s="3359"/>
      <c r="G176" s="4230"/>
      <c r="H176" s="4233"/>
      <c r="I176" s="3528"/>
      <c r="J176" s="3526"/>
      <c r="K176" s="527"/>
      <c r="L176" s="528"/>
      <c r="M176" s="526"/>
      <c r="N176" s="109"/>
      <c r="O176" s="109"/>
      <c r="P176" s="160"/>
      <c r="Q176" s="529"/>
      <c r="R176" s="529"/>
      <c r="S176" s="529"/>
      <c r="T176" s="529"/>
      <c r="U176" s="103"/>
      <c r="V176" s="104"/>
      <c r="W176" s="105"/>
      <c r="X176" s="104"/>
      <c r="Y176" s="4"/>
      <c r="Z176" s="4"/>
      <c r="AA176" s="4"/>
      <c r="AB176" s="4"/>
      <c r="AC176" s="4"/>
      <c r="AD176" s="4"/>
    </row>
    <row r="177" spans="1:30" ht="11" customHeight="1" thickBot="1">
      <c r="A177" s="4209"/>
      <c r="B177" s="4057"/>
      <c r="C177" s="4082"/>
      <c r="D177" s="524"/>
      <c r="E177" s="248"/>
      <c r="F177" s="247"/>
      <c r="G177" s="4230"/>
      <c r="H177" s="4233"/>
      <c r="I177" s="184"/>
      <c r="J177" s="3527"/>
      <c r="K177" s="531"/>
      <c r="L177" s="532"/>
      <c r="M177" s="530"/>
      <c r="N177" s="523"/>
      <c r="O177" s="523"/>
      <c r="P177" s="521"/>
      <c r="Q177" s="533"/>
      <c r="R177" s="533"/>
      <c r="S177" s="533"/>
      <c r="T177" s="533"/>
      <c r="U177" s="187"/>
      <c r="V177" s="192"/>
      <c r="W177" s="193"/>
      <c r="X177" s="192"/>
      <c r="Y177" s="4"/>
      <c r="Z177" s="4"/>
      <c r="AA177" s="4"/>
      <c r="AB177" s="4"/>
      <c r="AC177" s="4"/>
      <c r="AD177" s="4"/>
    </row>
    <row r="178" spans="1:30" ht="16" customHeight="1">
      <c r="A178" s="4209"/>
      <c r="B178" s="4057"/>
      <c r="C178" s="4426" t="s">
        <v>1482</v>
      </c>
      <c r="D178" s="4428"/>
      <c r="E178" s="4428"/>
      <c r="F178" s="4428"/>
      <c r="G178" s="4230"/>
      <c r="H178" s="4233"/>
      <c r="I178" s="4085" t="s">
        <v>1534</v>
      </c>
      <c r="J178" s="4381"/>
      <c r="K178" s="3372" t="s">
        <v>181</v>
      </c>
      <c r="L178" s="3373" t="s">
        <v>1510</v>
      </c>
      <c r="M178" s="3374"/>
      <c r="N178" s="4394"/>
      <c r="O178" s="4394"/>
      <c r="P178" s="4435"/>
      <c r="Q178" s="4434"/>
      <c r="R178" s="4434"/>
      <c r="S178" s="4434"/>
      <c r="T178" s="4434"/>
      <c r="U178" s="4433"/>
      <c r="V178" s="4431"/>
      <c r="W178" s="4432"/>
      <c r="X178" s="4431"/>
      <c r="Y178" s="4"/>
      <c r="Z178" s="4"/>
      <c r="AA178" s="4"/>
      <c r="AB178" s="4"/>
      <c r="AC178" s="4"/>
      <c r="AD178" s="4"/>
    </row>
    <row r="179" spans="1:30" ht="24.5" customHeight="1">
      <c r="A179" s="4057"/>
      <c r="B179" s="4057"/>
      <c r="C179" s="4427"/>
      <c r="D179" s="4428"/>
      <c r="E179" s="4428"/>
      <c r="F179" s="4428"/>
      <c r="G179" s="4331"/>
      <c r="H179" s="4233"/>
      <c r="I179" s="4268"/>
      <c r="J179" s="4381"/>
      <c r="K179" s="3371" t="s">
        <v>183</v>
      </c>
      <c r="L179" s="3369" t="s">
        <v>1511</v>
      </c>
      <c r="M179" s="3529" t="s">
        <v>1493</v>
      </c>
      <c r="N179" s="4394"/>
      <c r="O179" s="4394"/>
      <c r="P179" s="4435"/>
      <c r="Q179" s="4434"/>
      <c r="R179" s="4434"/>
      <c r="S179" s="4434"/>
      <c r="T179" s="4434"/>
      <c r="U179" s="4433"/>
      <c r="V179" s="4431"/>
      <c r="W179" s="4432"/>
      <c r="X179" s="4431"/>
      <c r="Y179" s="4"/>
      <c r="Z179" s="4"/>
      <c r="AA179" s="4"/>
      <c r="AB179" s="4"/>
      <c r="AC179" s="4"/>
      <c r="AD179" s="4"/>
    </row>
    <row r="180" spans="1:30" ht="25.5" thickBot="1">
      <c r="A180" s="4209"/>
      <c r="B180" s="4082"/>
      <c r="C180" s="3364" t="s">
        <v>236</v>
      </c>
      <c r="D180" s="3474"/>
      <c r="E180" s="3474"/>
      <c r="F180" s="3474"/>
      <c r="G180" s="4230"/>
      <c r="H180" s="4233"/>
      <c r="I180" s="4311"/>
      <c r="J180" s="3530"/>
      <c r="K180" s="3531" t="s">
        <v>184</v>
      </c>
      <c r="L180" s="3519" t="s">
        <v>107</v>
      </c>
      <c r="M180" s="3520" t="s">
        <v>1478</v>
      </c>
      <c r="N180" s="3532"/>
      <c r="O180" s="3532"/>
      <c r="P180" s="3533"/>
      <c r="Q180" s="3534"/>
      <c r="R180" s="3534"/>
      <c r="S180" s="3534"/>
      <c r="T180" s="3534"/>
      <c r="U180" s="3535"/>
      <c r="V180" s="3536"/>
      <c r="W180" s="3537"/>
      <c r="X180" s="3536"/>
      <c r="Y180" s="4"/>
      <c r="Z180" s="4"/>
      <c r="AA180" s="4"/>
      <c r="AB180" s="4"/>
      <c r="AC180" s="4"/>
      <c r="AD180" s="4"/>
    </row>
    <row r="181" spans="1:30" ht="11.25" customHeight="1">
      <c r="A181" s="4209"/>
      <c r="B181" s="4383" t="s">
        <v>185</v>
      </c>
      <c r="C181" s="4429" t="s">
        <v>186</v>
      </c>
      <c r="D181" s="4123" t="s">
        <v>187</v>
      </c>
      <c r="E181" s="4158"/>
      <c r="F181" s="4098"/>
      <c r="G181" s="4230"/>
      <c r="H181" s="4233"/>
      <c r="I181" s="49"/>
      <c r="J181" s="49"/>
      <c r="K181" s="58"/>
      <c r="L181" s="320"/>
      <c r="M181" s="344"/>
      <c r="N181" s="56"/>
      <c r="O181" s="57"/>
      <c r="P181" s="58"/>
      <c r="Q181" s="59"/>
      <c r="R181" s="59"/>
      <c r="S181" s="59"/>
      <c r="T181" s="59"/>
      <c r="U181" s="59"/>
      <c r="V181" s="57"/>
      <c r="W181" s="60"/>
      <c r="X181" s="57"/>
      <c r="Y181" s="4"/>
      <c r="Z181" s="4"/>
      <c r="AA181" s="4"/>
      <c r="AB181" s="4"/>
      <c r="AC181" s="4"/>
      <c r="AD181" s="4"/>
    </row>
    <row r="182" spans="1:30" ht="11.25" customHeight="1">
      <c r="A182" s="4209"/>
      <c r="B182" s="4069"/>
      <c r="C182" s="4111"/>
      <c r="D182" s="4111"/>
      <c r="E182" s="4068"/>
      <c r="F182" s="4069"/>
      <c r="G182" s="4230"/>
      <c r="H182" s="4233"/>
      <c r="I182" s="346"/>
      <c r="J182" s="346"/>
      <c r="K182" s="345"/>
      <c r="L182" s="323"/>
      <c r="M182" s="465"/>
      <c r="N182" s="318"/>
      <c r="O182" s="319"/>
      <c r="P182" s="537"/>
      <c r="Q182" s="538"/>
      <c r="R182" s="538"/>
      <c r="S182" s="538"/>
      <c r="T182" s="538"/>
      <c r="U182" s="538"/>
      <c r="V182" s="330"/>
      <c r="W182" s="348"/>
      <c r="X182" s="539"/>
      <c r="Y182" s="4"/>
      <c r="Z182" s="4"/>
      <c r="AA182" s="4"/>
      <c r="AB182" s="4"/>
      <c r="AC182" s="4"/>
      <c r="AD182" s="4"/>
    </row>
    <row r="183" spans="1:30" ht="11.25" customHeight="1">
      <c r="A183" s="4209"/>
      <c r="B183" s="4069"/>
      <c r="C183" s="4111"/>
      <c r="D183" s="4111"/>
      <c r="E183" s="4068"/>
      <c r="F183" s="4069"/>
      <c r="G183" s="4230"/>
      <c r="H183" s="4233"/>
      <c r="I183" s="346"/>
      <c r="J183" s="346"/>
      <c r="K183" s="345"/>
      <c r="L183" s="323"/>
      <c r="M183" s="465"/>
      <c r="N183" s="318"/>
      <c r="O183" s="319"/>
      <c r="P183" s="331"/>
      <c r="Q183" s="540"/>
      <c r="R183" s="540"/>
      <c r="S183" s="540"/>
      <c r="T183" s="540"/>
      <c r="U183" s="540"/>
      <c r="V183" s="333"/>
      <c r="W183" s="541"/>
      <c r="X183" s="542"/>
      <c r="Y183" s="4"/>
      <c r="Z183" s="4"/>
      <c r="AA183" s="4"/>
      <c r="AB183" s="4"/>
      <c r="AC183" s="4"/>
      <c r="AD183" s="4"/>
    </row>
    <row r="184" spans="1:30" ht="11.25" customHeight="1">
      <c r="A184" s="4209"/>
      <c r="B184" s="4069"/>
      <c r="C184" s="4111"/>
      <c r="D184" s="4111"/>
      <c r="E184" s="4068"/>
      <c r="F184" s="4069"/>
      <c r="G184" s="4230"/>
      <c r="H184" s="4233"/>
      <c r="I184" s="346"/>
      <c r="J184" s="346"/>
      <c r="K184" s="345"/>
      <c r="L184" s="323"/>
      <c r="M184" s="465"/>
      <c r="N184" s="318"/>
      <c r="O184" s="319"/>
      <c r="P184" s="331"/>
      <c r="Q184" s="540"/>
      <c r="R184" s="540"/>
      <c r="S184" s="540"/>
      <c r="T184" s="540"/>
      <c r="U184" s="540"/>
      <c r="V184" s="333"/>
      <c r="W184" s="541"/>
      <c r="X184" s="542"/>
      <c r="Y184" s="4"/>
      <c r="Z184" s="4"/>
      <c r="AA184" s="4"/>
      <c r="AB184" s="4"/>
      <c r="AC184" s="4"/>
      <c r="AD184" s="4"/>
    </row>
    <row r="185" spans="1:30" ht="11.25" customHeight="1" thickBot="1">
      <c r="A185" s="4209"/>
      <c r="B185" s="4069"/>
      <c r="C185" s="4112"/>
      <c r="D185" s="4111"/>
      <c r="E185" s="4068"/>
      <c r="F185" s="4069"/>
      <c r="G185" s="4230"/>
      <c r="H185" s="4233"/>
      <c r="I185" s="62"/>
      <c r="J185" s="470"/>
      <c r="K185" s="73"/>
      <c r="L185" s="543"/>
      <c r="M185" s="468"/>
      <c r="N185" s="69"/>
      <c r="O185" s="70"/>
      <c r="P185" s="331"/>
      <c r="Q185" s="540"/>
      <c r="R185" s="540"/>
      <c r="S185" s="540"/>
      <c r="T185" s="540"/>
      <c r="U185" s="540"/>
      <c r="V185" s="333"/>
      <c r="W185" s="541"/>
      <c r="X185" s="542"/>
      <c r="Y185" s="4"/>
      <c r="Z185" s="4"/>
      <c r="AA185" s="4"/>
      <c r="AB185" s="4"/>
      <c r="AC185" s="4"/>
      <c r="AD185" s="4"/>
    </row>
    <row r="186" spans="1:30" ht="13">
      <c r="A186" s="4209"/>
      <c r="B186" s="4069"/>
      <c r="C186" s="123">
        <v>14</v>
      </c>
      <c r="D186" s="4111"/>
      <c r="E186" s="4068"/>
      <c r="F186" s="4069"/>
      <c r="G186" s="4230"/>
      <c r="H186" s="4233"/>
      <c r="I186" s="4113" t="s">
        <v>1529</v>
      </c>
      <c r="J186" s="276"/>
      <c r="K186" s="456"/>
      <c r="L186" s="544"/>
      <c r="M186" s="545"/>
      <c r="N186" s="276"/>
      <c r="O186" s="338"/>
      <c r="P186" s="405"/>
      <c r="Q186" s="339"/>
      <c r="R186" s="339"/>
      <c r="S186" s="339"/>
      <c r="T186" s="339"/>
      <c r="U186" s="339"/>
      <c r="V186" s="406"/>
      <c r="W186" s="438"/>
      <c r="X186" s="546"/>
      <c r="Y186" s="4"/>
      <c r="Z186" s="4"/>
      <c r="AA186" s="4"/>
      <c r="AB186" s="4"/>
      <c r="AC186" s="4"/>
      <c r="AD186" s="4"/>
    </row>
    <row r="187" spans="1:30" ht="13.5" thickBot="1">
      <c r="A187" s="4209"/>
      <c r="B187" s="4107"/>
      <c r="C187" s="287">
        <v>15</v>
      </c>
      <c r="D187" s="4112"/>
      <c r="E187" s="4130"/>
      <c r="F187" s="4055"/>
      <c r="G187" s="4230"/>
      <c r="H187" s="4233"/>
      <c r="I187" s="4114"/>
      <c r="J187" s="287"/>
      <c r="K187" s="206"/>
      <c r="L187" s="445"/>
      <c r="M187" s="547"/>
      <c r="N187" s="287"/>
      <c r="O187" s="208"/>
      <c r="P187" s="206"/>
      <c r="Q187" s="207"/>
      <c r="R187" s="207"/>
      <c r="S187" s="207"/>
      <c r="T187" s="207"/>
      <c r="U187" s="207"/>
      <c r="V187" s="208"/>
      <c r="W187" s="312"/>
      <c r="X187" s="447"/>
      <c r="Y187" s="4"/>
      <c r="Z187" s="4"/>
      <c r="AA187" s="4"/>
      <c r="AB187" s="4"/>
      <c r="AC187" s="4"/>
      <c r="AD187" s="4"/>
    </row>
    <row r="188" spans="1:30" ht="11.25" customHeight="1" thickTop="1">
      <c r="A188" s="4209"/>
      <c r="B188" s="4218" t="s">
        <v>189</v>
      </c>
      <c r="C188" s="4116" t="s">
        <v>190</v>
      </c>
      <c r="D188" s="3502"/>
      <c r="E188" s="3503"/>
      <c r="F188" s="3504"/>
      <c r="G188" s="4230"/>
      <c r="H188" s="4233"/>
      <c r="I188" s="346"/>
      <c r="J188" s="349"/>
      <c r="K188" s="548"/>
      <c r="L188" s="549"/>
      <c r="M188" s="465"/>
      <c r="N188" s="318"/>
      <c r="O188" s="319"/>
      <c r="P188" s="537"/>
      <c r="Q188" s="538"/>
      <c r="R188" s="538"/>
      <c r="S188" s="538"/>
      <c r="T188" s="538"/>
      <c r="U188" s="538"/>
      <c r="V188" s="330"/>
      <c r="W188" s="348"/>
      <c r="X188" s="539"/>
      <c r="Y188" s="4"/>
      <c r="Z188" s="4"/>
      <c r="AA188" s="4"/>
      <c r="AB188" s="4"/>
      <c r="AC188" s="4"/>
      <c r="AD188" s="4"/>
    </row>
    <row r="189" spans="1:30" ht="11.25" customHeight="1">
      <c r="A189" s="4209"/>
      <c r="B189" s="4069"/>
      <c r="C189" s="4111"/>
      <c r="D189" s="3505"/>
      <c r="E189" s="3506"/>
      <c r="F189" s="3505"/>
      <c r="G189" s="4230"/>
      <c r="H189" s="4233"/>
      <c r="I189" s="346"/>
      <c r="J189" s="349"/>
      <c r="K189" s="321"/>
      <c r="L189" s="323"/>
      <c r="M189" s="465"/>
      <c r="N189" s="318"/>
      <c r="O189" s="319"/>
      <c r="P189" s="331"/>
      <c r="Q189" s="540"/>
      <c r="R189" s="540"/>
      <c r="S189" s="540"/>
      <c r="T189" s="540"/>
      <c r="U189" s="540"/>
      <c r="V189" s="333"/>
      <c r="W189" s="541"/>
      <c r="X189" s="542"/>
      <c r="Y189" s="4"/>
      <c r="Z189" s="4"/>
      <c r="AA189" s="4"/>
      <c r="AB189" s="4"/>
      <c r="AC189" s="4"/>
      <c r="AD189" s="4"/>
    </row>
    <row r="190" spans="1:30" ht="11.25" customHeight="1">
      <c r="A190" s="4209"/>
      <c r="B190" s="4069"/>
      <c r="C190" s="4111"/>
      <c r="D190" s="3505"/>
      <c r="E190" s="3506"/>
      <c r="F190" s="3505"/>
      <c r="G190" s="4230"/>
      <c r="H190" s="4233"/>
      <c r="I190" s="346"/>
      <c r="J190" s="346"/>
      <c r="K190" s="550"/>
      <c r="L190" s="323"/>
      <c r="M190" s="465"/>
      <c r="N190" s="318"/>
      <c r="O190" s="319"/>
      <c r="P190" s="331"/>
      <c r="Q190" s="540"/>
      <c r="R190" s="540"/>
      <c r="S190" s="540"/>
      <c r="T190" s="540"/>
      <c r="U190" s="540"/>
      <c r="V190" s="333"/>
      <c r="W190" s="541"/>
      <c r="X190" s="542"/>
      <c r="Y190" s="4"/>
      <c r="Z190" s="4"/>
      <c r="AA190" s="4"/>
      <c r="AB190" s="4"/>
      <c r="AC190" s="4"/>
      <c r="AD190" s="4"/>
    </row>
    <row r="191" spans="1:30" ht="11.25" customHeight="1">
      <c r="A191" s="4209"/>
      <c r="B191" s="4069"/>
      <c r="C191" s="4111"/>
      <c r="D191" s="3505"/>
      <c r="E191" s="3506"/>
      <c r="F191" s="3505"/>
      <c r="G191" s="4230"/>
      <c r="H191" s="4233"/>
      <c r="I191" s="346"/>
      <c r="J191" s="346"/>
      <c r="K191" s="550"/>
      <c r="L191" s="323"/>
      <c r="M191" s="465"/>
      <c r="N191" s="318"/>
      <c r="O191" s="319"/>
      <c r="P191" s="331"/>
      <c r="Q191" s="540"/>
      <c r="R191" s="540"/>
      <c r="S191" s="540"/>
      <c r="T191" s="540"/>
      <c r="U191" s="540"/>
      <c r="V191" s="333"/>
      <c r="W191" s="541"/>
      <c r="X191" s="542"/>
      <c r="Y191" s="4"/>
      <c r="Z191" s="4"/>
      <c r="AA191" s="4"/>
      <c r="AB191" s="4"/>
      <c r="AC191" s="4"/>
      <c r="AD191" s="4"/>
    </row>
    <row r="192" spans="1:30" ht="11.25" customHeight="1" thickBot="1">
      <c r="A192" s="4209"/>
      <c r="B192" s="4069"/>
      <c r="C192" s="4112"/>
      <c r="D192" s="3505"/>
      <c r="E192" s="3506"/>
      <c r="F192" s="3505"/>
      <c r="G192" s="4230"/>
      <c r="H192" s="4233"/>
      <c r="I192" s="346"/>
      <c r="J192" s="346"/>
      <c r="K192" s="550"/>
      <c r="L192" s="323"/>
      <c r="M192" s="465"/>
      <c r="N192" s="318"/>
      <c r="O192" s="319"/>
      <c r="P192" s="331"/>
      <c r="Q192" s="540"/>
      <c r="R192" s="540"/>
      <c r="S192" s="540"/>
      <c r="T192" s="540"/>
      <c r="U192" s="540"/>
      <c r="V192" s="333"/>
      <c r="W192" s="541"/>
      <c r="X192" s="542"/>
      <c r="Y192" s="4"/>
      <c r="Z192" s="4"/>
      <c r="AA192" s="4"/>
      <c r="AB192" s="4"/>
      <c r="AC192" s="4"/>
      <c r="AD192" s="4"/>
    </row>
    <row r="193" spans="1:30" ht="39">
      <c r="A193" s="4209"/>
      <c r="B193" s="4069"/>
      <c r="C193" s="123">
        <v>21</v>
      </c>
      <c r="D193" s="3367" t="s">
        <v>1522</v>
      </c>
      <c r="E193" s="3500"/>
      <c r="F193" s="3501"/>
      <c r="G193" s="4230"/>
      <c r="H193" s="4233"/>
      <c r="I193" s="276"/>
      <c r="J193" s="378"/>
      <c r="K193" s="551"/>
      <c r="L193" s="552"/>
      <c r="M193" s="279"/>
      <c r="N193" s="273"/>
      <c r="O193" s="338"/>
      <c r="P193" s="405"/>
      <c r="Q193" s="339"/>
      <c r="R193" s="339"/>
      <c r="S193" s="339"/>
      <c r="T193" s="339"/>
      <c r="U193" s="339"/>
      <c r="V193" s="406"/>
      <c r="W193" s="438"/>
      <c r="X193" s="546"/>
      <c r="Y193" s="4"/>
      <c r="Z193" s="4"/>
      <c r="AA193" s="4"/>
      <c r="AB193" s="4"/>
      <c r="AC193" s="4"/>
      <c r="AD193" s="4"/>
    </row>
    <row r="194" spans="1:30" ht="26.5" thickBot="1">
      <c r="A194" s="4209"/>
      <c r="B194" s="4107"/>
      <c r="C194" s="287">
        <v>22</v>
      </c>
      <c r="D194" s="3499"/>
      <c r="E194" s="3555" t="s">
        <v>192</v>
      </c>
      <c r="F194" s="3556" t="s">
        <v>1515</v>
      </c>
      <c r="G194" s="4230"/>
      <c r="H194" s="4233"/>
      <c r="I194" s="437"/>
      <c r="J194" s="436"/>
      <c r="K194" s="3508" t="s">
        <v>1497</v>
      </c>
      <c r="L194" s="3509" t="s">
        <v>152</v>
      </c>
      <c r="M194" s="3498" t="s">
        <v>1546</v>
      </c>
      <c r="N194" s="255"/>
      <c r="O194" s="406"/>
      <c r="P194" s="405"/>
      <c r="Q194" s="339"/>
      <c r="R194" s="339"/>
      <c r="S194" s="339"/>
      <c r="T194" s="339"/>
      <c r="U194" s="339"/>
      <c r="V194" s="406"/>
      <c r="W194" s="438"/>
      <c r="X194" s="406"/>
      <c r="Y194" s="4"/>
      <c r="Z194" s="4"/>
      <c r="AA194" s="4"/>
      <c r="AB194" s="4"/>
      <c r="AC194" s="4"/>
      <c r="AD194" s="4"/>
    </row>
    <row r="195" spans="1:30" ht="11.25" customHeight="1" thickTop="1">
      <c r="A195" s="4209"/>
      <c r="B195" s="4218" t="s">
        <v>194</v>
      </c>
      <c r="C195" s="4116" t="s">
        <v>195</v>
      </c>
      <c r="D195" s="4127" t="s">
        <v>187</v>
      </c>
      <c r="E195" s="4128"/>
      <c r="F195" s="4129"/>
      <c r="G195" s="4230"/>
      <c r="H195" s="4233"/>
      <c r="I195" s="56"/>
      <c r="J195" s="553"/>
      <c r="K195" s="554"/>
      <c r="L195" s="320"/>
      <c r="M195" s="460"/>
      <c r="N195" s="56"/>
      <c r="O195" s="57"/>
      <c r="P195" s="58"/>
      <c r="Q195" s="46"/>
      <c r="R195" s="59"/>
      <c r="S195" s="59"/>
      <c r="T195" s="59"/>
      <c r="U195" s="59"/>
      <c r="V195" s="57"/>
      <c r="W195" s="60"/>
      <c r="X195" s="57"/>
      <c r="Y195" s="4"/>
      <c r="Z195" s="4"/>
      <c r="AA195" s="4"/>
      <c r="AB195" s="4"/>
      <c r="AC195" s="4"/>
      <c r="AD195" s="4"/>
    </row>
    <row r="196" spans="1:30" ht="11.25" customHeight="1">
      <c r="A196" s="4209"/>
      <c r="B196" s="4069"/>
      <c r="C196" s="4111"/>
      <c r="D196" s="4111"/>
      <c r="E196" s="4068"/>
      <c r="F196" s="4069"/>
      <c r="G196" s="4230"/>
      <c r="H196" s="4233"/>
      <c r="I196" s="318"/>
      <c r="J196" s="555"/>
      <c r="K196" s="548"/>
      <c r="L196" s="323"/>
      <c r="M196" s="468"/>
      <c r="N196" s="318"/>
      <c r="O196" s="319"/>
      <c r="P196" s="361"/>
      <c r="Q196" s="543"/>
      <c r="R196" s="451"/>
      <c r="S196" s="451"/>
      <c r="T196" s="451"/>
      <c r="U196" s="451"/>
      <c r="V196" s="319"/>
      <c r="W196" s="321"/>
      <c r="X196" s="539"/>
      <c r="Y196" s="4"/>
      <c r="Z196" s="4"/>
      <c r="AA196" s="4"/>
      <c r="AB196" s="4"/>
      <c r="AC196" s="4"/>
      <c r="AD196" s="4"/>
    </row>
    <row r="197" spans="1:30" ht="11.25" customHeight="1">
      <c r="A197" s="4209"/>
      <c r="B197" s="4069"/>
      <c r="C197" s="4111"/>
      <c r="D197" s="4111"/>
      <c r="E197" s="4068"/>
      <c r="F197" s="4069"/>
      <c r="G197" s="4230"/>
      <c r="H197" s="4233"/>
      <c r="I197" s="318"/>
      <c r="J197" s="555"/>
      <c r="K197" s="345"/>
      <c r="L197" s="323"/>
      <c r="M197" s="465"/>
      <c r="N197" s="318"/>
      <c r="O197" s="319"/>
      <c r="P197" s="345"/>
      <c r="Q197" s="451"/>
      <c r="R197" s="451"/>
      <c r="S197" s="451"/>
      <c r="T197" s="451"/>
      <c r="U197" s="451"/>
      <c r="V197" s="319"/>
      <c r="W197" s="321"/>
      <c r="X197" s="542"/>
      <c r="Y197" s="4"/>
      <c r="Z197" s="4"/>
      <c r="AA197" s="4"/>
      <c r="AB197" s="4"/>
      <c r="AC197" s="4"/>
      <c r="AD197" s="4"/>
    </row>
    <row r="198" spans="1:30" ht="11.25" customHeight="1">
      <c r="A198" s="4209"/>
      <c r="B198" s="4069"/>
      <c r="C198" s="4111"/>
      <c r="D198" s="4111"/>
      <c r="E198" s="4068"/>
      <c r="F198" s="4069"/>
      <c r="G198" s="4230"/>
      <c r="H198" s="4233"/>
      <c r="I198" s="318"/>
      <c r="J198" s="555"/>
      <c r="K198" s="345"/>
      <c r="L198" s="323"/>
      <c r="M198" s="465"/>
      <c r="N198" s="318"/>
      <c r="O198" s="319"/>
      <c r="P198" s="345"/>
      <c r="Q198" s="451"/>
      <c r="R198" s="451"/>
      <c r="S198" s="451"/>
      <c r="T198" s="451"/>
      <c r="U198" s="451"/>
      <c r="V198" s="319"/>
      <c r="W198" s="321"/>
      <c r="X198" s="542"/>
      <c r="Y198" s="4"/>
      <c r="Z198" s="4"/>
      <c r="AA198" s="4"/>
      <c r="AB198" s="4"/>
      <c r="AC198" s="4"/>
      <c r="AD198" s="4"/>
    </row>
    <row r="199" spans="1:30" ht="11.25" customHeight="1" thickBot="1">
      <c r="A199" s="4209"/>
      <c r="B199" s="4069"/>
      <c r="C199" s="4112"/>
      <c r="D199" s="4111"/>
      <c r="E199" s="4068"/>
      <c r="F199" s="4069"/>
      <c r="G199" s="4230"/>
      <c r="H199" s="4233"/>
      <c r="I199" s="318"/>
      <c r="J199" s="318"/>
      <c r="K199" s="345"/>
      <c r="L199" s="323"/>
      <c r="M199" s="465"/>
      <c r="N199" s="318"/>
      <c r="O199" s="319"/>
      <c r="P199" s="345"/>
      <c r="Q199" s="451"/>
      <c r="R199" s="451"/>
      <c r="S199" s="451"/>
      <c r="T199" s="451"/>
      <c r="U199" s="451"/>
      <c r="V199" s="319"/>
      <c r="W199" s="321"/>
      <c r="X199" s="542"/>
      <c r="Y199" s="4"/>
      <c r="Z199" s="4"/>
      <c r="AA199" s="4"/>
      <c r="AB199" s="4"/>
      <c r="AC199" s="4"/>
      <c r="AD199" s="4"/>
    </row>
    <row r="200" spans="1:30" ht="13.5" thickBot="1">
      <c r="A200" s="4385"/>
      <c r="B200" s="4069"/>
      <c r="C200" s="123">
        <v>28</v>
      </c>
      <c r="D200" s="4111"/>
      <c r="E200" s="4068"/>
      <c r="F200" s="4069"/>
      <c r="G200" s="4230"/>
      <c r="H200" s="4233"/>
      <c r="I200" s="255"/>
      <c r="J200" s="255"/>
      <c r="K200" s="405"/>
      <c r="L200" s="278"/>
      <c r="M200" s="337"/>
      <c r="N200" s="255"/>
      <c r="O200" s="406"/>
      <c r="P200" s="405"/>
      <c r="Q200" s="339"/>
      <c r="R200" s="339"/>
      <c r="S200" s="339"/>
      <c r="T200" s="339"/>
      <c r="U200" s="339"/>
      <c r="V200" s="406"/>
      <c r="W200" s="438"/>
      <c r="X200" s="546"/>
      <c r="Y200" s="4"/>
      <c r="Z200" s="4"/>
      <c r="AA200" s="4"/>
      <c r="AB200" s="4"/>
      <c r="AC200" s="4"/>
      <c r="AD200" s="4"/>
    </row>
    <row r="201" spans="1:30" ht="14" thickTop="1" thickBot="1">
      <c r="A201" s="4386" t="s">
        <v>196</v>
      </c>
      <c r="B201" s="4107"/>
      <c r="C201" s="287">
        <v>29</v>
      </c>
      <c r="D201" s="4112"/>
      <c r="E201" s="4130"/>
      <c r="F201" s="4055"/>
      <c r="G201" s="4230"/>
      <c r="H201" s="4233"/>
      <c r="I201" s="556"/>
      <c r="J201" s="557"/>
      <c r="K201" s="560"/>
      <c r="L201" s="3487"/>
      <c r="M201" s="558"/>
      <c r="N201" s="556"/>
      <c r="O201" s="559"/>
      <c r="P201" s="560"/>
      <c r="Q201" s="561"/>
      <c r="R201" s="561"/>
      <c r="S201" s="561"/>
      <c r="T201" s="561"/>
      <c r="U201" s="561"/>
      <c r="V201" s="559"/>
      <c r="W201" s="562"/>
      <c r="X201" s="563"/>
      <c r="Y201" s="4"/>
      <c r="Z201" s="4"/>
      <c r="AA201" s="4"/>
      <c r="AB201" s="4"/>
      <c r="AC201" s="4"/>
      <c r="AD201" s="4"/>
    </row>
    <row r="202" spans="1:30" ht="11.25" customHeight="1" thickTop="1">
      <c r="A202" s="4209"/>
      <c r="B202" s="4235" t="s">
        <v>197</v>
      </c>
      <c r="C202" s="4131" t="s">
        <v>172</v>
      </c>
      <c r="D202" s="95"/>
      <c r="E202" s="368"/>
      <c r="F202" s="224"/>
      <c r="G202" s="4230"/>
      <c r="H202" s="4233"/>
      <c r="I202" s="95"/>
      <c r="J202" s="223"/>
      <c r="K202" s="527"/>
      <c r="L202" s="580"/>
      <c r="M202" s="104"/>
      <c r="N202" s="225"/>
      <c r="O202" s="225"/>
      <c r="P202" s="102"/>
      <c r="Q202" s="103"/>
      <c r="R202" s="103"/>
      <c r="S202" s="103"/>
      <c r="T202" s="103"/>
      <c r="U202" s="103"/>
      <c r="V202" s="104"/>
      <c r="W202" s="105"/>
      <c r="X202" s="104"/>
      <c r="Y202" s="4"/>
      <c r="Z202" s="4"/>
      <c r="AA202" s="4"/>
      <c r="AB202" s="4"/>
      <c r="AC202" s="4"/>
      <c r="AD202" s="4"/>
    </row>
    <row r="203" spans="1:30" ht="11.25" customHeight="1">
      <c r="A203" s="4209"/>
      <c r="B203" s="4069"/>
      <c r="C203" s="4111"/>
      <c r="D203" s="95"/>
      <c r="E203" s="368"/>
      <c r="F203" s="224"/>
      <c r="G203" s="4230"/>
      <c r="H203" s="4233"/>
      <c r="I203" s="95"/>
      <c r="J203" s="223"/>
      <c r="K203" s="527"/>
      <c r="L203" s="161"/>
      <c r="M203" s="104"/>
      <c r="N203" s="225"/>
      <c r="O203" s="225"/>
      <c r="P203" s="565"/>
      <c r="Q203" s="566"/>
      <c r="R203" s="103"/>
      <c r="S203" s="103"/>
      <c r="T203" s="103"/>
      <c r="U203" s="103"/>
      <c r="V203" s="104"/>
      <c r="W203" s="105"/>
      <c r="X203" s="104"/>
      <c r="Y203" s="4"/>
      <c r="Z203" s="4"/>
      <c r="AA203" s="4"/>
      <c r="AB203" s="4"/>
      <c r="AC203" s="4"/>
      <c r="AD203" s="4"/>
    </row>
    <row r="204" spans="1:30" ht="11.25" customHeight="1">
      <c r="A204" s="4209"/>
      <c r="B204" s="4069"/>
      <c r="C204" s="4111"/>
      <c r="D204" s="95"/>
      <c r="E204" s="368"/>
      <c r="F204" s="224"/>
      <c r="G204" s="4230"/>
      <c r="H204" s="4233"/>
      <c r="I204" s="100"/>
      <c r="J204" s="383"/>
      <c r="K204" s="527"/>
      <c r="L204" s="161"/>
      <c r="M204" s="104"/>
      <c r="N204" s="225"/>
      <c r="O204" s="225"/>
      <c r="P204" s="102"/>
      <c r="Q204" s="103"/>
      <c r="R204" s="103"/>
      <c r="S204" s="103"/>
      <c r="T204" s="103"/>
      <c r="U204" s="103"/>
      <c r="V204" s="104"/>
      <c r="W204" s="105"/>
      <c r="X204" s="104"/>
      <c r="Y204" s="4"/>
      <c r="Z204" s="4"/>
      <c r="AA204" s="4"/>
      <c r="AB204" s="4"/>
      <c r="AC204" s="4"/>
      <c r="AD204" s="4"/>
    </row>
    <row r="205" spans="1:30" ht="11.25" customHeight="1">
      <c r="A205" s="4209"/>
      <c r="B205" s="4069"/>
      <c r="C205" s="4111"/>
      <c r="D205" s="95"/>
      <c r="E205" s="368"/>
      <c r="F205" s="224"/>
      <c r="G205" s="4230"/>
      <c r="H205" s="4233"/>
      <c r="I205" s="100"/>
      <c r="J205" s="383"/>
      <c r="K205" s="527"/>
      <c r="L205" s="161"/>
      <c r="M205" s="104"/>
      <c r="N205" s="225"/>
      <c r="O205" s="225"/>
      <c r="P205" s="102"/>
      <c r="Q205" s="103"/>
      <c r="R205" s="103"/>
      <c r="S205" s="103"/>
      <c r="T205" s="103"/>
      <c r="U205" s="103"/>
      <c r="V205" s="104"/>
      <c r="W205" s="105"/>
      <c r="X205" s="104"/>
      <c r="Y205" s="4"/>
      <c r="Z205" s="4"/>
      <c r="AA205" s="4"/>
      <c r="AB205" s="4"/>
      <c r="AC205" s="4"/>
      <c r="AD205" s="4"/>
    </row>
    <row r="206" spans="1:30" ht="11.25" customHeight="1" thickBot="1">
      <c r="A206" s="4209"/>
      <c r="B206" s="4069"/>
      <c r="C206" s="4112"/>
      <c r="D206" s="247"/>
      <c r="E206" s="376"/>
      <c r="F206" s="377"/>
      <c r="G206" s="4230"/>
      <c r="H206" s="4233"/>
      <c r="I206" s="270"/>
      <c r="J206" s="567"/>
      <c r="K206" s="531"/>
      <c r="L206" s="590"/>
      <c r="M206" s="192"/>
      <c r="N206" s="568"/>
      <c r="O206" s="568"/>
      <c r="P206" s="157"/>
      <c r="Q206" s="187"/>
      <c r="R206" s="187"/>
      <c r="S206" s="187"/>
      <c r="T206" s="187"/>
      <c r="U206" s="187"/>
      <c r="V206" s="192"/>
      <c r="W206" s="193"/>
      <c r="X206" s="192"/>
      <c r="Y206" s="4"/>
      <c r="Z206" s="4"/>
      <c r="AA206" s="4"/>
      <c r="AB206" s="4"/>
      <c r="AC206" s="4"/>
      <c r="AD206" s="4"/>
    </row>
    <row r="207" spans="1:30" ht="28.5" customHeight="1">
      <c r="A207" s="4209"/>
      <c r="B207" s="4069"/>
      <c r="C207" s="3366" t="s">
        <v>1482</v>
      </c>
      <c r="D207" s="276"/>
      <c r="E207" s="378"/>
      <c r="F207" s="276"/>
      <c r="G207" s="4230"/>
      <c r="H207" s="4233"/>
      <c r="I207" s="4132" t="s">
        <v>1531</v>
      </c>
      <c r="J207" s="569"/>
      <c r="K207" s="4058" t="s">
        <v>1678</v>
      </c>
      <c r="L207" s="4060" t="s">
        <v>1458</v>
      </c>
      <c r="M207" s="4062" t="s">
        <v>1680</v>
      </c>
      <c r="N207" s="469"/>
      <c r="O207" s="469"/>
      <c r="P207" s="456"/>
      <c r="Q207" s="457"/>
      <c r="R207" s="457"/>
      <c r="S207" s="457"/>
      <c r="T207" s="457"/>
      <c r="U207" s="457"/>
      <c r="V207" s="338"/>
      <c r="W207" s="340"/>
      <c r="X207" s="338"/>
      <c r="Y207" s="4"/>
      <c r="Z207" s="4"/>
      <c r="AA207" s="4"/>
      <c r="AB207" s="4"/>
      <c r="AC207" s="4"/>
      <c r="AD207" s="4"/>
    </row>
    <row r="208" spans="1:30" ht="13.5" thickBot="1">
      <c r="A208" s="4209"/>
      <c r="B208" s="4107"/>
      <c r="C208" s="3364" t="s">
        <v>236</v>
      </c>
      <c r="D208" s="437"/>
      <c r="E208" s="436"/>
      <c r="F208" s="437"/>
      <c r="G208" s="4231"/>
      <c r="H208" s="4234"/>
      <c r="I208" s="4133"/>
      <c r="J208" s="570"/>
      <c r="K208" s="4059"/>
      <c r="L208" s="4061"/>
      <c r="M208" s="4063"/>
      <c r="N208" s="546"/>
      <c r="O208" s="546"/>
      <c r="P208" s="405"/>
      <c r="Q208" s="339"/>
      <c r="R208" s="339"/>
      <c r="S208" s="339"/>
      <c r="T208" s="339"/>
      <c r="U208" s="339"/>
      <c r="V208" s="406"/>
      <c r="W208" s="438"/>
      <c r="X208" s="406"/>
      <c r="Y208" s="4"/>
      <c r="Z208" s="4"/>
      <c r="AA208" s="4"/>
      <c r="AB208" s="4"/>
      <c r="AC208" s="4"/>
      <c r="AD208" s="4"/>
    </row>
    <row r="209" spans="1:30" ht="11.25" customHeight="1" thickTop="1">
      <c r="A209" s="4209"/>
      <c r="B209" s="4217" t="s">
        <v>198</v>
      </c>
      <c r="C209" s="4131" t="s">
        <v>186</v>
      </c>
      <c r="D209" s="149"/>
      <c r="E209" s="432"/>
      <c r="F209" s="261"/>
      <c r="G209" s="4229" t="s">
        <v>199</v>
      </c>
      <c r="H209" s="4232" t="s">
        <v>200</v>
      </c>
      <c r="I209" s="142"/>
      <c r="J209" s="142"/>
      <c r="K209" s="527"/>
      <c r="L209" s="580"/>
      <c r="M209" s="104"/>
      <c r="N209" s="261"/>
      <c r="O209" s="571"/>
      <c r="P209" s="572"/>
      <c r="Q209" s="573"/>
      <c r="R209" s="574"/>
      <c r="S209" s="575"/>
      <c r="T209" s="575"/>
      <c r="U209" s="575"/>
      <c r="V209" s="576"/>
      <c r="W209" s="153"/>
      <c r="X209" s="152"/>
      <c r="Y209" s="4"/>
      <c r="Z209" s="4"/>
      <c r="AA209" s="4"/>
      <c r="AB209" s="4"/>
      <c r="AC209" s="4"/>
      <c r="AD209" s="4"/>
    </row>
    <row r="210" spans="1:30" ht="11.25" customHeight="1">
      <c r="A210" s="4209"/>
      <c r="B210" s="4069"/>
      <c r="C210" s="4111"/>
      <c r="D210" s="100"/>
      <c r="E210" s="482"/>
      <c r="F210" s="483"/>
      <c r="G210" s="4230"/>
      <c r="H210" s="4233"/>
      <c r="I210" s="95"/>
      <c r="J210" s="95"/>
      <c r="K210" s="527"/>
      <c r="L210" s="161"/>
      <c r="M210" s="104"/>
      <c r="N210" s="224"/>
      <c r="O210" s="225"/>
      <c r="P210" s="120"/>
      <c r="Q210" s="103"/>
      <c r="R210" s="103"/>
      <c r="S210" s="103"/>
      <c r="T210" s="103"/>
      <c r="U210" s="103"/>
      <c r="V210" s="104"/>
      <c r="W210" s="122"/>
      <c r="X210" s="119"/>
      <c r="Y210" s="4"/>
      <c r="Z210" s="4"/>
      <c r="AA210" s="4"/>
      <c r="AB210" s="4"/>
      <c r="AC210" s="4"/>
      <c r="AD210" s="4"/>
    </row>
    <row r="211" spans="1:30" ht="11.25" customHeight="1">
      <c r="A211" s="4209"/>
      <c r="B211" s="4069"/>
      <c r="C211" s="4111"/>
      <c r="D211" s="100"/>
      <c r="E211" s="1"/>
      <c r="F211" s="375"/>
      <c r="G211" s="4230"/>
      <c r="H211" s="4233"/>
      <c r="I211" s="95"/>
      <c r="J211" s="95"/>
      <c r="K211" s="527"/>
      <c r="L211" s="161"/>
      <c r="M211" s="104"/>
      <c r="N211" s="224"/>
      <c r="O211" s="225"/>
      <c r="P211" s="186"/>
      <c r="Q211" s="103"/>
      <c r="R211" s="103"/>
      <c r="S211" s="103"/>
      <c r="T211" s="103"/>
      <c r="U211" s="103"/>
      <c r="V211" s="104"/>
      <c r="W211" s="190"/>
      <c r="X211" s="189"/>
      <c r="Y211" s="4"/>
      <c r="Z211" s="4"/>
      <c r="AA211" s="4"/>
      <c r="AB211" s="4"/>
      <c r="AC211" s="4"/>
      <c r="AD211" s="4"/>
    </row>
    <row r="212" spans="1:30" ht="11.25" customHeight="1">
      <c r="A212" s="4209"/>
      <c r="B212" s="4069"/>
      <c r="C212" s="4111"/>
      <c r="D212" s="100"/>
      <c r="E212" s="1"/>
      <c r="F212" s="375"/>
      <c r="G212" s="4230"/>
      <c r="H212" s="4233"/>
      <c r="I212" s="95"/>
      <c r="J212" s="95"/>
      <c r="K212" s="527"/>
      <c r="L212" s="161"/>
      <c r="M212" s="104"/>
      <c r="N212" s="224"/>
      <c r="O212" s="225"/>
      <c r="P212" s="157"/>
      <c r="Q212" s="103"/>
      <c r="R212" s="103"/>
      <c r="S212" s="103"/>
      <c r="T212" s="103"/>
      <c r="U212" s="103"/>
      <c r="V212" s="104"/>
      <c r="W212" s="190"/>
      <c r="X212" s="189"/>
      <c r="Y212" s="4"/>
      <c r="Z212" s="4"/>
      <c r="AA212" s="4"/>
      <c r="AB212" s="4"/>
      <c r="AC212" s="4"/>
      <c r="AD212" s="4"/>
    </row>
    <row r="213" spans="1:30" ht="11.25" customHeight="1" thickBot="1">
      <c r="A213" s="4209"/>
      <c r="B213" s="4069"/>
      <c r="C213" s="4112"/>
      <c r="D213" s="270"/>
      <c r="E213" s="1"/>
      <c r="F213" s="375"/>
      <c r="G213" s="4230"/>
      <c r="H213" s="4233"/>
      <c r="I213" s="247"/>
      <c r="J213" s="247"/>
      <c r="K213" s="531"/>
      <c r="L213" s="590"/>
      <c r="M213" s="192"/>
      <c r="N213" s="377"/>
      <c r="O213" s="568"/>
      <c r="P213" s="157"/>
      <c r="Q213" s="187"/>
      <c r="R213" s="187"/>
      <c r="S213" s="187"/>
      <c r="T213" s="187"/>
      <c r="U213" s="187"/>
      <c r="V213" s="192"/>
      <c r="W213" s="190"/>
      <c r="X213" s="189"/>
      <c r="Y213" s="4"/>
      <c r="Z213" s="4"/>
      <c r="AA213" s="4"/>
      <c r="AB213" s="4"/>
      <c r="AC213" s="4"/>
      <c r="AD213" s="4"/>
    </row>
    <row r="214" spans="1:30" ht="26">
      <c r="A214" s="4209"/>
      <c r="B214" s="4069"/>
      <c r="C214" s="123">
        <v>14</v>
      </c>
      <c r="D214" s="3367" t="s">
        <v>1523</v>
      </c>
      <c r="E214" s="436"/>
      <c r="F214" s="437"/>
      <c r="G214" s="4230"/>
      <c r="H214" s="4233"/>
      <c r="I214" s="276"/>
      <c r="J214" s="276"/>
      <c r="K214" s="591"/>
      <c r="L214" s="552"/>
      <c r="M214" s="338"/>
      <c r="N214" s="276"/>
      <c r="O214" s="469"/>
      <c r="P214" s="456"/>
      <c r="Q214" s="457"/>
      <c r="R214" s="457"/>
      <c r="S214" s="457"/>
      <c r="T214" s="457"/>
      <c r="U214" s="457"/>
      <c r="V214" s="338"/>
      <c r="W214" s="438"/>
      <c r="X214" s="406"/>
      <c r="Y214" s="4"/>
      <c r="Z214" s="4"/>
      <c r="AA214" s="4"/>
      <c r="AB214" s="4"/>
      <c r="AC214" s="4"/>
      <c r="AD214" s="4"/>
    </row>
    <row r="215" spans="1:30" ht="13.5" thickBot="1">
      <c r="A215" s="4209"/>
      <c r="B215" s="4107"/>
      <c r="C215" s="287">
        <v>15</v>
      </c>
      <c r="D215" s="284"/>
      <c r="E215" s="380"/>
      <c r="F215" s="287"/>
      <c r="G215" s="4230"/>
      <c r="H215" s="4233"/>
      <c r="I215" s="287"/>
      <c r="J215" s="287"/>
      <c r="K215" s="3399"/>
      <c r="L215" s="313"/>
      <c r="M215" s="208"/>
      <c r="N215" s="287"/>
      <c r="O215" s="447"/>
      <c r="P215" s="206"/>
      <c r="Q215" s="207"/>
      <c r="R215" s="207"/>
      <c r="S215" s="207"/>
      <c r="T215" s="207"/>
      <c r="U215" s="207"/>
      <c r="V215" s="208"/>
      <c r="W215" s="312"/>
      <c r="X215" s="208"/>
      <c r="Y215" s="4"/>
      <c r="Z215" s="4"/>
      <c r="AA215" s="4"/>
      <c r="AB215" s="4"/>
      <c r="AC215" s="4"/>
      <c r="AD215" s="4"/>
    </row>
    <row r="216" spans="1:30" ht="11.25" customHeight="1" thickTop="1">
      <c r="A216" s="4209"/>
      <c r="B216" s="4235" t="s">
        <v>203</v>
      </c>
      <c r="C216" s="4131" t="s">
        <v>190</v>
      </c>
      <c r="D216" s="95"/>
      <c r="E216" s="368"/>
      <c r="F216" s="224"/>
      <c r="G216" s="4230"/>
      <c r="H216" s="4233"/>
      <c r="I216" s="180"/>
      <c r="J216" s="180"/>
      <c r="K216" s="527"/>
      <c r="L216" s="580"/>
      <c r="M216" s="104"/>
      <c r="N216" s="229"/>
      <c r="O216" s="229"/>
      <c r="P216" s="243"/>
      <c r="Q216" s="581"/>
      <c r="R216" s="582"/>
      <c r="S216" s="583"/>
      <c r="T216" s="583"/>
      <c r="U216" s="583"/>
      <c r="V216" s="584"/>
      <c r="W216" s="122"/>
      <c r="X216" s="119"/>
      <c r="Y216" s="4"/>
      <c r="Z216" s="4"/>
      <c r="AA216" s="4"/>
      <c r="AB216" s="4"/>
      <c r="AC216" s="4"/>
      <c r="AD216" s="4"/>
    </row>
    <row r="217" spans="1:30" ht="11.25" customHeight="1">
      <c r="A217" s="4209"/>
      <c r="B217" s="4069"/>
      <c r="C217" s="4111"/>
      <c r="D217" s="95"/>
      <c r="E217" s="368"/>
      <c r="F217" s="224"/>
      <c r="G217" s="4230"/>
      <c r="H217" s="4233"/>
      <c r="I217" s="180"/>
      <c r="J217" s="180"/>
      <c r="K217" s="527"/>
      <c r="L217" s="161"/>
      <c r="M217" s="104"/>
      <c r="N217" s="229"/>
      <c r="O217" s="229"/>
      <c r="P217" s="585"/>
      <c r="Q217" s="586"/>
      <c r="R217" s="587"/>
      <c r="S217" s="588"/>
      <c r="T217" s="588"/>
      <c r="U217" s="588"/>
      <c r="V217" s="589"/>
      <c r="W217" s="190"/>
      <c r="X217" s="189"/>
      <c r="Y217" s="4"/>
      <c r="Z217" s="4"/>
      <c r="AA217" s="4"/>
      <c r="AB217" s="4"/>
      <c r="AC217" s="4"/>
      <c r="AD217" s="4"/>
    </row>
    <row r="218" spans="1:30" ht="11.25" customHeight="1">
      <c r="A218" s="4209"/>
      <c r="B218" s="4069"/>
      <c r="C218" s="4111"/>
      <c r="D218" s="95"/>
      <c r="E218" s="368"/>
      <c r="F218" s="224"/>
      <c r="G218" s="4230"/>
      <c r="H218" s="4233"/>
      <c r="I218" s="180"/>
      <c r="J218" s="180"/>
      <c r="K218" s="527"/>
      <c r="L218" s="161"/>
      <c r="M218" s="104"/>
      <c r="N218" s="229"/>
      <c r="O218" s="229"/>
      <c r="P218" s="186"/>
      <c r="Q218" s="188"/>
      <c r="R218" s="188"/>
      <c r="S218" s="188"/>
      <c r="T218" s="188"/>
      <c r="U218" s="188"/>
      <c r="V218" s="189"/>
      <c r="W218" s="190"/>
      <c r="X218" s="189"/>
      <c r="Y218" s="4"/>
      <c r="Z218" s="4"/>
      <c r="AA218" s="4"/>
      <c r="AB218" s="4"/>
      <c r="AC218" s="4"/>
      <c r="AD218" s="4"/>
    </row>
    <row r="219" spans="1:30" ht="11.25" customHeight="1">
      <c r="A219" s="4209"/>
      <c r="B219" s="4069"/>
      <c r="C219" s="4111"/>
      <c r="D219" s="95"/>
      <c r="E219" s="368"/>
      <c r="F219" s="224"/>
      <c r="G219" s="4230"/>
      <c r="H219" s="4233"/>
      <c r="I219" s="180"/>
      <c r="J219" s="180"/>
      <c r="K219" s="527"/>
      <c r="L219" s="161"/>
      <c r="M219" s="104"/>
      <c r="N219" s="229"/>
      <c r="O219" s="229"/>
      <c r="P219" s="186"/>
      <c r="Q219" s="188"/>
      <c r="R219" s="188"/>
      <c r="S219" s="188"/>
      <c r="T219" s="188"/>
      <c r="U219" s="188"/>
      <c r="V219" s="189"/>
      <c r="W219" s="190"/>
      <c r="X219" s="189"/>
      <c r="Y219" s="4"/>
      <c r="Z219" s="4"/>
      <c r="AA219" s="4"/>
      <c r="AB219" s="4"/>
      <c r="AC219" s="4"/>
      <c r="AD219" s="4"/>
    </row>
    <row r="220" spans="1:30" ht="11.25" customHeight="1" thickBot="1">
      <c r="A220" s="4209"/>
      <c r="B220" s="4069"/>
      <c r="C220" s="4112"/>
      <c r="D220" s="247"/>
      <c r="E220" s="376"/>
      <c r="F220" s="377"/>
      <c r="G220" s="4230"/>
      <c r="H220" s="4233"/>
      <c r="I220" s="184"/>
      <c r="J220" s="184"/>
      <c r="K220" s="531"/>
      <c r="L220" s="590"/>
      <c r="M220" s="192"/>
      <c r="N220" s="488"/>
      <c r="O220" s="488"/>
      <c r="P220" s="186"/>
      <c r="Q220" s="188"/>
      <c r="R220" s="188"/>
      <c r="S220" s="188"/>
      <c r="T220" s="188"/>
      <c r="U220" s="188"/>
      <c r="V220" s="189"/>
      <c r="W220" s="190"/>
      <c r="X220" s="189"/>
      <c r="Y220" s="4"/>
      <c r="Z220" s="4"/>
      <c r="AA220" s="4"/>
      <c r="AB220" s="4"/>
      <c r="AC220" s="4"/>
      <c r="AD220" s="4"/>
    </row>
    <row r="221" spans="1:30" ht="13">
      <c r="A221" s="4209"/>
      <c r="B221" s="4069"/>
      <c r="C221" s="123">
        <v>21</v>
      </c>
      <c r="D221" s="546"/>
      <c r="E221" s="436"/>
      <c r="F221" s="437"/>
      <c r="G221" s="4230"/>
      <c r="H221" s="4233"/>
      <c r="I221" s="512"/>
      <c r="J221" s="512"/>
      <c r="K221" s="591"/>
      <c r="L221" s="552"/>
      <c r="M221" s="338"/>
      <c r="N221" s="492"/>
      <c r="O221" s="492"/>
      <c r="P221" s="405"/>
      <c r="Q221" s="339"/>
      <c r="R221" s="339"/>
      <c r="S221" s="339"/>
      <c r="T221" s="339"/>
      <c r="U221" s="339"/>
      <c r="V221" s="406"/>
      <c r="W221" s="438"/>
      <c r="X221" s="406"/>
      <c r="Y221" s="4"/>
      <c r="Z221" s="4"/>
      <c r="AA221" s="4"/>
      <c r="AB221" s="4"/>
      <c r="AC221" s="4"/>
      <c r="AD221" s="4"/>
    </row>
    <row r="222" spans="1:30" ht="13.5" thickBot="1">
      <c r="A222" s="4209"/>
      <c r="B222" s="4055"/>
      <c r="C222" s="287">
        <v>22</v>
      </c>
      <c r="D222" s="447"/>
      <c r="E222" s="436"/>
      <c r="F222" s="287"/>
      <c r="G222" s="4231"/>
      <c r="H222" s="4234"/>
      <c r="I222" s="592"/>
      <c r="J222" s="593"/>
      <c r="K222" s="3399"/>
      <c r="L222" s="313"/>
      <c r="M222" s="208"/>
      <c r="N222" s="495"/>
      <c r="O222" s="495"/>
      <c r="P222" s="405"/>
      <c r="Q222" s="339"/>
      <c r="R222" s="339"/>
      <c r="S222" s="339"/>
      <c r="T222" s="339"/>
      <c r="U222" s="339"/>
      <c r="V222" s="406"/>
      <c r="W222" s="405"/>
      <c r="X222" s="406"/>
      <c r="Y222" s="4"/>
      <c r="Z222" s="4"/>
      <c r="AA222" s="4"/>
      <c r="AB222" s="4"/>
      <c r="AC222" s="4"/>
      <c r="AD222" s="4"/>
    </row>
    <row r="223" spans="1:30" ht="11.25" customHeight="1">
      <c r="A223" s="4209"/>
      <c r="B223" s="4217" t="s">
        <v>206</v>
      </c>
      <c r="C223" s="4131" t="s">
        <v>195</v>
      </c>
      <c r="D223" s="142"/>
      <c r="E223" s="432"/>
      <c r="F223" s="261"/>
      <c r="G223" s="4246" t="s">
        <v>207</v>
      </c>
      <c r="H223" s="4232" t="s">
        <v>208</v>
      </c>
      <c r="I223" s="291"/>
      <c r="J223" s="180"/>
      <c r="K223" s="580"/>
      <c r="L223" s="580"/>
      <c r="M223" s="104"/>
      <c r="N223" s="264"/>
      <c r="O223" s="264"/>
      <c r="P223" s="517"/>
      <c r="Q223" s="518"/>
      <c r="R223" s="518"/>
      <c r="S223" s="518"/>
      <c r="T223" s="518"/>
      <c r="U223" s="518"/>
      <c r="V223" s="594"/>
      <c r="W223" s="153"/>
      <c r="X223" s="595"/>
      <c r="Y223" s="4"/>
      <c r="Z223" s="4"/>
      <c r="AA223" s="4"/>
      <c r="AB223" s="4"/>
      <c r="AC223" s="4"/>
      <c r="AD223" s="4"/>
    </row>
    <row r="224" spans="1:30" ht="11.25" customHeight="1">
      <c r="A224" s="4209"/>
      <c r="B224" s="4069"/>
      <c r="C224" s="4111"/>
      <c r="D224" s="95"/>
      <c r="E224" s="368"/>
      <c r="F224" s="224"/>
      <c r="G224" s="4090"/>
      <c r="H224" s="4233"/>
      <c r="I224" s="180"/>
      <c r="J224" s="180"/>
      <c r="K224" s="161"/>
      <c r="L224" s="161"/>
      <c r="M224" s="104"/>
      <c r="N224" s="268"/>
      <c r="O224" s="268"/>
      <c r="P224" s="160"/>
      <c r="Q224" s="529"/>
      <c r="R224" s="529"/>
      <c r="S224" s="529"/>
      <c r="T224" s="529"/>
      <c r="U224" s="529"/>
      <c r="V224" s="596"/>
      <c r="W224" s="105"/>
      <c r="X224" s="104"/>
      <c r="Y224" s="4"/>
      <c r="Z224" s="4"/>
      <c r="AA224" s="4"/>
      <c r="AB224" s="4"/>
      <c r="AC224" s="4"/>
      <c r="AD224" s="4"/>
    </row>
    <row r="225" spans="1:30" ht="11.25" customHeight="1">
      <c r="A225" s="4209"/>
      <c r="B225" s="4069"/>
      <c r="C225" s="4111"/>
      <c r="D225" s="95"/>
      <c r="E225" s="368"/>
      <c r="F225" s="224"/>
      <c r="G225" s="4090"/>
      <c r="H225" s="4233"/>
      <c r="I225" s="180"/>
      <c r="J225" s="180"/>
      <c r="K225" s="161"/>
      <c r="L225" s="161"/>
      <c r="M225" s="104"/>
      <c r="N225" s="268"/>
      <c r="O225" s="268"/>
      <c r="P225" s="160"/>
      <c r="Q225" s="529"/>
      <c r="R225" s="529"/>
      <c r="S225" s="529"/>
      <c r="T225" s="529"/>
      <c r="U225" s="529"/>
      <c r="V225" s="596"/>
      <c r="W225" s="105"/>
      <c r="X225" s="104"/>
      <c r="Y225" s="4"/>
      <c r="Z225" s="4"/>
      <c r="AA225" s="4"/>
      <c r="AB225" s="4"/>
      <c r="AC225" s="4"/>
      <c r="AD225" s="4"/>
    </row>
    <row r="226" spans="1:30" ht="11.25" customHeight="1">
      <c r="A226" s="4209"/>
      <c r="B226" s="4069"/>
      <c r="C226" s="4111"/>
      <c r="D226" s="95"/>
      <c r="E226" s="368"/>
      <c r="F226" s="224"/>
      <c r="G226" s="4090"/>
      <c r="H226" s="4233"/>
      <c r="I226" s="180"/>
      <c r="J226" s="180"/>
      <c r="K226" s="161"/>
      <c r="L226" s="161"/>
      <c r="M226" s="104"/>
      <c r="N226" s="268"/>
      <c r="O226" s="268"/>
      <c r="P226" s="160"/>
      <c r="Q226" s="529"/>
      <c r="R226" s="529"/>
      <c r="S226" s="529"/>
      <c r="T226" s="529"/>
      <c r="U226" s="529"/>
      <c r="V226" s="596"/>
      <c r="W226" s="105"/>
      <c r="X226" s="104"/>
      <c r="Y226" s="4"/>
      <c r="Z226" s="4"/>
      <c r="AA226" s="4"/>
      <c r="AB226" s="4"/>
      <c r="AC226" s="4"/>
      <c r="AD226" s="4"/>
    </row>
    <row r="227" spans="1:30" ht="11.25" customHeight="1" thickBot="1">
      <c r="A227" s="4209"/>
      <c r="B227" s="4069"/>
      <c r="C227" s="4112"/>
      <c r="D227" s="247"/>
      <c r="E227" s="376"/>
      <c r="F227" s="377"/>
      <c r="G227" s="4090"/>
      <c r="H227" s="4233"/>
      <c r="I227" s="184"/>
      <c r="J227" s="184"/>
      <c r="K227" s="590"/>
      <c r="L227" s="590"/>
      <c r="M227" s="192"/>
      <c r="N227" s="480"/>
      <c r="O227" s="480"/>
      <c r="P227" s="521"/>
      <c r="Q227" s="533"/>
      <c r="R227" s="533"/>
      <c r="S227" s="533"/>
      <c r="T227" s="533"/>
      <c r="U227" s="533"/>
      <c r="V227" s="598"/>
      <c r="W227" s="193"/>
      <c r="X227" s="192"/>
      <c r="Y227" s="4"/>
      <c r="Z227" s="4"/>
      <c r="AA227" s="4"/>
      <c r="AB227" s="4"/>
      <c r="AC227" s="4"/>
      <c r="AD227" s="4"/>
    </row>
    <row r="228" spans="1:30" ht="19.5" customHeight="1">
      <c r="A228" s="4209"/>
      <c r="B228" s="4069"/>
      <c r="C228" s="4151">
        <v>28</v>
      </c>
      <c r="D228" s="4227" t="s">
        <v>1524</v>
      </c>
      <c r="E228" s="4009"/>
      <c r="F228" s="4009"/>
      <c r="G228" s="4090"/>
      <c r="H228" s="4233"/>
      <c r="I228" s="4036"/>
      <c r="J228" s="4036"/>
      <c r="K228" s="3372" t="s">
        <v>1407</v>
      </c>
      <c r="L228" s="3373" t="s">
        <v>1504</v>
      </c>
      <c r="M228" s="3374"/>
      <c r="N228" s="391"/>
      <c r="O228" s="391"/>
      <c r="P228" s="599"/>
      <c r="Q228" s="600"/>
      <c r="R228" s="600"/>
      <c r="S228" s="600"/>
      <c r="T228" s="600"/>
      <c r="U228" s="600"/>
      <c r="V228" s="601"/>
      <c r="W228" s="340"/>
      <c r="X228" s="338"/>
      <c r="Y228" s="4"/>
      <c r="Z228" s="4"/>
      <c r="AA228" s="4"/>
      <c r="AB228" s="4"/>
      <c r="AC228" s="4"/>
      <c r="AD228" s="4"/>
    </row>
    <row r="229" spans="1:30" ht="26.5" thickBot="1">
      <c r="A229" s="4057"/>
      <c r="B229" s="4098"/>
      <c r="C229" s="4152"/>
      <c r="D229" s="4430"/>
      <c r="E229" s="4010"/>
      <c r="F229" s="4010"/>
      <c r="G229" s="4091"/>
      <c r="H229" s="4233"/>
      <c r="I229" s="4037"/>
      <c r="J229" s="4037"/>
      <c r="K229" s="3384" t="s">
        <v>1506</v>
      </c>
      <c r="L229" s="3369" t="s">
        <v>1505</v>
      </c>
      <c r="M229" s="3370" t="s">
        <v>1493</v>
      </c>
      <c r="N229" s="3462"/>
      <c r="O229" s="3462"/>
      <c r="P229" s="3517"/>
      <c r="Q229" s="602"/>
      <c r="R229" s="602"/>
      <c r="S229" s="602"/>
      <c r="T229" s="602"/>
      <c r="U229" s="602"/>
      <c r="V229" s="603"/>
      <c r="W229" s="3463"/>
      <c r="X229" s="406"/>
      <c r="Y229" s="4"/>
      <c r="Z229" s="4"/>
      <c r="AA229" s="4"/>
      <c r="AB229" s="4"/>
      <c r="AC229" s="4"/>
      <c r="AD229" s="4"/>
    </row>
    <row r="230" spans="1:30" ht="26" thickBot="1">
      <c r="A230" s="4209"/>
      <c r="B230" s="4055"/>
      <c r="C230" s="287">
        <v>29</v>
      </c>
      <c r="D230" s="287"/>
      <c r="E230" s="3557" t="s">
        <v>205</v>
      </c>
      <c r="F230" s="3558" t="s">
        <v>1516</v>
      </c>
      <c r="G230" s="4090"/>
      <c r="H230" s="4233"/>
      <c r="I230" s="593"/>
      <c r="J230" s="592"/>
      <c r="K230" s="313"/>
      <c r="L230" s="313"/>
      <c r="M230" s="208"/>
      <c r="N230" s="397"/>
      <c r="O230" s="397"/>
      <c r="P230" s="277"/>
      <c r="Q230" s="602"/>
      <c r="R230" s="602"/>
      <c r="S230" s="602"/>
      <c r="T230" s="602"/>
      <c r="U230" s="602"/>
      <c r="V230" s="603"/>
      <c r="W230" s="312"/>
      <c r="X230" s="208"/>
      <c r="Y230" s="4"/>
      <c r="Z230" s="4"/>
      <c r="AA230" s="4"/>
      <c r="AB230" s="4"/>
      <c r="AC230" s="4"/>
      <c r="AD230" s="4"/>
    </row>
    <row r="231" spans="1:30" ht="11.25" customHeight="1">
      <c r="A231" s="4209"/>
      <c r="B231" s="4235" t="s">
        <v>210</v>
      </c>
      <c r="C231" s="4373" t="s">
        <v>211</v>
      </c>
      <c r="D231" s="110"/>
      <c r="E231" s="98"/>
      <c r="F231" s="223"/>
      <c r="G231" s="4090"/>
      <c r="H231" s="4233"/>
      <c r="I231" s="291"/>
      <c r="J231" s="3400"/>
      <c r="K231" s="3401"/>
      <c r="L231" s="604"/>
      <c r="M231" s="605"/>
      <c r="N231" s="606"/>
      <c r="O231" s="606"/>
      <c r="P231" s="572"/>
      <c r="Q231" s="518"/>
      <c r="R231" s="518"/>
      <c r="S231" s="518"/>
      <c r="T231" s="518"/>
      <c r="U231" s="518"/>
      <c r="V231" s="594"/>
      <c r="W231" s="187"/>
      <c r="X231" s="192"/>
      <c r="Y231" s="4"/>
      <c r="Z231" s="4"/>
      <c r="AA231" s="4"/>
      <c r="AB231" s="4"/>
      <c r="AC231" s="4"/>
      <c r="AD231" s="4"/>
    </row>
    <row r="232" spans="1:30" ht="11.25" customHeight="1" thickBot="1">
      <c r="A232" s="4209"/>
      <c r="B232" s="4069"/>
      <c r="C232" s="4209"/>
      <c r="D232" s="607"/>
      <c r="E232" s="114"/>
      <c r="F232" s="111"/>
      <c r="G232" s="4090"/>
      <c r="H232" s="4233"/>
      <c r="I232" s="608"/>
      <c r="J232" s="3402"/>
      <c r="K232" s="3403"/>
      <c r="L232" s="610"/>
      <c r="M232" s="611"/>
      <c r="N232" s="612"/>
      <c r="O232" s="612"/>
      <c r="P232" s="613"/>
      <c r="Q232" s="536"/>
      <c r="R232" s="536"/>
      <c r="S232" s="536"/>
      <c r="T232" s="536"/>
      <c r="U232" s="536"/>
      <c r="V232" s="614"/>
      <c r="W232" s="121"/>
      <c r="X232" s="119"/>
      <c r="Y232" s="4"/>
      <c r="Z232" s="4"/>
      <c r="AA232" s="4"/>
      <c r="AB232" s="4"/>
      <c r="AC232" s="4"/>
      <c r="AD232" s="4"/>
    </row>
    <row r="233" spans="1:30" ht="11.25" customHeight="1" thickTop="1">
      <c r="A233" s="4387" t="s">
        <v>213</v>
      </c>
      <c r="B233" s="4069"/>
      <c r="C233" s="4209"/>
      <c r="D233" s="615"/>
      <c r="E233" s="616"/>
      <c r="F233" s="617"/>
      <c r="G233" s="4090"/>
      <c r="H233" s="4233"/>
      <c r="I233" s="618"/>
      <c r="J233" s="3404"/>
      <c r="K233" s="3405"/>
      <c r="L233" s="620"/>
      <c r="M233" s="621"/>
      <c r="N233" s="622"/>
      <c r="O233" s="622"/>
      <c r="P233" s="623"/>
      <c r="Q233" s="624"/>
      <c r="R233" s="624"/>
      <c r="S233" s="625"/>
      <c r="T233" s="625"/>
      <c r="U233" s="625"/>
      <c r="V233" s="626"/>
      <c r="W233" s="627"/>
      <c r="X233" s="628"/>
      <c r="Y233" s="4"/>
      <c r="Z233" s="4"/>
      <c r="AA233" s="4"/>
      <c r="AB233" s="4"/>
      <c r="AC233" s="4"/>
      <c r="AD233" s="4"/>
    </row>
    <row r="234" spans="1:30" ht="11.25" customHeight="1">
      <c r="A234" s="4209"/>
      <c r="B234" s="4069"/>
      <c r="C234" s="4209"/>
      <c r="D234" s="629"/>
      <c r="E234" s="165"/>
      <c r="F234" s="252"/>
      <c r="G234" s="4090"/>
      <c r="H234" s="4233"/>
      <c r="I234" s="180"/>
      <c r="J234" s="3402"/>
      <c r="K234" s="3403"/>
      <c r="L234" s="610"/>
      <c r="M234" s="630"/>
      <c r="N234" s="631"/>
      <c r="O234" s="631"/>
      <c r="P234" s="186"/>
      <c r="Q234" s="529"/>
      <c r="R234" s="529"/>
      <c r="S234" s="301"/>
      <c r="T234" s="301"/>
      <c r="U234" s="301"/>
      <c r="V234" s="185"/>
      <c r="W234" s="103"/>
      <c r="X234" s="104"/>
      <c r="Y234" s="4"/>
      <c r="Z234" s="4"/>
      <c r="AA234" s="4"/>
      <c r="AB234" s="4"/>
      <c r="AC234" s="4"/>
      <c r="AD234" s="4"/>
    </row>
    <row r="235" spans="1:30" ht="11.25" customHeight="1" thickBot="1">
      <c r="A235" s="4209"/>
      <c r="B235" s="4069"/>
      <c r="C235" s="4133"/>
      <c r="D235" s="629"/>
      <c r="E235" s="165"/>
      <c r="F235" s="252"/>
      <c r="G235" s="4090"/>
      <c r="H235" s="4233"/>
      <c r="I235" s="180"/>
      <c r="J235" s="3402"/>
      <c r="K235" s="3403"/>
      <c r="L235" s="610"/>
      <c r="M235" s="630"/>
      <c r="N235" s="631"/>
      <c r="O235" s="631"/>
      <c r="P235" s="186"/>
      <c r="Q235" s="529"/>
      <c r="R235" s="529"/>
      <c r="S235" s="301"/>
      <c r="T235" s="301"/>
      <c r="U235" s="301"/>
      <c r="V235" s="185"/>
      <c r="W235" s="103"/>
      <c r="X235" s="104"/>
      <c r="Y235" s="4"/>
      <c r="Z235" s="4"/>
      <c r="AA235" s="4"/>
      <c r="AB235" s="4"/>
      <c r="AC235" s="4"/>
      <c r="AD235" s="4"/>
    </row>
    <row r="236" spans="1:30" ht="13">
      <c r="A236" s="4209"/>
      <c r="B236" s="4069"/>
      <c r="C236" s="3366" t="s">
        <v>1487</v>
      </c>
      <c r="D236" s="546"/>
      <c r="E236" s="436"/>
      <c r="F236" s="437"/>
      <c r="G236" s="4090"/>
      <c r="H236" s="4233"/>
      <c r="I236" s="632"/>
      <c r="J236" s="3406"/>
      <c r="K236" s="3407"/>
      <c r="L236" s="633"/>
      <c r="M236" s="634"/>
      <c r="N236" s="570"/>
      <c r="O236" s="570"/>
      <c r="P236" s="405"/>
      <c r="Q236" s="635"/>
      <c r="R236" s="635"/>
      <c r="S236" s="278"/>
      <c r="T236" s="278"/>
      <c r="U236" s="278"/>
      <c r="V236" s="337"/>
      <c r="W236" s="203"/>
      <c r="X236" s="202"/>
      <c r="Y236" s="4"/>
      <c r="Z236" s="4"/>
      <c r="AA236" s="4"/>
      <c r="AB236" s="4"/>
      <c r="AC236" s="4"/>
      <c r="AD236" s="4"/>
    </row>
    <row r="237" spans="1:30" ht="13.5" thickBot="1">
      <c r="A237" s="4209"/>
      <c r="B237" s="4055"/>
      <c r="C237" s="3364" t="s">
        <v>1490</v>
      </c>
      <c r="D237" s="447"/>
      <c r="E237" s="436"/>
      <c r="F237" s="287"/>
      <c r="G237" s="4237"/>
      <c r="H237" s="4234"/>
      <c r="I237" s="636"/>
      <c r="J237" s="3408"/>
      <c r="K237" s="3409"/>
      <c r="L237" s="637"/>
      <c r="M237" s="314"/>
      <c r="N237" s="638"/>
      <c r="O237" s="638"/>
      <c r="P237" s="206"/>
      <c r="Q237" s="639"/>
      <c r="R237" s="639"/>
      <c r="S237" s="313"/>
      <c r="T237" s="313"/>
      <c r="U237" s="313"/>
      <c r="V237" s="205"/>
      <c r="W237" s="139"/>
      <c r="X237" s="140"/>
      <c r="Y237" s="4"/>
      <c r="Z237" s="4"/>
      <c r="AA237" s="4"/>
      <c r="AB237" s="4"/>
      <c r="AC237" s="4"/>
      <c r="AD237" s="4"/>
    </row>
    <row r="238" spans="1:30" ht="11.25" customHeight="1">
      <c r="A238" s="4209"/>
      <c r="B238" s="4218" t="s">
        <v>214</v>
      </c>
      <c r="C238" s="4116" t="s">
        <v>73</v>
      </c>
      <c r="D238" s="4390" t="s">
        <v>215</v>
      </c>
      <c r="E238" s="4391"/>
      <c r="F238" s="4392"/>
      <c r="G238" s="640"/>
      <c r="H238" s="641"/>
      <c r="I238" s="49"/>
      <c r="J238" s="49"/>
      <c r="K238" s="642"/>
      <c r="L238" s="643"/>
      <c r="M238" s="319"/>
      <c r="N238" s="644"/>
      <c r="O238" s="645"/>
      <c r="P238" s="45"/>
      <c r="Q238" s="646"/>
      <c r="R238" s="538"/>
      <c r="S238" s="538"/>
      <c r="T238" s="538"/>
      <c r="U238" s="538"/>
      <c r="V238" s="330"/>
      <c r="W238" s="59"/>
      <c r="X238" s="647"/>
      <c r="Y238" s="4"/>
      <c r="Z238" s="4"/>
      <c r="AA238" s="4"/>
      <c r="AB238" s="4"/>
      <c r="AC238" s="4"/>
      <c r="AD238" s="4"/>
    </row>
    <row r="239" spans="1:30" ht="11.25" customHeight="1">
      <c r="A239" s="4209"/>
      <c r="B239" s="4069"/>
      <c r="C239" s="4111"/>
      <c r="D239" s="4111"/>
      <c r="E239" s="4068"/>
      <c r="F239" s="4069"/>
      <c r="G239" s="648"/>
      <c r="H239" s="343"/>
      <c r="I239" s="3328"/>
      <c r="J239" s="3328"/>
      <c r="K239" s="321"/>
      <c r="L239" s="643"/>
      <c r="M239" s="319"/>
      <c r="N239" s="644"/>
      <c r="O239" s="645"/>
      <c r="P239" s="331"/>
      <c r="Q239" s="540"/>
      <c r="R239" s="540"/>
      <c r="S239" s="540"/>
      <c r="T239" s="540"/>
      <c r="U239" s="540"/>
      <c r="V239" s="333"/>
      <c r="W239" s="538"/>
      <c r="X239" s="649"/>
      <c r="Y239" s="4"/>
      <c r="Z239" s="4"/>
      <c r="AA239" s="4"/>
      <c r="AB239" s="4"/>
      <c r="AC239" s="4"/>
      <c r="AD239" s="4"/>
    </row>
    <row r="240" spans="1:30" ht="11.25" customHeight="1">
      <c r="A240" s="4209"/>
      <c r="B240" s="4069"/>
      <c r="C240" s="4111"/>
      <c r="D240" s="4111"/>
      <c r="E240" s="4068"/>
      <c r="F240" s="4069"/>
      <c r="G240" s="648"/>
      <c r="H240" s="343"/>
      <c r="I240" s="3460"/>
      <c r="J240" s="3460"/>
      <c r="K240" s="642"/>
      <c r="L240" s="451"/>
      <c r="M240" s="319"/>
      <c r="N240" s="644"/>
      <c r="O240" s="645"/>
      <c r="P240" s="331"/>
      <c r="Q240" s="540"/>
      <c r="R240" s="540"/>
      <c r="S240" s="540"/>
      <c r="T240" s="540"/>
      <c r="U240" s="540"/>
      <c r="V240" s="333"/>
      <c r="W240" s="540"/>
      <c r="X240" s="650"/>
      <c r="Y240" s="4"/>
      <c r="Z240" s="4"/>
      <c r="AA240" s="4"/>
      <c r="AB240" s="4"/>
      <c r="AC240" s="4"/>
      <c r="AD240" s="4"/>
    </row>
    <row r="241" spans="1:30" ht="11.25" customHeight="1">
      <c r="A241" s="4209"/>
      <c r="B241" s="4069"/>
      <c r="C241" s="4111"/>
      <c r="D241" s="4111"/>
      <c r="E241" s="4068"/>
      <c r="F241" s="4069"/>
      <c r="G241" s="648"/>
      <c r="H241" s="343"/>
      <c r="I241" s="3460"/>
      <c r="J241" s="3460"/>
      <c r="K241" s="642"/>
      <c r="L241" s="451"/>
      <c r="M241" s="319"/>
      <c r="N241" s="644"/>
      <c r="O241" s="645"/>
      <c r="P241" s="331"/>
      <c r="Q241" s="540"/>
      <c r="R241" s="540"/>
      <c r="S241" s="540"/>
      <c r="T241" s="540"/>
      <c r="U241" s="540"/>
      <c r="V241" s="333"/>
      <c r="W241" s="540"/>
      <c r="X241" s="650"/>
      <c r="Y241" s="4"/>
      <c r="Z241" s="4"/>
      <c r="AA241" s="4"/>
      <c r="AB241" s="4"/>
      <c r="AC241" s="4"/>
      <c r="AD241" s="4"/>
    </row>
    <row r="242" spans="1:30" ht="11.25" customHeight="1" thickBot="1">
      <c r="A242" s="4209"/>
      <c r="B242" s="4069"/>
      <c r="C242" s="4112"/>
      <c r="D242" s="4393"/>
      <c r="E242" s="4070"/>
      <c r="F242" s="4071"/>
      <c r="G242" s="648"/>
      <c r="H242" s="343"/>
      <c r="I242" s="3460"/>
      <c r="J242" s="3460"/>
      <c r="K242" s="642"/>
      <c r="L242" s="451"/>
      <c r="M242" s="319"/>
      <c r="N242" s="644"/>
      <c r="O242" s="645"/>
      <c r="P242" s="331"/>
      <c r="Q242" s="540"/>
      <c r="R242" s="540"/>
      <c r="S242" s="540"/>
      <c r="T242" s="540"/>
      <c r="U242" s="540"/>
      <c r="V242" s="333"/>
      <c r="W242" s="540"/>
      <c r="X242" s="650"/>
      <c r="Y242" s="4"/>
      <c r="Z242" s="4"/>
      <c r="AA242" s="4"/>
      <c r="AB242" s="4"/>
      <c r="AC242" s="4"/>
      <c r="AD242" s="4"/>
    </row>
    <row r="243" spans="1:30" ht="27.5" customHeight="1">
      <c r="A243" s="4209"/>
      <c r="B243" s="4069"/>
      <c r="C243" s="123">
        <v>11</v>
      </c>
      <c r="D243" s="3367" t="s">
        <v>1525</v>
      </c>
      <c r="E243" s="436"/>
      <c r="F243" s="437"/>
      <c r="G243" s="651"/>
      <c r="H243" s="652"/>
      <c r="I243" s="4132" t="s">
        <v>1532</v>
      </c>
      <c r="J243" s="3329"/>
      <c r="K243" s="653"/>
      <c r="L243" s="203"/>
      <c r="M243" s="202"/>
      <c r="N243" s="418"/>
      <c r="O243" s="654"/>
      <c r="P243" s="405"/>
      <c r="Q243" s="339"/>
      <c r="R243" s="339"/>
      <c r="S243" s="339"/>
      <c r="T243" s="339"/>
      <c r="U243" s="339"/>
      <c r="V243" s="406"/>
      <c r="W243" s="339"/>
      <c r="X243" s="655"/>
      <c r="Y243" s="4"/>
      <c r="Z243" s="4"/>
      <c r="AA243" s="4"/>
      <c r="AB243" s="4"/>
      <c r="AC243" s="4"/>
      <c r="AD243" s="4"/>
    </row>
    <row r="244" spans="1:30" ht="15" customHeight="1" thickBot="1">
      <c r="A244" s="4209"/>
      <c r="B244" s="4055"/>
      <c r="C244" s="287">
        <v>12</v>
      </c>
      <c r="D244" s="287"/>
      <c r="E244" s="436"/>
      <c r="F244" s="287"/>
      <c r="G244" s="656"/>
      <c r="H244" s="657"/>
      <c r="I244" s="4133"/>
      <c r="J244" s="287"/>
      <c r="K244" s="653"/>
      <c r="L244" s="203"/>
      <c r="M244" s="202"/>
      <c r="N244" s="658"/>
      <c r="O244" s="659"/>
      <c r="P244" s="206"/>
      <c r="Q244" s="207"/>
      <c r="R244" s="207"/>
      <c r="S244" s="207"/>
      <c r="T244" s="207"/>
      <c r="U244" s="207"/>
      <c r="V244" s="208"/>
      <c r="W244" s="207"/>
      <c r="X244" s="660"/>
      <c r="Y244" s="4"/>
      <c r="Z244" s="4"/>
      <c r="AA244" s="4"/>
      <c r="AB244" s="4"/>
      <c r="AC244" s="4"/>
      <c r="AD244" s="4"/>
    </row>
    <row r="245" spans="1:30" ht="11.25" customHeight="1">
      <c r="A245" s="4209"/>
      <c r="B245" s="4218" t="s">
        <v>218</v>
      </c>
      <c r="C245" s="4116" t="s">
        <v>78</v>
      </c>
      <c r="D245" s="4390" t="s">
        <v>215</v>
      </c>
      <c r="E245" s="4391"/>
      <c r="F245" s="4392"/>
      <c r="G245" s="661"/>
      <c r="H245" s="662"/>
      <c r="I245" s="62"/>
      <c r="J245" s="49"/>
      <c r="K245" s="60"/>
      <c r="L245" s="320"/>
      <c r="M245" s="344"/>
      <c r="N245" s="56"/>
      <c r="O245" s="57"/>
      <c r="P245" s="45"/>
      <c r="Q245" s="646"/>
      <c r="R245" s="538"/>
      <c r="S245" s="538"/>
      <c r="T245" s="538"/>
      <c r="U245" s="538"/>
      <c r="V245" s="330"/>
      <c r="W245" s="47"/>
      <c r="X245" s="663"/>
      <c r="Y245" s="4"/>
      <c r="Z245" s="4"/>
      <c r="AA245" s="4"/>
      <c r="AB245" s="4"/>
      <c r="AC245" s="4"/>
      <c r="AD245" s="4"/>
    </row>
    <row r="246" spans="1:30" ht="11.25" customHeight="1">
      <c r="A246" s="4209"/>
      <c r="B246" s="4069"/>
      <c r="C246" s="4111"/>
      <c r="D246" s="4111"/>
      <c r="E246" s="4068"/>
      <c r="F246" s="4069"/>
      <c r="G246" s="315"/>
      <c r="H246" s="316"/>
      <c r="I246" s="346"/>
      <c r="J246" s="62"/>
      <c r="K246" s="548"/>
      <c r="L246" s="451"/>
      <c r="M246" s="319"/>
      <c r="N246" s="318"/>
      <c r="O246" s="319"/>
      <c r="P246" s="331"/>
      <c r="Q246" s="540"/>
      <c r="R246" s="540"/>
      <c r="S246" s="540"/>
      <c r="T246" s="540"/>
      <c r="U246" s="540"/>
      <c r="V246" s="333"/>
      <c r="W246" s="541"/>
      <c r="X246" s="650"/>
      <c r="Y246" s="4"/>
      <c r="Z246" s="4"/>
      <c r="AA246" s="4"/>
      <c r="AB246" s="4"/>
      <c r="AC246" s="4"/>
      <c r="AD246" s="4"/>
    </row>
    <row r="247" spans="1:30" ht="11.25" customHeight="1">
      <c r="A247" s="4209"/>
      <c r="B247" s="4069"/>
      <c r="C247" s="4111"/>
      <c r="D247" s="4111"/>
      <c r="E247" s="4068"/>
      <c r="F247" s="4069"/>
      <c r="G247" s="664"/>
      <c r="H247" s="665"/>
      <c r="I247" s="62"/>
      <c r="J247" s="62"/>
      <c r="K247" s="548"/>
      <c r="L247" s="451"/>
      <c r="M247" s="319"/>
      <c r="N247" s="318"/>
      <c r="O247" s="319"/>
      <c r="P247" s="331"/>
      <c r="Q247" s="540"/>
      <c r="R247" s="540"/>
      <c r="S247" s="540"/>
      <c r="T247" s="540"/>
      <c r="U247" s="540"/>
      <c r="V247" s="333"/>
      <c r="W247" s="541"/>
      <c r="X247" s="650"/>
      <c r="Y247" s="4"/>
      <c r="Z247" s="4"/>
      <c r="AA247" s="4"/>
      <c r="AB247" s="4"/>
      <c r="AC247" s="4"/>
      <c r="AD247" s="4"/>
    </row>
    <row r="248" spans="1:30" ht="11.25" customHeight="1">
      <c r="A248" s="4209"/>
      <c r="B248" s="4069"/>
      <c r="C248" s="4111"/>
      <c r="D248" s="4111"/>
      <c r="E248" s="4068"/>
      <c r="F248" s="4069"/>
      <c r="G248" s="664"/>
      <c r="H248" s="665"/>
      <c r="I248" s="62"/>
      <c r="J248" s="62"/>
      <c r="K248" s="666"/>
      <c r="L248" s="72"/>
      <c r="M248" s="70"/>
      <c r="N248" s="69"/>
      <c r="O248" s="70"/>
      <c r="P248" s="331"/>
      <c r="Q248" s="540"/>
      <c r="R248" s="540"/>
      <c r="S248" s="540"/>
      <c r="T248" s="540"/>
      <c r="U248" s="540"/>
      <c r="V248" s="333"/>
      <c r="W248" s="541"/>
      <c r="X248" s="650"/>
      <c r="Y248" s="4"/>
      <c r="Z248" s="4"/>
      <c r="AA248" s="4"/>
      <c r="AB248" s="4"/>
      <c r="AC248" s="4"/>
      <c r="AD248" s="4"/>
    </row>
    <row r="249" spans="1:30" ht="11.25" customHeight="1" thickBot="1">
      <c r="A249" s="4209"/>
      <c r="B249" s="4069"/>
      <c r="C249" s="4112"/>
      <c r="D249" s="4111"/>
      <c r="E249" s="4068"/>
      <c r="F249" s="4069"/>
      <c r="G249" s="327"/>
      <c r="H249" s="328"/>
      <c r="I249" s="667"/>
      <c r="J249" s="667"/>
      <c r="K249" s="668"/>
      <c r="L249" s="540"/>
      <c r="M249" s="333"/>
      <c r="N249" s="669"/>
      <c r="O249" s="333"/>
      <c r="P249" s="670"/>
      <c r="Q249" s="671"/>
      <c r="R249" s="671"/>
      <c r="S249" s="671"/>
      <c r="T249" s="671"/>
      <c r="U249" s="671"/>
      <c r="V249" s="672"/>
      <c r="W249" s="541"/>
      <c r="X249" s="650"/>
      <c r="Y249" s="4"/>
      <c r="Z249" s="4"/>
      <c r="AA249" s="4"/>
      <c r="AB249" s="4"/>
      <c r="AC249" s="4"/>
      <c r="AD249" s="4"/>
    </row>
    <row r="250" spans="1:30" ht="13">
      <c r="A250" s="4209"/>
      <c r="B250" s="4069"/>
      <c r="C250" s="123">
        <v>17</v>
      </c>
      <c r="D250" s="4111"/>
      <c r="E250" s="4068"/>
      <c r="F250" s="4069"/>
      <c r="G250" s="217"/>
      <c r="H250" s="218"/>
      <c r="I250" s="123"/>
      <c r="J250" s="4258" t="s">
        <v>219</v>
      </c>
      <c r="K250" s="673"/>
      <c r="L250" s="130"/>
      <c r="M250" s="128"/>
      <c r="N250" s="127"/>
      <c r="O250" s="128"/>
      <c r="P250" s="4239">
        <v>25</v>
      </c>
      <c r="Q250" s="4241" t="s">
        <v>220</v>
      </c>
      <c r="R250" s="4027"/>
      <c r="S250" s="4027" t="s">
        <v>35</v>
      </c>
      <c r="T250" s="4027"/>
      <c r="U250" s="4027" t="s">
        <v>221</v>
      </c>
      <c r="V250" s="4054">
        <v>14</v>
      </c>
      <c r="W250" s="307"/>
      <c r="X250" s="676"/>
      <c r="Y250" s="4"/>
      <c r="Z250" s="4"/>
      <c r="AA250" s="4"/>
      <c r="AB250" s="4"/>
      <c r="AC250" s="4"/>
      <c r="AD250" s="4"/>
    </row>
    <row r="251" spans="1:30" ht="13.5" thickBot="1">
      <c r="A251" s="4209"/>
      <c r="B251" s="4055"/>
      <c r="C251" s="287">
        <v>19</v>
      </c>
      <c r="D251" s="4112"/>
      <c r="E251" s="4130"/>
      <c r="F251" s="4055"/>
      <c r="G251" s="309"/>
      <c r="H251" s="310"/>
      <c r="I251" s="287"/>
      <c r="J251" s="4259"/>
      <c r="K251" s="312"/>
      <c r="L251" s="207"/>
      <c r="M251" s="208"/>
      <c r="N251" s="284"/>
      <c r="O251" s="208"/>
      <c r="P251" s="4240"/>
      <c r="Q251" s="4024"/>
      <c r="R251" s="4024"/>
      <c r="S251" s="4024"/>
      <c r="T251" s="4024"/>
      <c r="U251" s="4024"/>
      <c r="V251" s="4055"/>
      <c r="W251" s="312"/>
      <c r="X251" s="208"/>
      <c r="Y251" s="4"/>
      <c r="Z251" s="4"/>
      <c r="AA251" s="4"/>
      <c r="AB251" s="4"/>
      <c r="AC251" s="4"/>
      <c r="AD251" s="4"/>
    </row>
    <row r="252" spans="1:30" ht="11.25" customHeight="1" thickBot="1">
      <c r="A252" s="4209"/>
      <c r="B252" s="4218" t="s">
        <v>222</v>
      </c>
      <c r="C252" s="48" t="s">
        <v>223</v>
      </c>
      <c r="D252" s="4250" t="s">
        <v>224</v>
      </c>
      <c r="E252" s="4251"/>
      <c r="F252" s="4252"/>
      <c r="G252" s="315"/>
      <c r="H252" s="316"/>
      <c r="I252" s="365"/>
      <c r="J252" s="365"/>
      <c r="K252" s="677"/>
      <c r="L252" s="678"/>
      <c r="M252" s="679"/>
      <c r="N252" s="680"/>
      <c r="O252" s="681"/>
      <c r="P252" s="682"/>
      <c r="Q252" s="683"/>
      <c r="R252" s="684"/>
      <c r="S252" s="684"/>
      <c r="T252" s="684"/>
      <c r="U252" s="684"/>
      <c r="V252" s="681"/>
      <c r="W252" s="685"/>
      <c r="X252" s="681"/>
      <c r="Y252" s="4"/>
      <c r="Z252" s="4"/>
      <c r="AA252" s="4"/>
      <c r="AB252" s="4"/>
      <c r="AC252" s="4"/>
      <c r="AD252" s="4"/>
    </row>
    <row r="253" spans="1:30" ht="11.25" customHeight="1">
      <c r="A253" s="4209"/>
      <c r="B253" s="4069"/>
      <c r="C253" s="4116" t="s">
        <v>225</v>
      </c>
      <c r="D253" s="4390" t="s">
        <v>215</v>
      </c>
      <c r="E253" s="4391"/>
      <c r="F253" s="4392"/>
      <c r="G253" s="315"/>
      <c r="H253" s="316"/>
      <c r="I253" s="346"/>
      <c r="J253" s="361"/>
      <c r="K253" s="464"/>
      <c r="L253" s="92"/>
      <c r="M253" s="465"/>
      <c r="N253" s="318"/>
      <c r="O253" s="319"/>
      <c r="P253" s="331"/>
      <c r="Q253" s="540"/>
      <c r="R253" s="540"/>
      <c r="S253" s="540"/>
      <c r="T253" s="540"/>
      <c r="U253" s="540"/>
      <c r="V253" s="333"/>
      <c r="W253" s="321"/>
      <c r="X253" s="319"/>
      <c r="Y253" s="4"/>
      <c r="Z253" s="4"/>
      <c r="AA253" s="4"/>
      <c r="AB253" s="4"/>
      <c r="AC253" s="4"/>
      <c r="AD253" s="4"/>
    </row>
    <row r="254" spans="1:30" ht="11.25" customHeight="1">
      <c r="A254" s="4209"/>
      <c r="B254" s="4069"/>
      <c r="C254" s="4111"/>
      <c r="D254" s="4111"/>
      <c r="E254" s="4068"/>
      <c r="F254" s="4069"/>
      <c r="G254" s="315"/>
      <c r="H254" s="316"/>
      <c r="I254" s="62"/>
      <c r="J254" s="361"/>
      <c r="K254" s="464"/>
      <c r="L254" s="92"/>
      <c r="M254" s="465"/>
      <c r="N254" s="318"/>
      <c r="O254" s="319"/>
      <c r="P254" s="331"/>
      <c r="Q254" s="540"/>
      <c r="R254" s="540"/>
      <c r="S254" s="540"/>
      <c r="T254" s="540"/>
      <c r="U254" s="540"/>
      <c r="V254" s="333"/>
      <c r="W254" s="321"/>
      <c r="X254" s="319"/>
      <c r="Y254" s="4"/>
      <c r="Z254" s="4"/>
      <c r="AA254" s="4"/>
      <c r="AB254" s="4"/>
      <c r="AC254" s="4"/>
      <c r="AD254" s="4"/>
    </row>
    <row r="255" spans="1:30" ht="11.25" customHeight="1">
      <c r="A255" s="4209"/>
      <c r="B255" s="4069"/>
      <c r="C255" s="4111"/>
      <c r="D255" s="4111"/>
      <c r="E255" s="4068"/>
      <c r="F255" s="4069"/>
      <c r="G255" s="315"/>
      <c r="H255" s="316"/>
      <c r="I255" s="62"/>
      <c r="J255" s="361"/>
      <c r="K255" s="464"/>
      <c r="L255" s="92"/>
      <c r="M255" s="465"/>
      <c r="N255" s="318"/>
      <c r="O255" s="319"/>
      <c r="P255" s="331"/>
      <c r="Q255" s="540"/>
      <c r="R255" s="540"/>
      <c r="S255" s="540"/>
      <c r="T255" s="540"/>
      <c r="U255" s="540"/>
      <c r="V255" s="333"/>
      <c r="W255" s="321"/>
      <c r="X255" s="319"/>
      <c r="Y255" s="4"/>
      <c r="Z255" s="4"/>
      <c r="AA255" s="4"/>
      <c r="AB255" s="4"/>
      <c r="AC255" s="4"/>
      <c r="AD255" s="4"/>
    </row>
    <row r="256" spans="1:30" ht="11.25" customHeight="1" thickBot="1">
      <c r="A256" s="4209"/>
      <c r="B256" s="4069"/>
      <c r="C256" s="4112"/>
      <c r="D256" s="4111"/>
      <c r="E256" s="4068"/>
      <c r="F256" s="4069"/>
      <c r="G256" s="686"/>
      <c r="H256" s="687"/>
      <c r="I256" s="667"/>
      <c r="J256" s="520"/>
      <c r="K256" s="317"/>
      <c r="L256" s="688"/>
      <c r="M256" s="347"/>
      <c r="N256" s="329"/>
      <c r="O256" s="330"/>
      <c r="P256" s="331"/>
      <c r="Q256" s="540"/>
      <c r="R256" s="540"/>
      <c r="S256" s="540"/>
      <c r="T256" s="540"/>
      <c r="U256" s="540"/>
      <c r="V256" s="333"/>
      <c r="W256" s="348"/>
      <c r="X256" s="330"/>
      <c r="Y256" s="4"/>
      <c r="Z256" s="4"/>
      <c r="AA256" s="4"/>
      <c r="AB256" s="4"/>
      <c r="AC256" s="4"/>
      <c r="AD256" s="4"/>
    </row>
    <row r="257" spans="1:30" ht="26">
      <c r="A257" s="4209"/>
      <c r="B257" s="4069"/>
      <c r="C257" s="123">
        <v>25</v>
      </c>
      <c r="D257" s="4111"/>
      <c r="E257" s="4068"/>
      <c r="F257" s="4069"/>
      <c r="G257" s="217"/>
      <c r="H257" s="218"/>
      <c r="I257" s="4085" t="s">
        <v>1537</v>
      </c>
      <c r="J257" s="126"/>
      <c r="K257" s="3508" t="s">
        <v>1498</v>
      </c>
      <c r="L257" s="3538" t="s">
        <v>84</v>
      </c>
      <c r="M257" s="3498" t="s">
        <v>1629</v>
      </c>
      <c r="N257" s="127"/>
      <c r="O257" s="128"/>
      <c r="P257" s="674"/>
      <c r="Q257" s="304"/>
      <c r="R257" s="304"/>
      <c r="S257" s="304"/>
      <c r="T257" s="304"/>
      <c r="U257" s="304"/>
      <c r="V257" s="308"/>
      <c r="W257" s="131"/>
      <c r="X257" s="128"/>
      <c r="Y257" s="4"/>
      <c r="Z257" s="4"/>
      <c r="AA257" s="4"/>
      <c r="AB257" s="4"/>
      <c r="AC257" s="4"/>
      <c r="AD257" s="4"/>
    </row>
    <row r="258" spans="1:30" ht="25.5" thickBot="1">
      <c r="A258" s="4209"/>
      <c r="B258" s="4055"/>
      <c r="C258" s="287">
        <v>26</v>
      </c>
      <c r="D258" s="4112"/>
      <c r="E258" s="4130"/>
      <c r="F258" s="4055"/>
      <c r="G258" s="220"/>
      <c r="H258" s="221"/>
      <c r="I258" s="4082"/>
      <c r="J258" s="366"/>
      <c r="K258" s="3518" t="s">
        <v>930</v>
      </c>
      <c r="L258" s="3519" t="s">
        <v>84</v>
      </c>
      <c r="M258" s="3520" t="s">
        <v>1630</v>
      </c>
      <c r="N258" s="136"/>
      <c r="O258" s="137"/>
      <c r="P258" s="206"/>
      <c r="Q258" s="207"/>
      <c r="R258" s="207"/>
      <c r="S258" s="207"/>
      <c r="T258" s="207"/>
      <c r="U258" s="207"/>
      <c r="V258" s="208"/>
      <c r="W258" s="179"/>
      <c r="X258" s="137"/>
      <c r="Y258" s="4"/>
      <c r="Z258" s="4"/>
      <c r="AA258" s="4"/>
      <c r="AB258" s="4"/>
      <c r="AC258" s="4"/>
      <c r="AD258" s="4"/>
    </row>
    <row r="259" spans="1:30" ht="11.25" customHeight="1">
      <c r="A259" s="4209"/>
      <c r="B259" s="4235" t="s">
        <v>226</v>
      </c>
      <c r="C259" s="4131" t="s">
        <v>227</v>
      </c>
      <c r="D259" s="224"/>
      <c r="E259" s="224"/>
      <c r="F259" s="689"/>
      <c r="G259" s="4229" t="s">
        <v>228</v>
      </c>
      <c r="H259" s="4232" t="s">
        <v>229</v>
      </c>
      <c r="I259" s="95"/>
      <c r="J259" s="98"/>
      <c r="K259" s="580"/>
      <c r="L259" s="580"/>
      <c r="M259" s="580"/>
      <c r="N259" s="691"/>
      <c r="O259" s="692"/>
      <c r="P259" s="243"/>
      <c r="Q259" s="693"/>
      <c r="R259" s="151"/>
      <c r="S259" s="583"/>
      <c r="T259" s="583"/>
      <c r="U259" s="583"/>
      <c r="V259" s="584"/>
      <c r="W259" s="105"/>
      <c r="X259" s="152"/>
      <c r="Y259" s="4"/>
      <c r="Z259" s="4"/>
      <c r="AA259" s="4"/>
      <c r="AB259" s="4"/>
      <c r="AC259" s="4"/>
      <c r="AD259" s="4"/>
    </row>
    <row r="260" spans="1:30" ht="11.25" customHeight="1">
      <c r="A260" s="4209"/>
      <c r="B260" s="4069"/>
      <c r="C260" s="4111"/>
      <c r="D260" s="111"/>
      <c r="E260" s="111"/>
      <c r="F260" s="689"/>
      <c r="G260" s="4230"/>
      <c r="H260" s="4233"/>
      <c r="I260" s="95"/>
      <c r="J260" s="98"/>
      <c r="K260" s="161"/>
      <c r="L260" s="161"/>
      <c r="M260" s="161"/>
      <c r="N260" s="246"/>
      <c r="O260" s="246"/>
      <c r="P260" s="243"/>
      <c r="Q260" s="693"/>
      <c r="R260" s="582"/>
      <c r="S260" s="583"/>
      <c r="T260" s="583"/>
      <c r="U260" s="583"/>
      <c r="V260" s="584"/>
      <c r="W260" s="105"/>
      <c r="X260" s="104"/>
      <c r="Y260" s="4"/>
      <c r="Z260" s="4"/>
      <c r="AA260" s="4"/>
      <c r="AB260" s="4"/>
      <c r="AC260" s="4"/>
      <c r="AD260" s="4"/>
    </row>
    <row r="261" spans="1:30" ht="11.25" customHeight="1">
      <c r="A261" s="4209"/>
      <c r="B261" s="4069"/>
      <c r="C261" s="4111"/>
      <c r="D261" s="252"/>
      <c r="E261" s="252"/>
      <c r="F261" s="694"/>
      <c r="G261" s="4230"/>
      <c r="H261" s="4233"/>
      <c r="I261" s="95"/>
      <c r="J261" s="98"/>
      <c r="K261" s="161"/>
      <c r="L261" s="161"/>
      <c r="M261" s="161"/>
      <c r="N261" s="246"/>
      <c r="O261" s="246"/>
      <c r="P261" s="243"/>
      <c r="Q261" s="693"/>
      <c r="R261" s="582"/>
      <c r="S261" s="583"/>
      <c r="T261" s="583"/>
      <c r="U261" s="583"/>
      <c r="V261" s="584"/>
      <c r="W261" s="105"/>
      <c r="X261" s="104"/>
      <c r="Y261" s="4"/>
      <c r="Z261" s="4"/>
      <c r="AA261" s="4"/>
      <c r="AB261" s="4"/>
      <c r="AC261" s="4"/>
      <c r="AD261" s="4"/>
    </row>
    <row r="262" spans="1:30" ht="11.25" customHeight="1" thickBot="1">
      <c r="A262" s="4209"/>
      <c r="B262" s="4069"/>
      <c r="C262" s="4112"/>
      <c r="D262" s="252"/>
      <c r="E262" s="252"/>
      <c r="F262" s="695"/>
      <c r="G262" s="4230"/>
      <c r="H262" s="4233"/>
      <c r="I262" s="111"/>
      <c r="J262" s="114"/>
      <c r="K262" s="3426"/>
      <c r="L262" s="3426"/>
      <c r="M262" s="3426"/>
      <c r="N262" s="696"/>
      <c r="O262" s="696"/>
      <c r="P262" s="585"/>
      <c r="Q262" s="697"/>
      <c r="R262" s="587"/>
      <c r="S262" s="588"/>
      <c r="T262" s="588"/>
      <c r="U262" s="588"/>
      <c r="V262" s="589"/>
      <c r="W262" s="122"/>
      <c r="X262" s="119"/>
      <c r="Y262" s="4"/>
      <c r="Z262" s="4"/>
      <c r="AA262" s="4"/>
      <c r="AB262" s="4"/>
      <c r="AC262" s="4"/>
      <c r="AD262" s="4"/>
    </row>
    <row r="263" spans="1:30" ht="11.25" customHeight="1" thickTop="1" thickBot="1">
      <c r="A263" s="4402" t="s">
        <v>230</v>
      </c>
      <c r="B263" s="4069"/>
      <c r="C263" s="3418" t="s">
        <v>231</v>
      </c>
      <c r="D263" s="4296" t="s">
        <v>232</v>
      </c>
      <c r="E263" s="4297"/>
      <c r="F263" s="4298"/>
      <c r="G263" s="4230"/>
      <c r="H263" s="4233"/>
      <c r="I263" s="3419"/>
      <c r="J263" s="3420"/>
      <c r="K263" s="3427"/>
      <c r="L263" s="3427"/>
      <c r="M263" s="3428"/>
      <c r="N263" s="3421"/>
      <c r="O263" s="3421"/>
      <c r="P263" s="3422"/>
      <c r="Q263" s="3423"/>
      <c r="R263" s="3423"/>
      <c r="S263" s="3423"/>
      <c r="T263" s="3423"/>
      <c r="U263" s="3423"/>
      <c r="V263" s="3424"/>
      <c r="W263" s="3425"/>
      <c r="X263" s="3424"/>
      <c r="Y263" s="4"/>
      <c r="Z263" s="4"/>
      <c r="AA263" s="4"/>
      <c r="AB263" s="4"/>
      <c r="AC263" s="4"/>
      <c r="AD263" s="4"/>
    </row>
    <row r="264" spans="1:30" ht="13">
      <c r="A264" s="4209"/>
      <c r="B264" s="4069"/>
      <c r="C264" s="3366" t="s">
        <v>1488</v>
      </c>
      <c r="D264" s="194"/>
      <c r="E264" s="194"/>
      <c r="F264" s="194"/>
      <c r="G264" s="4230"/>
      <c r="H264" s="4233"/>
      <c r="I264" s="4132" t="s">
        <v>1533</v>
      </c>
      <c r="J264" s="364"/>
      <c r="K264" s="552"/>
      <c r="L264" s="552"/>
      <c r="M264" s="552"/>
      <c r="N264" s="391"/>
      <c r="O264" s="391"/>
      <c r="P264" s="281"/>
      <c r="Q264" s="203"/>
      <c r="R264" s="203"/>
      <c r="S264" s="203"/>
      <c r="T264" s="203"/>
      <c r="U264" s="203"/>
      <c r="V264" s="202"/>
      <c r="W264" s="283"/>
      <c r="X264" s="202"/>
      <c r="Y264" s="4"/>
      <c r="Z264" s="4"/>
      <c r="AA264" s="4"/>
      <c r="AB264" s="4"/>
      <c r="AC264" s="4"/>
      <c r="AD264" s="4"/>
    </row>
    <row r="265" spans="1:30" ht="13.5" thickBot="1">
      <c r="A265" s="4209"/>
      <c r="B265" s="4055"/>
      <c r="C265" s="3364" t="s">
        <v>1486</v>
      </c>
      <c r="D265" s="132"/>
      <c r="E265" s="132"/>
      <c r="F265" s="132"/>
      <c r="G265" s="4230"/>
      <c r="H265" s="4233"/>
      <c r="I265" s="4133"/>
      <c r="J265" s="135"/>
      <c r="K265" s="313"/>
      <c r="L265" s="313"/>
      <c r="M265" s="313"/>
      <c r="N265" s="397"/>
      <c r="O265" s="397"/>
      <c r="P265" s="138"/>
      <c r="Q265" s="139"/>
      <c r="R265" s="139"/>
      <c r="S265" s="139"/>
      <c r="T265" s="139"/>
      <c r="U265" s="139"/>
      <c r="V265" s="140"/>
      <c r="W265" s="141"/>
      <c r="X265" s="140"/>
      <c r="Y265" s="4"/>
      <c r="Z265" s="4"/>
      <c r="AA265" s="4"/>
      <c r="AB265" s="4"/>
      <c r="AC265" s="4"/>
      <c r="AD265" s="4"/>
    </row>
    <row r="266" spans="1:30" ht="11.25" customHeight="1">
      <c r="A266" s="4209"/>
      <c r="B266" s="4217" t="s">
        <v>233</v>
      </c>
      <c r="C266" s="4131" t="s">
        <v>234</v>
      </c>
      <c r="D266" s="261"/>
      <c r="E266" s="261"/>
      <c r="F266" s="704"/>
      <c r="G266" s="4230"/>
      <c r="H266" s="4233"/>
      <c r="I266" s="142"/>
      <c r="J266" s="145"/>
      <c r="K266" s="604"/>
      <c r="L266" s="3440"/>
      <c r="M266" s="3440"/>
      <c r="N266" s="228"/>
      <c r="O266" s="228"/>
      <c r="P266" s="146"/>
      <c r="Q266" s="151"/>
      <c r="R266" s="151"/>
      <c r="S266" s="151"/>
      <c r="T266" s="151"/>
      <c r="U266" s="151"/>
      <c r="V266" s="152"/>
      <c r="W266" s="153"/>
      <c r="X266" s="152"/>
      <c r="Y266" s="4"/>
      <c r="Z266" s="4"/>
      <c r="AA266" s="4"/>
      <c r="AB266" s="4"/>
      <c r="AC266" s="4"/>
      <c r="AD266" s="4"/>
    </row>
    <row r="267" spans="1:30" ht="11.25" customHeight="1">
      <c r="A267" s="4209"/>
      <c r="B267" s="4069"/>
      <c r="C267" s="4111"/>
      <c r="D267" s="95"/>
      <c r="E267" s="98"/>
      <c r="F267" s="95"/>
      <c r="G267" s="4230"/>
      <c r="H267" s="4233"/>
      <c r="I267" s="3431"/>
      <c r="J267" s="3432"/>
      <c r="K267" s="3432"/>
      <c r="L267" s="3433"/>
      <c r="M267" s="3333"/>
      <c r="N267" s="3434"/>
      <c r="O267" s="3434"/>
      <c r="P267" s="3435"/>
      <c r="Q267" s="3436"/>
      <c r="R267" s="3437"/>
      <c r="S267" s="3438"/>
      <c r="T267" s="3438"/>
      <c r="U267" s="3438"/>
      <c r="V267" s="3439"/>
      <c r="W267" s="3360"/>
      <c r="X267" s="3361"/>
      <c r="Y267" s="4"/>
      <c r="Z267" s="4"/>
      <c r="AA267" s="4"/>
      <c r="AB267" s="4"/>
      <c r="AC267" s="4"/>
      <c r="AD267" s="4"/>
    </row>
    <row r="268" spans="1:30" ht="11.25" customHeight="1">
      <c r="A268" s="4209"/>
      <c r="B268" s="4069"/>
      <c r="C268" s="4111"/>
      <c r="D268" s="95"/>
      <c r="E268" s="98"/>
      <c r="F268" s="95"/>
      <c r="G268" s="4230"/>
      <c r="H268" s="4233"/>
      <c r="I268" s="100"/>
      <c r="J268" s="161"/>
      <c r="K268" s="161"/>
      <c r="L268" s="103"/>
      <c r="M268" s="162"/>
      <c r="N268" s="246"/>
      <c r="O268" s="246"/>
      <c r="P268" s="243"/>
      <c r="Q268" s="693"/>
      <c r="R268" s="582"/>
      <c r="S268" s="583"/>
      <c r="T268" s="583"/>
      <c r="U268" s="583"/>
      <c r="V268" s="584"/>
      <c r="W268" s="105"/>
      <c r="X268" s="104"/>
      <c r="Y268" s="4"/>
      <c r="Z268" s="4"/>
      <c r="AA268" s="4"/>
      <c r="AB268" s="4"/>
      <c r="AC268" s="4"/>
      <c r="AD268" s="4"/>
    </row>
    <row r="269" spans="1:30" ht="11.25" customHeight="1" thickBot="1">
      <c r="A269" s="4209"/>
      <c r="B269" s="4069"/>
      <c r="C269" s="4111"/>
      <c r="D269" s="111"/>
      <c r="E269" s="114"/>
      <c r="F269" s="111"/>
      <c r="G269" s="4230"/>
      <c r="H269" s="4233"/>
      <c r="I269" s="710"/>
      <c r="J269" s="3426"/>
      <c r="K269" s="3426"/>
      <c r="L269" s="121"/>
      <c r="M269" s="183"/>
      <c r="N269" s="696"/>
      <c r="O269" s="696"/>
      <c r="P269" s="585"/>
      <c r="Q269" s="697"/>
      <c r="R269" s="587"/>
      <c r="S269" s="588"/>
      <c r="T269" s="588"/>
      <c r="U269" s="588"/>
      <c r="V269" s="589"/>
      <c r="W269" s="122"/>
      <c r="X269" s="119"/>
      <c r="Y269" s="4"/>
      <c r="Z269" s="4"/>
      <c r="AA269" s="4"/>
      <c r="AB269" s="4"/>
      <c r="AC269" s="4"/>
      <c r="AD269" s="4"/>
    </row>
    <row r="270" spans="1:30" ht="11.25" customHeight="1" thickBot="1">
      <c r="A270" s="4209"/>
      <c r="B270" s="4069"/>
      <c r="C270" s="3410" t="s">
        <v>236</v>
      </c>
      <c r="D270" s="4277" t="s">
        <v>237</v>
      </c>
      <c r="E270" s="4278"/>
      <c r="F270" s="4279"/>
      <c r="G270" s="4230"/>
      <c r="H270" s="4233"/>
      <c r="I270" s="3411"/>
      <c r="J270" s="4258" t="s">
        <v>235</v>
      </c>
      <c r="K270" s="3430"/>
      <c r="L270" s="3412"/>
      <c r="M270" s="3413"/>
      <c r="N270" s="3414"/>
      <c r="O270" s="3414"/>
      <c r="P270" s="3415"/>
      <c r="Q270" s="3412"/>
      <c r="R270" s="3412"/>
      <c r="S270" s="3412"/>
      <c r="T270" s="3412"/>
      <c r="U270" s="3412"/>
      <c r="V270" s="3416"/>
      <c r="W270" s="3417"/>
      <c r="X270" s="3416"/>
      <c r="Y270" s="4"/>
      <c r="Z270" s="4"/>
      <c r="AA270" s="4"/>
      <c r="AB270" s="4"/>
      <c r="AC270" s="4"/>
      <c r="AD270" s="4"/>
    </row>
    <row r="271" spans="1:30" ht="13">
      <c r="A271" s="4209"/>
      <c r="B271" s="4069"/>
      <c r="C271" s="3366" t="s">
        <v>1489</v>
      </c>
      <c r="D271" s="4403" t="s">
        <v>238</v>
      </c>
      <c r="E271" s="364"/>
      <c r="F271" s="194"/>
      <c r="G271" s="4230"/>
      <c r="H271" s="4233"/>
      <c r="I271" s="197"/>
      <c r="J271" s="4359"/>
      <c r="K271" s="3429"/>
      <c r="L271" s="203"/>
      <c r="M271" s="718"/>
      <c r="N271" s="280"/>
      <c r="O271" s="280"/>
      <c r="P271" s="281"/>
      <c r="Q271" s="203"/>
      <c r="R271" s="139"/>
      <c r="S271" s="139"/>
      <c r="T271" s="139"/>
      <c r="U271" s="139"/>
      <c r="V271" s="140"/>
      <c r="W271" s="141"/>
      <c r="X271" s="140"/>
      <c r="Y271" s="4"/>
      <c r="Z271" s="4"/>
      <c r="AA271" s="4"/>
      <c r="AB271" s="4"/>
      <c r="AC271" s="4"/>
      <c r="AD271" s="4"/>
    </row>
    <row r="272" spans="1:30" ht="13.5" thickBot="1">
      <c r="A272" s="4209"/>
      <c r="B272" s="4055"/>
      <c r="C272" s="3364">
        <v>10</v>
      </c>
      <c r="D272" s="4209"/>
      <c r="E272" s="135"/>
      <c r="F272" s="132"/>
      <c r="G272" s="4231"/>
      <c r="H272" s="4234"/>
      <c r="I272" s="136"/>
      <c r="J272" s="4259"/>
      <c r="K272" s="313"/>
      <c r="L272" s="207"/>
      <c r="M272" s="205"/>
      <c r="N272" s="397"/>
      <c r="O272" s="397"/>
      <c r="P272" s="138"/>
      <c r="Q272" s="719"/>
      <c r="R272" s="278"/>
      <c r="S272" s="339"/>
      <c r="T272" s="339"/>
      <c r="U272" s="339"/>
      <c r="V272" s="406"/>
      <c r="W272" s="438"/>
      <c r="X272" s="406"/>
      <c r="Y272" s="4"/>
      <c r="Z272" s="4"/>
      <c r="AA272" s="4"/>
      <c r="AB272" s="4"/>
      <c r="AC272" s="4"/>
      <c r="AD272" s="4"/>
    </row>
    <row r="273" spans="1:30" ht="11.25" customHeight="1">
      <c r="A273" s="4209"/>
      <c r="B273" s="4235" t="s">
        <v>239</v>
      </c>
      <c r="C273" s="4131" t="s">
        <v>240</v>
      </c>
      <c r="D273" s="149"/>
      <c r="E273" s="720"/>
      <c r="F273" s="149"/>
      <c r="G273" s="4089" t="s">
        <v>241</v>
      </c>
      <c r="H273" s="4092" t="s">
        <v>242</v>
      </c>
      <c r="I273" s="95"/>
      <c r="J273" s="721"/>
      <c r="K273" s="721"/>
      <c r="L273" s="722"/>
      <c r="M273" s="104"/>
      <c r="N273" s="268"/>
      <c r="O273" s="723"/>
      <c r="P273" s="146"/>
      <c r="Q273" s="147"/>
      <c r="R273" s="147"/>
      <c r="S273" s="147"/>
      <c r="T273" s="147"/>
      <c r="U273" s="147"/>
      <c r="V273" s="148"/>
      <c r="W273" s="151"/>
      <c r="X273" s="152"/>
      <c r="Y273" s="4"/>
      <c r="Z273" s="4"/>
      <c r="AA273" s="4"/>
      <c r="AB273" s="4"/>
      <c r="AC273" s="4"/>
      <c r="AD273" s="4"/>
    </row>
    <row r="274" spans="1:30" ht="11.25" customHeight="1">
      <c r="A274" s="4209"/>
      <c r="B274" s="4069"/>
      <c r="C274" s="4111"/>
      <c r="D274" s="100"/>
      <c r="E274" s="383"/>
      <c r="F274" s="100"/>
      <c r="G274" s="4090"/>
      <c r="H274" s="4093"/>
      <c r="I274" s="95"/>
      <c r="J274" s="105"/>
      <c r="K274" s="105"/>
      <c r="L274" s="103"/>
      <c r="M274" s="104"/>
      <c r="N274" s="268"/>
      <c r="O274" s="724"/>
      <c r="P274" s="157"/>
      <c r="Q274" s="158"/>
      <c r="R274" s="158"/>
      <c r="S274" s="158"/>
      <c r="T274" s="158"/>
      <c r="U274" s="158"/>
      <c r="V274" s="159"/>
      <c r="W274" s="121"/>
      <c r="X274" s="119"/>
      <c r="Y274" s="4"/>
      <c r="Z274" s="4"/>
      <c r="AA274" s="4"/>
      <c r="AB274" s="4"/>
      <c r="AC274" s="4"/>
      <c r="AD274" s="4"/>
    </row>
    <row r="275" spans="1:30" ht="11.25" customHeight="1">
      <c r="A275" s="4209"/>
      <c r="B275" s="4069"/>
      <c r="C275" s="4111"/>
      <c r="D275" s="100"/>
      <c r="E275" s="383"/>
      <c r="F275" s="100"/>
      <c r="G275" s="4090"/>
      <c r="H275" s="4093"/>
      <c r="I275" s="95"/>
      <c r="J275" s="725"/>
      <c r="K275" s="725"/>
      <c r="L275" s="103"/>
      <c r="M275" s="104"/>
      <c r="N275" s="268"/>
      <c r="O275" s="724"/>
      <c r="P275" s="157"/>
      <c r="Q275" s="158"/>
      <c r="R275" s="158"/>
      <c r="S275" s="158"/>
      <c r="T275" s="158"/>
      <c r="U275" s="158"/>
      <c r="V275" s="159"/>
      <c r="W275" s="188"/>
      <c r="X275" s="189"/>
      <c r="Y275" s="4"/>
      <c r="Z275" s="4"/>
      <c r="AA275" s="4"/>
      <c r="AB275" s="4"/>
      <c r="AC275" s="4"/>
      <c r="AD275" s="4"/>
    </row>
    <row r="276" spans="1:30" ht="11.25" customHeight="1">
      <c r="A276" s="4209"/>
      <c r="B276" s="4069"/>
      <c r="C276" s="4111"/>
      <c r="D276" s="100"/>
      <c r="E276" s="383"/>
      <c r="F276" s="100"/>
      <c r="G276" s="4090"/>
      <c r="H276" s="4093"/>
      <c r="I276" s="95"/>
      <c r="J276" s="725"/>
      <c r="K276" s="725"/>
      <c r="L276" s="103"/>
      <c r="M276" s="104"/>
      <c r="N276" s="268"/>
      <c r="O276" s="724"/>
      <c r="P276" s="186"/>
      <c r="Q276" s="726"/>
      <c r="R276" s="726"/>
      <c r="S276" s="726"/>
      <c r="T276" s="726"/>
      <c r="U276" s="726"/>
      <c r="V276" s="727"/>
      <c r="W276" s="188"/>
      <c r="X276" s="189"/>
      <c r="Y276" s="4"/>
      <c r="Z276" s="4"/>
      <c r="AA276" s="4"/>
      <c r="AB276" s="4"/>
      <c r="AC276" s="4"/>
      <c r="AD276" s="4"/>
    </row>
    <row r="277" spans="1:30" ht="11.25" customHeight="1" thickBot="1">
      <c r="A277" s="4209"/>
      <c r="B277" s="4069"/>
      <c r="C277" s="4112"/>
      <c r="D277" s="270"/>
      <c r="E277" s="567"/>
      <c r="F277" s="270"/>
      <c r="G277" s="4090"/>
      <c r="H277" s="4093"/>
      <c r="I277" s="247"/>
      <c r="J277" s="728"/>
      <c r="K277" s="728"/>
      <c r="L277" s="187"/>
      <c r="M277" s="192"/>
      <c r="N277" s="480"/>
      <c r="O277" s="729"/>
      <c r="P277" s="186"/>
      <c r="Q277" s="726"/>
      <c r="R277" s="726"/>
      <c r="S277" s="726"/>
      <c r="T277" s="726"/>
      <c r="U277" s="726"/>
      <c r="V277" s="727"/>
      <c r="W277" s="188"/>
      <c r="X277" s="189"/>
      <c r="Y277" s="4"/>
      <c r="Z277" s="4"/>
      <c r="AA277" s="4"/>
      <c r="AB277" s="4"/>
      <c r="AC277" s="4"/>
      <c r="AD277" s="4"/>
    </row>
    <row r="278" spans="1:30" ht="52" customHeight="1">
      <c r="A278" s="4209"/>
      <c r="B278" s="4069"/>
      <c r="C278" s="123">
        <v>16</v>
      </c>
      <c r="D278" s="273"/>
      <c r="E278" s="569"/>
      <c r="F278" s="273"/>
      <c r="G278" s="4090"/>
      <c r="H278" s="4093"/>
      <c r="I278" s="276"/>
      <c r="J278" s="4258" t="s">
        <v>243</v>
      </c>
      <c r="K278" s="551"/>
      <c r="L278" s="457"/>
      <c r="M278" s="338"/>
      <c r="N278" s="391"/>
      <c r="O278" s="730"/>
      <c r="P278" s="405"/>
      <c r="Q278" s="731"/>
      <c r="R278" s="731"/>
      <c r="S278" s="731"/>
      <c r="T278" s="731"/>
      <c r="U278" s="731"/>
      <c r="V278" s="732"/>
      <c r="W278" s="339"/>
      <c r="X278" s="406"/>
      <c r="Y278" s="4"/>
      <c r="Z278" s="4"/>
      <c r="AA278" s="4"/>
      <c r="AB278" s="4"/>
      <c r="AC278" s="4"/>
      <c r="AD278" s="4"/>
    </row>
    <row r="279" spans="1:30" ht="25.5" thickBot="1">
      <c r="A279" s="4209"/>
      <c r="B279" s="4055"/>
      <c r="C279" s="287">
        <v>17</v>
      </c>
      <c r="D279" s="284"/>
      <c r="E279" s="638"/>
      <c r="F279" s="284"/>
      <c r="G279" s="4090"/>
      <c r="H279" s="4093"/>
      <c r="I279" s="287"/>
      <c r="J279" s="4259"/>
      <c r="K279" s="3518" t="s">
        <v>1507</v>
      </c>
      <c r="L279" s="3519" t="s">
        <v>1509</v>
      </c>
      <c r="M279" s="3520" t="s">
        <v>1628</v>
      </c>
      <c r="N279" s="284"/>
      <c r="O279" s="314"/>
      <c r="P279" s="206"/>
      <c r="Q279" s="445"/>
      <c r="R279" s="445"/>
      <c r="S279" s="445"/>
      <c r="T279" s="445"/>
      <c r="U279" s="445"/>
      <c r="V279" s="547"/>
      <c r="W279" s="207"/>
      <c r="X279" s="208"/>
      <c r="Y279" s="4"/>
      <c r="Z279" s="4"/>
      <c r="AA279" s="4"/>
      <c r="AB279" s="4"/>
      <c r="AC279" s="4"/>
      <c r="AD279" s="4"/>
    </row>
    <row r="280" spans="1:30" ht="11.25" customHeight="1">
      <c r="A280" s="4209"/>
      <c r="B280" s="4217" t="s">
        <v>245</v>
      </c>
      <c r="C280" s="4131" t="s">
        <v>246</v>
      </c>
      <c r="D280" s="224"/>
      <c r="E280" s="224"/>
      <c r="F280" s="689"/>
      <c r="G280" s="4090"/>
      <c r="H280" s="4093"/>
      <c r="I280" s="145"/>
      <c r="J280" s="145"/>
      <c r="K280" s="721"/>
      <c r="L280" s="722"/>
      <c r="M280" s="104"/>
      <c r="N280" s="152"/>
      <c r="O280" s="152"/>
      <c r="P280" s="102"/>
      <c r="Q280" s="103"/>
      <c r="R280" s="103"/>
      <c r="S280" s="103"/>
      <c r="T280" s="103"/>
      <c r="U280" s="103"/>
      <c r="V280" s="104"/>
      <c r="W280" s="153"/>
      <c r="X280" s="152"/>
      <c r="Y280" s="4"/>
      <c r="Z280" s="4"/>
      <c r="AA280" s="4"/>
      <c r="AB280" s="4"/>
      <c r="AC280" s="4"/>
      <c r="AD280" s="4"/>
    </row>
    <row r="281" spans="1:30" ht="11.25" customHeight="1">
      <c r="A281" s="4209"/>
      <c r="B281" s="4069"/>
      <c r="C281" s="4111"/>
      <c r="D281" s="111"/>
      <c r="E281" s="111"/>
      <c r="F281" s="689"/>
      <c r="G281" s="4090"/>
      <c r="H281" s="4093"/>
      <c r="I281" s="181"/>
      <c r="J281" s="181"/>
      <c r="K281" s="105"/>
      <c r="L281" s="103"/>
      <c r="M281" s="104"/>
      <c r="N281" s="104"/>
      <c r="O281" s="104"/>
      <c r="P281" s="120"/>
      <c r="Q281" s="121"/>
      <c r="R281" s="121"/>
      <c r="S281" s="121"/>
      <c r="T281" s="121"/>
      <c r="U281" s="121"/>
      <c r="V281" s="119"/>
      <c r="W281" s="122"/>
      <c r="X281" s="119"/>
      <c r="Y281" s="4"/>
      <c r="Z281" s="4"/>
      <c r="AA281" s="4"/>
      <c r="AB281" s="4"/>
      <c r="AC281" s="4"/>
      <c r="AD281" s="4"/>
    </row>
    <row r="282" spans="1:30" ht="11.25" customHeight="1">
      <c r="A282" s="4209"/>
      <c r="B282" s="4069"/>
      <c r="C282" s="4111"/>
      <c r="D282" s="252"/>
      <c r="E282" s="252"/>
      <c r="F282" s="694"/>
      <c r="G282" s="4090"/>
      <c r="H282" s="4093"/>
      <c r="I282" s="181"/>
      <c r="J282" s="181"/>
      <c r="K282" s="725"/>
      <c r="L282" s="103"/>
      <c r="M282" s="104"/>
      <c r="N282" s="104"/>
      <c r="O282" s="104"/>
      <c r="P282" s="186"/>
      <c r="Q282" s="188"/>
      <c r="R282" s="188"/>
      <c r="S282" s="188"/>
      <c r="T282" s="188"/>
      <c r="U282" s="188"/>
      <c r="V282" s="189"/>
      <c r="W282" s="190"/>
      <c r="X282" s="189"/>
      <c r="Y282" s="4"/>
      <c r="Z282" s="4"/>
      <c r="AA282" s="4"/>
      <c r="AB282" s="4"/>
      <c r="AC282" s="4"/>
      <c r="AD282" s="4"/>
    </row>
    <row r="283" spans="1:30" ht="11.25" customHeight="1">
      <c r="A283" s="4209"/>
      <c r="B283" s="4069"/>
      <c r="C283" s="4111"/>
      <c r="D283" s="252"/>
      <c r="E283" s="252"/>
      <c r="F283" s="694"/>
      <c r="G283" s="4090"/>
      <c r="H283" s="4093"/>
      <c r="I283" s="3522"/>
      <c r="J283" s="181"/>
      <c r="K283" s="725"/>
      <c r="L283" s="103"/>
      <c r="M283" s="104"/>
      <c r="N283" s="104"/>
      <c r="O283" s="104"/>
      <c r="P283" s="186"/>
      <c r="Q283" s="188"/>
      <c r="R283" s="188"/>
      <c r="S283" s="188"/>
      <c r="T283" s="188"/>
      <c r="U283" s="188"/>
      <c r="V283" s="189"/>
      <c r="W283" s="190"/>
      <c r="X283" s="189"/>
      <c r="Y283" s="4"/>
      <c r="Z283" s="4"/>
      <c r="AA283" s="4"/>
      <c r="AB283" s="4"/>
      <c r="AC283" s="4"/>
      <c r="AD283" s="4"/>
    </row>
    <row r="284" spans="1:30" ht="11.25" customHeight="1" thickBot="1">
      <c r="A284" s="4209"/>
      <c r="B284" s="4069"/>
      <c r="C284" s="4112"/>
      <c r="D284" s="252"/>
      <c r="E284" s="252"/>
      <c r="F284" s="733"/>
      <c r="G284" s="4090"/>
      <c r="H284" s="4093"/>
      <c r="I284" s="3522"/>
      <c r="J284" s="734"/>
      <c r="K284" s="728"/>
      <c r="L284" s="187"/>
      <c r="M284" s="192"/>
      <c r="N284" s="192"/>
      <c r="O284" s="192"/>
      <c r="P284" s="186"/>
      <c r="Q284" s="188"/>
      <c r="R284" s="188"/>
      <c r="S284" s="188"/>
      <c r="T284" s="188"/>
      <c r="U284" s="188"/>
      <c r="V284" s="189"/>
      <c r="W284" s="190"/>
      <c r="X284" s="189"/>
      <c r="Y284" s="4"/>
      <c r="Z284" s="4"/>
      <c r="AA284" s="4"/>
      <c r="AB284" s="4"/>
      <c r="AC284" s="4"/>
      <c r="AD284" s="4"/>
    </row>
    <row r="285" spans="1:30" ht="21.5" customHeight="1">
      <c r="A285" s="4209"/>
      <c r="B285" s="4069"/>
      <c r="C285" s="123">
        <v>23</v>
      </c>
      <c r="D285" s="437"/>
      <c r="E285" s="437"/>
      <c r="F285" s="735"/>
      <c r="G285" s="4090"/>
      <c r="H285" s="4093"/>
      <c r="I285" s="4260" t="s">
        <v>1535</v>
      </c>
      <c r="J285" s="4404" t="s">
        <v>1536</v>
      </c>
      <c r="K285" s="4407" t="s">
        <v>249</v>
      </c>
      <c r="L285" s="4407"/>
      <c r="M285" s="4407"/>
      <c r="N285" s="4407"/>
      <c r="O285" s="4407"/>
      <c r="P285" s="4407"/>
      <c r="Q285" s="4407"/>
      <c r="R285" s="4407"/>
      <c r="S285" s="4407"/>
      <c r="T285" s="4407"/>
      <c r="U285" s="4407"/>
      <c r="V285" s="4407"/>
      <c r="W285" s="4407"/>
      <c r="X285" s="4408"/>
      <c r="Y285" s="4"/>
      <c r="Z285" s="4"/>
      <c r="AA285" s="4"/>
      <c r="AB285" s="4"/>
      <c r="AC285" s="4"/>
      <c r="AD285" s="4"/>
    </row>
    <row r="286" spans="1:30" ht="22" customHeight="1" thickBot="1">
      <c r="A286" s="4209"/>
      <c r="B286" s="4055"/>
      <c r="C286" s="287">
        <v>24</v>
      </c>
      <c r="D286" s="437"/>
      <c r="E286" s="437"/>
      <c r="F286" s="736"/>
      <c r="G286" s="4090"/>
      <c r="H286" s="4093"/>
      <c r="I286" s="4261"/>
      <c r="J286" s="4405"/>
      <c r="K286" s="4409"/>
      <c r="L286" s="4409"/>
      <c r="M286" s="4409"/>
      <c r="N286" s="4409"/>
      <c r="O286" s="4409"/>
      <c r="P286" s="4409"/>
      <c r="Q286" s="4409"/>
      <c r="R286" s="4409"/>
      <c r="S286" s="4409"/>
      <c r="T286" s="4409"/>
      <c r="U286" s="4409"/>
      <c r="V286" s="4409"/>
      <c r="W286" s="4409"/>
      <c r="X286" s="4410"/>
      <c r="Y286" s="4"/>
      <c r="Z286" s="4"/>
      <c r="AA286" s="4"/>
      <c r="AB286" s="4"/>
      <c r="AC286" s="4"/>
      <c r="AD286" s="4"/>
    </row>
    <row r="287" spans="1:30" ht="11.25" customHeight="1" thickBot="1">
      <c r="A287" s="4209"/>
      <c r="B287" s="4235" t="s">
        <v>250</v>
      </c>
      <c r="C287" s="3450" t="s">
        <v>1469</v>
      </c>
      <c r="D287" s="4277" t="s">
        <v>251</v>
      </c>
      <c r="E287" s="4278"/>
      <c r="F287" s="4279"/>
      <c r="G287" s="4090"/>
      <c r="H287" s="4093"/>
      <c r="I287" s="3441"/>
      <c r="J287" s="3442"/>
      <c r="K287" s="3443"/>
      <c r="L287" s="3444"/>
      <c r="M287" s="3445"/>
      <c r="N287" s="3446"/>
      <c r="O287" s="3446"/>
      <c r="P287" s="3447"/>
      <c r="Q287" s="3448"/>
      <c r="R287" s="3448"/>
      <c r="S287" s="3448"/>
      <c r="T287" s="3448"/>
      <c r="U287" s="3448"/>
      <c r="V287" s="3446"/>
      <c r="W287" s="3449"/>
      <c r="X287" s="3446"/>
      <c r="Y287" s="4"/>
      <c r="Z287" s="4"/>
      <c r="AA287" s="4"/>
      <c r="AB287" s="4"/>
      <c r="AC287" s="4"/>
      <c r="AD287" s="4"/>
    </row>
    <row r="288" spans="1:30" ht="11.25" customHeight="1">
      <c r="A288" s="4209"/>
      <c r="B288" s="4069"/>
      <c r="C288" s="4247" t="s">
        <v>1491</v>
      </c>
      <c r="D288" s="95"/>
      <c r="E288" s="98"/>
      <c r="F288" s="95"/>
      <c r="G288" s="4090"/>
      <c r="H288" s="4093"/>
      <c r="I288" s="95"/>
      <c r="J288" s="738"/>
      <c r="K288" s="738"/>
      <c r="L288" s="182"/>
      <c r="M288" s="476"/>
      <c r="N288" s="691"/>
      <c r="O288" s="692"/>
      <c r="P288" s="102"/>
      <c r="Q288" s="103"/>
      <c r="R288" s="103"/>
      <c r="S288" s="103"/>
      <c r="T288" s="103"/>
      <c r="U288" s="103"/>
      <c r="V288" s="104"/>
      <c r="W288" s="105"/>
      <c r="X288" s="110"/>
      <c r="Y288" s="4"/>
      <c r="Z288" s="4"/>
      <c r="AA288" s="4"/>
      <c r="AB288" s="4"/>
      <c r="AC288" s="4"/>
      <c r="AD288" s="4"/>
    </row>
    <row r="289" spans="1:30" ht="11.25" customHeight="1">
      <c r="A289" s="4209"/>
      <c r="B289" s="4069"/>
      <c r="C289" s="4248"/>
      <c r="D289" s="95"/>
      <c r="E289" s="98"/>
      <c r="F289" s="95"/>
      <c r="G289" s="4090"/>
      <c r="H289" s="4093"/>
      <c r="I289" s="95"/>
      <c r="J289" s="738"/>
      <c r="K289" s="738"/>
      <c r="L289" s="182"/>
      <c r="M289" s="476"/>
      <c r="N289" s="691"/>
      <c r="O289" s="692"/>
      <c r="P289" s="102"/>
      <c r="Q289" s="103"/>
      <c r="R289" s="103"/>
      <c r="S289" s="103"/>
      <c r="T289" s="103"/>
      <c r="U289" s="103"/>
      <c r="V289" s="104"/>
      <c r="W289" s="105"/>
      <c r="X289" s="110"/>
      <c r="Y289" s="4"/>
      <c r="Z289" s="4"/>
      <c r="AA289" s="4"/>
      <c r="AB289" s="4"/>
      <c r="AC289" s="4"/>
      <c r="AD289" s="4"/>
    </row>
    <row r="290" spans="1:30" ht="11.25" customHeight="1">
      <c r="A290" s="4209"/>
      <c r="B290" s="4069"/>
      <c r="C290" s="4248"/>
      <c r="D290" s="95"/>
      <c r="E290" s="98"/>
      <c r="F290" s="95"/>
      <c r="G290" s="4090"/>
      <c r="H290" s="4093"/>
      <c r="I290" s="95"/>
      <c r="J290" s="738"/>
      <c r="K290" s="738"/>
      <c r="L290" s="739"/>
      <c r="M290" s="476"/>
      <c r="N290" s="691"/>
      <c r="O290" s="692"/>
      <c r="P290" s="102"/>
      <c r="Q290" s="103"/>
      <c r="R290" s="103"/>
      <c r="S290" s="103"/>
      <c r="T290" s="103"/>
      <c r="U290" s="103"/>
      <c r="V290" s="104"/>
      <c r="W290" s="105"/>
      <c r="X290" s="110"/>
      <c r="Y290" s="4"/>
      <c r="Z290" s="4"/>
      <c r="AA290" s="4"/>
      <c r="AB290" s="4"/>
      <c r="AC290" s="4"/>
      <c r="AD290" s="4"/>
    </row>
    <row r="291" spans="1:30" ht="11.25" customHeight="1" thickBot="1">
      <c r="A291" s="4209"/>
      <c r="B291" s="4069"/>
      <c r="C291" s="4287"/>
      <c r="D291" s="95"/>
      <c r="E291" s="98"/>
      <c r="F291" s="95"/>
      <c r="G291" s="4090"/>
      <c r="H291" s="4093"/>
      <c r="I291" s="95"/>
      <c r="J291" s="484"/>
      <c r="K291" s="484"/>
      <c r="L291" s="9"/>
      <c r="M291" s="476"/>
      <c r="N291" s="691"/>
      <c r="O291" s="692"/>
      <c r="P291" s="102"/>
      <c r="Q291" s="103"/>
      <c r="R291" s="103"/>
      <c r="S291" s="103"/>
      <c r="T291" s="103"/>
      <c r="U291" s="103"/>
      <c r="V291" s="104"/>
      <c r="W291" s="105"/>
      <c r="X291" s="110"/>
      <c r="Y291" s="4"/>
      <c r="Z291" s="4"/>
      <c r="AA291" s="4"/>
      <c r="AB291" s="4"/>
      <c r="AC291" s="4"/>
      <c r="AD291" s="4"/>
    </row>
    <row r="292" spans="1:30" ht="13">
      <c r="A292" s="4209"/>
      <c r="B292" s="4069"/>
      <c r="C292" s="123">
        <v>30</v>
      </c>
      <c r="D292" s="194"/>
      <c r="E292" s="364"/>
      <c r="F292" s="194"/>
      <c r="G292" s="4090"/>
      <c r="H292" s="4093"/>
      <c r="I292" s="194"/>
      <c r="J292" s="740"/>
      <c r="K292" s="740"/>
      <c r="L292" s="390"/>
      <c r="M292" s="741"/>
      <c r="N292" s="742"/>
      <c r="O292" s="743"/>
      <c r="P292" s="281"/>
      <c r="Q292" s="203"/>
      <c r="R292" s="203"/>
      <c r="S292" s="203"/>
      <c r="T292" s="203"/>
      <c r="U292" s="203"/>
      <c r="V292" s="202"/>
      <c r="W292" s="283"/>
      <c r="X292" s="417"/>
      <c r="Y292" s="4"/>
      <c r="Z292" s="4"/>
      <c r="AA292" s="4"/>
      <c r="AB292" s="4"/>
      <c r="AC292" s="4"/>
      <c r="AD292" s="4"/>
    </row>
    <row r="293" spans="1:30" ht="13.5" thickBot="1">
      <c r="A293" s="4385"/>
      <c r="B293" s="4107"/>
      <c r="C293" s="287">
        <v>31</v>
      </c>
      <c r="D293" s="132"/>
      <c r="E293" s="135"/>
      <c r="F293" s="132"/>
      <c r="G293" s="4090"/>
      <c r="H293" s="4093"/>
      <c r="I293" s="744"/>
      <c r="J293" s="744"/>
      <c r="K293" s="336"/>
      <c r="L293" s="390"/>
      <c r="M293" s="745"/>
      <c r="N293" s="746"/>
      <c r="O293" s="747"/>
      <c r="P293" s="138"/>
      <c r="Q293" s="139"/>
      <c r="R293" s="139"/>
      <c r="S293" s="139"/>
      <c r="T293" s="139"/>
      <c r="U293" s="139"/>
      <c r="V293" s="140"/>
      <c r="W293" s="141"/>
      <c r="X293" s="748"/>
      <c r="Y293" s="4"/>
      <c r="Z293" s="4"/>
      <c r="AA293" s="4"/>
      <c r="AB293" s="4"/>
      <c r="AC293" s="4"/>
      <c r="AD293" s="4"/>
    </row>
    <row r="294" spans="1:30" ht="11.25" customHeight="1" thickTop="1">
      <c r="A294" s="4345" t="s">
        <v>252</v>
      </c>
      <c r="B294" s="4217" t="s">
        <v>253</v>
      </c>
      <c r="C294" s="4131" t="s">
        <v>43</v>
      </c>
      <c r="D294" s="749"/>
      <c r="E294" s="750"/>
      <c r="F294" s="749"/>
      <c r="G294" s="4090"/>
      <c r="H294" s="4093"/>
      <c r="I294" s="95"/>
      <c r="J294" s="95"/>
      <c r="K294" s="751"/>
      <c r="L294" s="619"/>
      <c r="M294" s="628"/>
      <c r="N294" s="752"/>
      <c r="O294" s="628"/>
      <c r="P294" s="623"/>
      <c r="Q294" s="627"/>
      <c r="R294" s="627"/>
      <c r="S294" s="627"/>
      <c r="T294" s="627"/>
      <c r="U294" s="627"/>
      <c r="V294" s="628"/>
      <c r="W294" s="753"/>
      <c r="X294" s="754"/>
      <c r="Y294" s="4"/>
      <c r="Z294" s="4"/>
      <c r="AA294" s="4"/>
      <c r="AB294" s="4"/>
      <c r="AC294" s="4"/>
      <c r="AD294" s="4"/>
    </row>
    <row r="295" spans="1:30" ht="11.25" customHeight="1">
      <c r="A295" s="4399"/>
      <c r="B295" s="4069"/>
      <c r="C295" s="4111"/>
      <c r="D295" s="95"/>
      <c r="E295" s="98"/>
      <c r="F295" s="95"/>
      <c r="G295" s="4090"/>
      <c r="H295" s="4093"/>
      <c r="I295" s="95"/>
      <c r="J295" s="95"/>
      <c r="K295" s="105"/>
      <c r="L295" s="103"/>
      <c r="M295" s="104"/>
      <c r="N295" s="100"/>
      <c r="O295" s="101"/>
      <c r="P295" s="102"/>
      <c r="Q295" s="103"/>
      <c r="R295" s="103"/>
      <c r="S295" s="103"/>
      <c r="T295" s="103"/>
      <c r="U295" s="103"/>
      <c r="V295" s="104"/>
      <c r="W295" s="105"/>
      <c r="X295" s="110"/>
      <c r="Y295" s="4"/>
      <c r="Z295" s="4"/>
      <c r="AA295" s="4"/>
      <c r="AB295" s="4"/>
      <c r="AC295" s="4"/>
      <c r="AD295" s="4"/>
    </row>
    <row r="296" spans="1:30" ht="11.25" customHeight="1">
      <c r="A296" s="4399"/>
      <c r="B296" s="4069"/>
      <c r="C296" s="4111"/>
      <c r="D296" s="95"/>
      <c r="E296" s="98"/>
      <c r="F296" s="95"/>
      <c r="G296" s="4090"/>
      <c r="H296" s="4093"/>
      <c r="I296" s="95"/>
      <c r="J296" s="95"/>
      <c r="K296" s="725"/>
      <c r="L296" s="103"/>
      <c r="M296" s="104"/>
      <c r="N296" s="100"/>
      <c r="O296" s="101"/>
      <c r="P296" s="102"/>
      <c r="Q296" s="103"/>
      <c r="R296" s="103"/>
      <c r="S296" s="103"/>
      <c r="T296" s="103"/>
      <c r="U296" s="103"/>
      <c r="V296" s="104"/>
      <c r="W296" s="105"/>
      <c r="X296" s="110"/>
      <c r="Y296" s="4"/>
      <c r="Z296" s="4"/>
      <c r="AA296" s="4"/>
      <c r="AB296" s="4"/>
      <c r="AC296" s="4"/>
      <c r="AD296" s="4"/>
    </row>
    <row r="297" spans="1:30" ht="11.25" customHeight="1">
      <c r="A297" s="4399"/>
      <c r="B297" s="4069"/>
      <c r="C297" s="4111"/>
      <c r="D297" s="95"/>
      <c r="E297" s="98"/>
      <c r="F297" s="95"/>
      <c r="G297" s="4090"/>
      <c r="H297" s="4093"/>
      <c r="I297" s="95"/>
      <c r="J297" s="95"/>
      <c r="K297" s="725"/>
      <c r="L297" s="103"/>
      <c r="M297" s="104"/>
      <c r="N297" s="100"/>
      <c r="O297" s="101"/>
      <c r="P297" s="102"/>
      <c r="Q297" s="103"/>
      <c r="R297" s="103"/>
      <c r="S297" s="103"/>
      <c r="T297" s="103"/>
      <c r="U297" s="103"/>
      <c r="V297" s="104"/>
      <c r="W297" s="105"/>
      <c r="X297" s="110"/>
      <c r="Y297" s="4"/>
      <c r="Z297" s="4"/>
      <c r="AA297" s="4"/>
      <c r="AB297" s="4"/>
      <c r="AC297" s="4"/>
      <c r="AD297" s="4"/>
    </row>
    <row r="298" spans="1:30" ht="11.25" customHeight="1" thickBot="1">
      <c r="A298" s="4399"/>
      <c r="B298" s="4069"/>
      <c r="C298" s="4112"/>
      <c r="D298" s="247"/>
      <c r="E298" s="156"/>
      <c r="F298" s="247"/>
      <c r="G298" s="4090"/>
      <c r="H298" s="4093"/>
      <c r="I298" s="247"/>
      <c r="J298" s="247"/>
      <c r="K298" s="728"/>
      <c r="L298" s="187"/>
      <c r="M298" s="192"/>
      <c r="N298" s="270"/>
      <c r="O298" s="511"/>
      <c r="P298" s="157"/>
      <c r="Q298" s="187"/>
      <c r="R298" s="187"/>
      <c r="S298" s="187"/>
      <c r="T298" s="187"/>
      <c r="U298" s="187"/>
      <c r="V298" s="192"/>
      <c r="W298" s="193"/>
      <c r="X298" s="524"/>
      <c r="Y298" s="4"/>
      <c r="Z298" s="4"/>
      <c r="AA298" s="4"/>
      <c r="AB298" s="4"/>
      <c r="AC298" s="4"/>
      <c r="AD298" s="4"/>
    </row>
    <row r="299" spans="1:30" ht="21.5" customHeight="1">
      <c r="A299" s="4399"/>
      <c r="B299" s="4069"/>
      <c r="C299" s="3366" t="s">
        <v>1485</v>
      </c>
      <c r="D299" s="276"/>
      <c r="E299" s="378"/>
      <c r="F299" s="276"/>
      <c r="G299" s="4090"/>
      <c r="H299" s="4093"/>
      <c r="I299" s="4085" t="s">
        <v>1538</v>
      </c>
      <c r="J299" s="276"/>
      <c r="K299" s="551"/>
      <c r="L299" s="457"/>
      <c r="M299" s="338"/>
      <c r="N299" s="273"/>
      <c r="O299" s="338"/>
      <c r="P299" s="456"/>
      <c r="Q299" s="457"/>
      <c r="R299" s="457"/>
      <c r="S299" s="457"/>
      <c r="T299" s="457"/>
      <c r="U299" s="457"/>
      <c r="V299" s="338"/>
      <c r="W299" s="340"/>
      <c r="X299" s="469"/>
      <c r="Y299" s="4"/>
      <c r="Z299" s="4"/>
      <c r="AA299" s="4"/>
      <c r="AB299" s="4"/>
      <c r="AC299" s="4"/>
      <c r="AD299" s="4"/>
    </row>
    <row r="300" spans="1:30" ht="21.5" customHeight="1" thickBot="1">
      <c r="A300" s="4399"/>
      <c r="B300" s="4055"/>
      <c r="C300" s="3364" t="s">
        <v>1482</v>
      </c>
      <c r="D300" s="287"/>
      <c r="E300" s="380"/>
      <c r="F300" s="287"/>
      <c r="G300" s="4090"/>
      <c r="H300" s="4093"/>
      <c r="I300" s="4082"/>
      <c r="J300" s="287"/>
      <c r="K300" s="312"/>
      <c r="L300" s="207"/>
      <c r="M300" s="208"/>
      <c r="N300" s="284"/>
      <c r="O300" s="208"/>
      <c r="P300" s="206"/>
      <c r="Q300" s="207"/>
      <c r="R300" s="207"/>
      <c r="S300" s="207"/>
      <c r="T300" s="207"/>
      <c r="U300" s="207"/>
      <c r="V300" s="208"/>
      <c r="W300" s="312"/>
      <c r="X300" s="447"/>
      <c r="Y300" s="4"/>
      <c r="Z300" s="4"/>
      <c r="AA300" s="4"/>
      <c r="AB300" s="4"/>
      <c r="AC300" s="4"/>
      <c r="AD300" s="4"/>
    </row>
    <row r="301" spans="1:30" ht="11.25" customHeight="1" thickBot="1">
      <c r="A301" s="4399"/>
      <c r="B301" s="4235" t="s">
        <v>255</v>
      </c>
      <c r="C301" s="3450" t="s">
        <v>236</v>
      </c>
      <c r="D301" s="4277" t="s">
        <v>256</v>
      </c>
      <c r="E301" s="4278"/>
      <c r="F301" s="4279"/>
      <c r="G301" s="4269" t="s">
        <v>257</v>
      </c>
      <c r="H301" s="4406" t="s">
        <v>258</v>
      </c>
      <c r="I301" s="3411"/>
      <c r="J301" s="3451"/>
      <c r="K301" s="3452"/>
      <c r="L301" s="3453"/>
      <c r="M301" s="3454"/>
      <c r="N301" s="3455"/>
      <c r="O301" s="3455"/>
      <c r="P301" s="3456"/>
      <c r="Q301" s="3457"/>
      <c r="R301" s="3457"/>
      <c r="S301" s="3457"/>
      <c r="T301" s="3457"/>
      <c r="U301" s="3457"/>
      <c r="V301" s="3455"/>
      <c r="W301" s="3458"/>
      <c r="X301" s="3459"/>
      <c r="Y301" s="4"/>
      <c r="Z301" s="4"/>
      <c r="AA301" s="4"/>
      <c r="AB301" s="4"/>
      <c r="AC301" s="4"/>
      <c r="AD301" s="4"/>
    </row>
    <row r="302" spans="1:30" ht="11.25" customHeight="1">
      <c r="A302" s="4399"/>
      <c r="B302" s="4069"/>
      <c r="C302" s="4247" t="s">
        <v>1492</v>
      </c>
      <c r="D302" s="95"/>
      <c r="E302" s="98"/>
      <c r="F302" s="95"/>
      <c r="G302" s="4270"/>
      <c r="H302" s="4273"/>
      <c r="I302" s="95"/>
      <c r="J302" s="95"/>
      <c r="K302" s="161"/>
      <c r="L302" s="161"/>
      <c r="M302" s="371"/>
      <c r="N302" s="264"/>
      <c r="O302" s="229"/>
      <c r="P302" s="102"/>
      <c r="Q302" s="103"/>
      <c r="R302" s="103"/>
      <c r="S302" s="103"/>
      <c r="T302" s="103"/>
      <c r="U302" s="103"/>
      <c r="V302" s="104"/>
      <c r="W302" s="105"/>
      <c r="X302" s="104"/>
      <c r="Y302" s="4"/>
      <c r="Z302" s="4"/>
      <c r="AA302" s="4"/>
      <c r="AB302" s="4"/>
      <c r="AC302" s="4"/>
      <c r="AD302" s="4"/>
    </row>
    <row r="303" spans="1:30" ht="11.25" customHeight="1">
      <c r="A303" s="4399"/>
      <c r="B303" s="4069"/>
      <c r="C303" s="4248"/>
      <c r="D303" s="95"/>
      <c r="E303" s="98"/>
      <c r="F303" s="95"/>
      <c r="G303" s="4270"/>
      <c r="H303" s="4273"/>
      <c r="I303" s="95"/>
      <c r="J303" s="95"/>
      <c r="K303" s="161"/>
      <c r="L303" s="161"/>
      <c r="M303" s="3333"/>
      <c r="N303" s="3334"/>
      <c r="O303" s="229"/>
      <c r="P303" s="102"/>
      <c r="Q303" s="103"/>
      <c r="R303" s="103"/>
      <c r="S303" s="103"/>
      <c r="T303" s="103"/>
      <c r="U303" s="103"/>
      <c r="V303" s="104"/>
      <c r="W303" s="105"/>
      <c r="X303" s="104"/>
      <c r="Y303" s="4"/>
      <c r="Z303" s="4"/>
      <c r="AA303" s="4"/>
      <c r="AB303" s="4"/>
      <c r="AC303" s="4"/>
      <c r="AD303" s="4"/>
    </row>
    <row r="304" spans="1:30" ht="11.25" customHeight="1">
      <c r="A304" s="4399"/>
      <c r="B304" s="4069"/>
      <c r="C304" s="4248"/>
      <c r="D304" s="95"/>
      <c r="E304" s="98"/>
      <c r="F304" s="95"/>
      <c r="G304" s="4270"/>
      <c r="H304" s="4273"/>
      <c r="I304" s="95"/>
      <c r="J304" s="95"/>
      <c r="K304" s="161"/>
      <c r="L304" s="161"/>
      <c r="M304" s="3333"/>
      <c r="N304" s="3334"/>
      <c r="O304" s="229"/>
      <c r="P304" s="157"/>
      <c r="Q304" s="187"/>
      <c r="R304" s="187"/>
      <c r="S304" s="187"/>
      <c r="T304" s="187"/>
      <c r="U304" s="187"/>
      <c r="V304" s="192"/>
      <c r="W304" s="193"/>
      <c r="X304" s="192"/>
      <c r="Y304" s="4"/>
      <c r="Z304" s="4"/>
      <c r="AA304" s="4"/>
      <c r="AB304" s="4"/>
      <c r="AC304" s="4"/>
      <c r="AD304" s="4"/>
    </row>
    <row r="305" spans="1:30" ht="11.25" customHeight="1" thickBot="1">
      <c r="A305" s="4399"/>
      <c r="B305" s="4069"/>
      <c r="C305" s="4287"/>
      <c r="D305" s="95"/>
      <c r="E305" s="98"/>
      <c r="F305" s="95"/>
      <c r="G305" s="4270"/>
      <c r="H305" s="4273"/>
      <c r="I305" s="95"/>
      <c r="J305" s="95"/>
      <c r="K305" s="590"/>
      <c r="L305" s="590"/>
      <c r="M305" s="191"/>
      <c r="N305" s="3334"/>
      <c r="O305" s="229"/>
      <c r="P305" s="157"/>
      <c r="Q305" s="187"/>
      <c r="R305" s="187"/>
      <c r="S305" s="187"/>
      <c r="T305" s="187"/>
      <c r="U305" s="187"/>
      <c r="V305" s="192"/>
      <c r="W305" s="193"/>
      <c r="X305" s="192"/>
      <c r="Y305" s="4"/>
      <c r="Z305" s="4"/>
      <c r="AA305" s="4"/>
      <c r="AB305" s="4"/>
      <c r="AC305" s="4"/>
      <c r="AD305" s="4"/>
    </row>
    <row r="306" spans="1:30" ht="26.5" thickBot="1">
      <c r="A306" s="4399"/>
      <c r="B306" s="4069"/>
      <c r="C306" s="123">
        <v>13</v>
      </c>
      <c r="D306" s="437"/>
      <c r="E306" s="437"/>
      <c r="F306" s="437"/>
      <c r="G306" s="4270"/>
      <c r="H306" s="4273"/>
      <c r="I306" s="194"/>
      <c r="J306" s="194"/>
      <c r="K306" s="3515" t="s">
        <v>1499</v>
      </c>
      <c r="L306" s="3484" t="s">
        <v>1500</v>
      </c>
      <c r="M306" s="3485" t="s">
        <v>1481</v>
      </c>
      <c r="N306" s="3335"/>
      <c r="O306" s="404"/>
      <c r="P306" s="456"/>
      <c r="Q306" s="457"/>
      <c r="R306" s="457"/>
      <c r="S306" s="457"/>
      <c r="T306" s="457"/>
      <c r="U306" s="457"/>
      <c r="V306" s="338"/>
      <c r="W306" s="340"/>
      <c r="X306" s="338"/>
      <c r="Y306" s="4"/>
      <c r="Z306" s="4"/>
      <c r="AA306" s="4"/>
      <c r="AB306" s="4"/>
      <c r="AC306" s="4"/>
      <c r="AD306" s="4"/>
    </row>
    <row r="307" spans="1:30" ht="21.5" customHeight="1">
      <c r="A307" s="4399"/>
      <c r="B307" s="4098"/>
      <c r="C307" s="4009">
        <v>14</v>
      </c>
      <c r="D307" s="4009"/>
      <c r="E307" s="4424" t="s">
        <v>259</v>
      </c>
      <c r="F307" s="4009"/>
      <c r="G307" s="4270"/>
      <c r="H307" s="4273"/>
      <c r="I307" s="3365"/>
      <c r="J307" s="4009"/>
      <c r="K307" s="3372" t="s">
        <v>1412</v>
      </c>
      <c r="L307" s="3373" t="s">
        <v>1502</v>
      </c>
      <c r="M307" s="3374"/>
      <c r="N307" s="3516"/>
      <c r="O307" s="3461"/>
      <c r="P307" s="3464"/>
      <c r="Q307" s="339"/>
      <c r="R307" s="339"/>
      <c r="S307" s="339"/>
      <c r="T307" s="339"/>
      <c r="U307" s="339"/>
      <c r="V307" s="406"/>
      <c r="W307" s="3463"/>
      <c r="X307" s="406"/>
      <c r="Y307" s="4"/>
      <c r="Z307" s="4"/>
      <c r="AA307" s="4"/>
      <c r="AB307" s="4"/>
      <c r="AC307" s="4"/>
      <c r="AD307" s="4"/>
    </row>
    <row r="308" spans="1:30" ht="26.5" thickBot="1">
      <c r="A308" s="4399"/>
      <c r="B308" s="4055"/>
      <c r="C308" s="4044"/>
      <c r="D308" s="4044"/>
      <c r="E308" s="4425"/>
      <c r="F308" s="4044"/>
      <c r="G308" s="4270"/>
      <c r="H308" s="4273"/>
      <c r="I308" s="132"/>
      <c r="J308" s="4044"/>
      <c r="K308" s="3384" t="s">
        <v>1501</v>
      </c>
      <c r="L308" s="3369" t="s">
        <v>1503</v>
      </c>
      <c r="M308" s="3370" t="s">
        <v>1493</v>
      </c>
      <c r="N308" s="3336"/>
      <c r="O308" s="756"/>
      <c r="P308" s="405"/>
      <c r="Q308" s="339"/>
      <c r="R308" s="339"/>
      <c r="S308" s="339"/>
      <c r="T308" s="339"/>
      <c r="U308" s="339"/>
      <c r="V308" s="406"/>
      <c r="W308" s="438"/>
      <c r="X308" s="406"/>
      <c r="Y308" s="4"/>
      <c r="Z308" s="4"/>
      <c r="AA308" s="4"/>
      <c r="AB308" s="4"/>
      <c r="AC308" s="4"/>
      <c r="AD308" s="4"/>
    </row>
    <row r="309" spans="1:30" ht="11.25" customHeight="1">
      <c r="A309" s="4399"/>
      <c r="B309" s="4217" t="s">
        <v>260</v>
      </c>
      <c r="C309" s="4131" t="s">
        <v>53</v>
      </c>
      <c r="D309" s="498"/>
      <c r="E309" s="439"/>
      <c r="F309" s="498"/>
      <c r="G309" s="4270"/>
      <c r="H309" s="4273"/>
      <c r="I309" s="757" t="s">
        <v>261</v>
      </c>
      <c r="J309" s="145"/>
      <c r="K309" s="440"/>
      <c r="L309" s="758"/>
      <c r="M309" s="473"/>
      <c r="N309" s="264"/>
      <c r="O309" s="264"/>
      <c r="P309" s="441">
        <v>25</v>
      </c>
      <c r="Q309" s="442"/>
      <c r="R309" s="442"/>
      <c r="S309" s="442" t="s">
        <v>35</v>
      </c>
      <c r="T309" s="442" t="s">
        <v>100</v>
      </c>
      <c r="U309" s="442" t="s">
        <v>93</v>
      </c>
      <c r="V309" s="297">
        <v>13</v>
      </c>
      <c r="W309" s="296"/>
      <c r="X309" s="297"/>
      <c r="Y309" s="4"/>
      <c r="Z309" s="4"/>
      <c r="AA309" s="4"/>
      <c r="AB309" s="4"/>
      <c r="AC309" s="4"/>
      <c r="AD309" s="4"/>
    </row>
    <row r="310" spans="1:30" ht="11.25" customHeight="1">
      <c r="A310" s="4399"/>
      <c r="B310" s="4069"/>
      <c r="C310" s="4111"/>
      <c r="D310" s="252"/>
      <c r="E310" s="165"/>
      <c r="F310" s="252"/>
      <c r="G310" s="4270"/>
      <c r="H310" s="4273"/>
      <c r="I310" s="95"/>
      <c r="J310" s="98"/>
      <c r="K310" s="443"/>
      <c r="L310" s="9"/>
      <c r="M310" s="476"/>
      <c r="N310" s="268"/>
      <c r="O310" s="268"/>
      <c r="P310" s="186"/>
      <c r="Q310" s="188"/>
      <c r="R310" s="188"/>
      <c r="S310" s="188"/>
      <c r="T310" s="188"/>
      <c r="U310" s="188"/>
      <c r="V310" s="189"/>
      <c r="W310" s="190"/>
      <c r="X310" s="189"/>
      <c r="Y310" s="4"/>
      <c r="Z310" s="4"/>
      <c r="AA310" s="4"/>
      <c r="AB310" s="4"/>
      <c r="AC310" s="4"/>
      <c r="AD310" s="4"/>
    </row>
    <row r="311" spans="1:30" ht="11.25" customHeight="1">
      <c r="A311" s="4399"/>
      <c r="B311" s="4069"/>
      <c r="C311" s="4111"/>
      <c r="D311" s="252"/>
      <c r="E311" s="165"/>
      <c r="F311" s="252"/>
      <c r="G311" s="4270"/>
      <c r="H311" s="4273"/>
      <c r="I311" s="95"/>
      <c r="J311" s="98"/>
      <c r="K311" s="443"/>
      <c r="L311" s="9"/>
      <c r="M311" s="476"/>
      <c r="N311" s="268"/>
      <c r="O311" s="268"/>
      <c r="P311" s="186"/>
      <c r="Q311" s="188"/>
      <c r="R311" s="188"/>
      <c r="S311" s="188"/>
      <c r="T311" s="188"/>
      <c r="U311" s="188"/>
      <c r="V311" s="189"/>
      <c r="W311" s="190"/>
      <c r="X311" s="189"/>
      <c r="Y311" s="4"/>
      <c r="Z311" s="4"/>
      <c r="AA311" s="4"/>
      <c r="AB311" s="4"/>
      <c r="AC311" s="4"/>
      <c r="AD311" s="4"/>
    </row>
    <row r="312" spans="1:30" ht="11.25" customHeight="1">
      <c r="A312" s="4399"/>
      <c r="B312" s="4069"/>
      <c r="C312" s="4111"/>
      <c r="D312" s="252"/>
      <c r="E312" s="165"/>
      <c r="F312" s="252"/>
      <c r="G312" s="4270"/>
      <c r="H312" s="4273"/>
      <c r="I312" s="95"/>
      <c r="J312" s="98"/>
      <c r="K312" s="443"/>
      <c r="L312" s="9"/>
      <c r="M312" s="476"/>
      <c r="N312" s="268"/>
      <c r="O312" s="268"/>
      <c r="P312" s="157"/>
      <c r="Q312" s="187"/>
      <c r="R312" s="188"/>
      <c r="S312" s="188"/>
      <c r="T312" s="188"/>
      <c r="U312" s="188"/>
      <c r="V312" s="189"/>
      <c r="W312" s="190"/>
      <c r="X312" s="189"/>
      <c r="Y312" s="4"/>
      <c r="Z312" s="4"/>
      <c r="AA312" s="4"/>
      <c r="AB312" s="4"/>
      <c r="AC312" s="4"/>
      <c r="AD312" s="4"/>
    </row>
    <row r="313" spans="1:30" ht="11.25" customHeight="1" thickBot="1">
      <c r="A313" s="4399"/>
      <c r="B313" s="4069"/>
      <c r="C313" s="4112"/>
      <c r="D313" s="252"/>
      <c r="E313" s="165"/>
      <c r="F313" s="252"/>
      <c r="G313" s="4270"/>
      <c r="H313" s="4273"/>
      <c r="I313" s="247"/>
      <c r="J313" s="156"/>
      <c r="K313" s="443"/>
      <c r="L313" s="9"/>
      <c r="M313" s="479"/>
      <c r="N313" s="480"/>
      <c r="O313" s="480"/>
      <c r="P313" s="157"/>
      <c r="Q313" s="187"/>
      <c r="R313" s="188"/>
      <c r="S313" s="188"/>
      <c r="T313" s="188"/>
      <c r="U313" s="188"/>
      <c r="V313" s="189"/>
      <c r="W313" s="190"/>
      <c r="X313" s="189"/>
      <c r="Y313" s="4"/>
      <c r="Z313" s="4"/>
      <c r="AA313" s="4"/>
      <c r="AB313" s="4"/>
      <c r="AC313" s="4"/>
      <c r="AD313" s="4"/>
    </row>
    <row r="314" spans="1:30" ht="26">
      <c r="A314" s="4399"/>
      <c r="B314" s="4069"/>
      <c r="C314" s="123">
        <v>20</v>
      </c>
      <c r="D314" s="437"/>
      <c r="E314" s="436"/>
      <c r="F314" s="437"/>
      <c r="G314" s="4270"/>
      <c r="H314" s="4273"/>
      <c r="I314" s="276"/>
      <c r="J314" s="378"/>
      <c r="K314" s="3508" t="s">
        <v>1692</v>
      </c>
      <c r="L314" s="3538" t="s">
        <v>1691</v>
      </c>
      <c r="M314" s="3498" t="s">
        <v>1693</v>
      </c>
      <c r="N314" s="391"/>
      <c r="O314" s="391"/>
      <c r="P314" s="456"/>
      <c r="Q314" s="457"/>
      <c r="R314" s="339"/>
      <c r="S314" s="339"/>
      <c r="T314" s="339"/>
      <c r="U314" s="339"/>
      <c r="V314" s="406"/>
      <c r="W314" s="438"/>
      <c r="X314" s="406"/>
      <c r="Y314" s="4"/>
      <c r="Z314" s="4"/>
      <c r="AA314" s="4"/>
      <c r="AB314" s="4"/>
      <c r="AC314" s="4"/>
      <c r="AD314" s="4"/>
    </row>
    <row r="315" spans="1:30" ht="13.5" thickBot="1">
      <c r="A315" s="4399"/>
      <c r="B315" s="4055"/>
      <c r="C315" s="287">
        <v>21</v>
      </c>
      <c r="D315" s="287"/>
      <c r="E315" s="380"/>
      <c r="F315" s="287"/>
      <c r="G315" s="4271"/>
      <c r="H315" s="4274"/>
      <c r="I315" s="287"/>
      <c r="J315" s="380"/>
      <c r="K315" s="286"/>
      <c r="L315" s="444"/>
      <c r="M315" s="396"/>
      <c r="N315" s="397"/>
      <c r="O315" s="397"/>
      <c r="P315" s="206"/>
      <c r="Q315" s="207"/>
      <c r="R315" s="207"/>
      <c r="S315" s="207"/>
      <c r="T315" s="207"/>
      <c r="U315" s="207"/>
      <c r="V315" s="208"/>
      <c r="W315" s="312"/>
      <c r="X315" s="208"/>
      <c r="Y315" s="4"/>
      <c r="Z315" s="4"/>
      <c r="AA315" s="4"/>
      <c r="AB315" s="4"/>
      <c r="AC315" s="4"/>
      <c r="AD315" s="4"/>
    </row>
    <row r="316" spans="1:30" ht="11.25" customHeight="1">
      <c r="A316" s="4399"/>
      <c r="B316" s="4235" t="s">
        <v>262</v>
      </c>
      <c r="C316" s="4131" t="s">
        <v>56</v>
      </c>
      <c r="D316" s="261"/>
      <c r="E316" s="432"/>
      <c r="F316" s="261"/>
      <c r="G316" s="143"/>
      <c r="H316" s="144"/>
      <c r="I316" s="759" t="s">
        <v>263</v>
      </c>
      <c r="J316" s="760"/>
      <c r="K316" s="761"/>
      <c r="L316" s="762"/>
      <c r="M316" s="763"/>
      <c r="N316" s="149"/>
      <c r="O316" s="150"/>
      <c r="P316" s="146">
        <v>25</v>
      </c>
      <c r="Q316" s="151"/>
      <c r="R316" s="151"/>
      <c r="S316" s="151" t="s">
        <v>264</v>
      </c>
      <c r="T316" s="151" t="s">
        <v>36</v>
      </c>
      <c r="U316" s="151" t="s">
        <v>93</v>
      </c>
      <c r="V316" s="150"/>
      <c r="W316" s="764"/>
      <c r="X316" s="150"/>
      <c r="Y316" s="4"/>
      <c r="Z316" s="4"/>
      <c r="AA316" s="4"/>
      <c r="AB316" s="4"/>
      <c r="AC316" s="4"/>
      <c r="AD316" s="4"/>
    </row>
    <row r="317" spans="1:30" ht="11.25" customHeight="1">
      <c r="A317" s="4399"/>
      <c r="B317" s="4069"/>
      <c r="C317" s="4111"/>
      <c r="D317" s="224"/>
      <c r="E317" s="368"/>
      <c r="F317" s="224"/>
      <c r="G317" s="154"/>
      <c r="H317" s="155"/>
      <c r="I317" s="224"/>
      <c r="J317" s="376"/>
      <c r="K317" s="738"/>
      <c r="L317" s="765"/>
      <c r="M317" s="507"/>
      <c r="N317" s="100"/>
      <c r="O317" s="101"/>
      <c r="P317" s="226"/>
      <c r="Q317" s="582"/>
      <c r="R317" s="582"/>
      <c r="S317" s="582"/>
      <c r="T317" s="582"/>
      <c r="U317" s="582"/>
      <c r="V317" s="101"/>
      <c r="W317" s="415"/>
      <c r="X317" s="101"/>
      <c r="Y317" s="4"/>
      <c r="Z317" s="4"/>
      <c r="AA317" s="4"/>
      <c r="AB317" s="4"/>
      <c r="AC317" s="4"/>
      <c r="AD317" s="4"/>
    </row>
    <row r="318" spans="1:30" ht="11.25" customHeight="1">
      <c r="A318" s="4399"/>
      <c r="B318" s="4069"/>
      <c r="C318" s="4111"/>
      <c r="D318" s="224"/>
      <c r="E318" s="368"/>
      <c r="F318" s="224"/>
      <c r="G318" s="154"/>
      <c r="H318" s="155"/>
      <c r="I318" s="224"/>
      <c r="J318" s="368"/>
      <c r="K318" s="738"/>
      <c r="L318" s="765"/>
      <c r="M318" s="507"/>
      <c r="N318" s="100"/>
      <c r="O318" s="101"/>
      <c r="P318" s="226"/>
      <c r="Q318" s="582"/>
      <c r="R318" s="582"/>
      <c r="S318" s="582"/>
      <c r="T318" s="582"/>
      <c r="U318" s="582"/>
      <c r="V318" s="101"/>
      <c r="W318" s="415"/>
      <c r="X318" s="101"/>
      <c r="Y318" s="4"/>
      <c r="Z318" s="4"/>
      <c r="AA318" s="4"/>
      <c r="AB318" s="4"/>
      <c r="AC318" s="4"/>
      <c r="AD318" s="4"/>
    </row>
    <row r="319" spans="1:30" ht="11.25" customHeight="1">
      <c r="A319" s="4399"/>
      <c r="B319" s="4069"/>
      <c r="C319" s="4111"/>
      <c r="D319" s="224"/>
      <c r="E319" s="368"/>
      <c r="F319" s="224"/>
      <c r="G319" s="154"/>
      <c r="H319" s="155"/>
      <c r="I319" s="224"/>
      <c r="J319" s="368"/>
      <c r="K319" s="738"/>
      <c r="L319" s="765"/>
      <c r="M319" s="507"/>
      <c r="N319" s="100"/>
      <c r="O319" s="101"/>
      <c r="P319" s="226"/>
      <c r="Q319" s="582"/>
      <c r="R319" s="582"/>
      <c r="S319" s="582"/>
      <c r="T319" s="582"/>
      <c r="U319" s="582"/>
      <c r="V319" s="101"/>
      <c r="W319" s="415"/>
      <c r="X319" s="101"/>
      <c r="Y319" s="4"/>
      <c r="Z319" s="4"/>
      <c r="AA319" s="4"/>
      <c r="AB319" s="4"/>
      <c r="AC319" s="4"/>
      <c r="AD319" s="4"/>
    </row>
    <row r="320" spans="1:30" ht="11.25" customHeight="1" thickBot="1">
      <c r="A320" s="4399"/>
      <c r="B320" s="4069"/>
      <c r="C320" s="4112"/>
      <c r="D320" s="377"/>
      <c r="E320" s="376"/>
      <c r="F320" s="377"/>
      <c r="G320" s="766"/>
      <c r="H320" s="767"/>
      <c r="I320" s="377"/>
      <c r="J320" s="376"/>
      <c r="K320" s="768"/>
      <c r="L320" s="769"/>
      <c r="M320" s="510"/>
      <c r="N320" s="270"/>
      <c r="O320" s="511"/>
      <c r="P320" s="770"/>
      <c r="Q320" s="771"/>
      <c r="R320" s="771"/>
      <c r="S320" s="771"/>
      <c r="T320" s="771"/>
      <c r="U320" s="771"/>
      <c r="V320" s="511"/>
      <c r="W320" s="509"/>
      <c r="X320" s="511"/>
      <c r="Y320" s="4"/>
      <c r="Z320" s="4"/>
      <c r="AA320" s="4"/>
      <c r="AB320" s="4"/>
      <c r="AC320" s="4"/>
      <c r="AD320" s="4"/>
    </row>
    <row r="321" spans="1:30" ht="13">
      <c r="A321" s="4399"/>
      <c r="B321" s="4069"/>
      <c r="C321" s="123">
        <v>27</v>
      </c>
      <c r="D321" s="276"/>
      <c r="E321" s="378"/>
      <c r="F321" s="276"/>
      <c r="G321" s="772"/>
      <c r="H321" s="773"/>
      <c r="I321" s="276"/>
      <c r="J321" s="378"/>
      <c r="K321" s="774"/>
      <c r="L321" s="775"/>
      <c r="M321" s="279"/>
      <c r="N321" s="273"/>
      <c r="O321" s="338"/>
      <c r="P321" s="456"/>
      <c r="Q321" s="457"/>
      <c r="R321" s="457"/>
      <c r="S321" s="457"/>
      <c r="T321" s="457"/>
      <c r="U321" s="457"/>
      <c r="V321" s="338"/>
      <c r="W321" s="340"/>
      <c r="X321" s="338"/>
      <c r="Y321" s="4"/>
      <c r="Z321" s="4"/>
      <c r="AA321" s="4"/>
      <c r="AB321" s="4"/>
      <c r="AC321" s="4"/>
      <c r="AD321" s="4"/>
    </row>
    <row r="322" spans="1:30" ht="13.5" thickBot="1">
      <c r="A322" s="4399"/>
      <c r="B322" s="4055"/>
      <c r="C322" s="287">
        <v>28</v>
      </c>
      <c r="D322" s="287"/>
      <c r="E322" s="380"/>
      <c r="F322" s="287"/>
      <c r="G322" s="776"/>
      <c r="H322" s="777"/>
      <c r="I322" s="287"/>
      <c r="J322" s="380"/>
      <c r="K322" s="778"/>
      <c r="L322" s="444"/>
      <c r="M322" s="205"/>
      <c r="N322" s="284"/>
      <c r="O322" s="208"/>
      <c r="P322" s="206"/>
      <c r="Q322" s="207"/>
      <c r="R322" s="207"/>
      <c r="S322" s="207"/>
      <c r="T322" s="207"/>
      <c r="U322" s="207"/>
      <c r="V322" s="208"/>
      <c r="W322" s="312"/>
      <c r="X322" s="208"/>
      <c r="Y322" s="4"/>
      <c r="Z322" s="4"/>
      <c r="AA322" s="4"/>
      <c r="AB322" s="4"/>
      <c r="AC322" s="4"/>
      <c r="AD322" s="4"/>
    </row>
    <row r="323" spans="1:30" ht="11.25" customHeight="1">
      <c r="A323" s="4399"/>
      <c r="B323" s="4235" t="s">
        <v>265</v>
      </c>
      <c r="C323" s="4131" t="s">
        <v>62</v>
      </c>
      <c r="D323" s="261"/>
      <c r="E323" s="432"/>
      <c r="F323" s="261"/>
      <c r="G323" s="143"/>
      <c r="H323" s="144"/>
      <c r="I323" s="95"/>
      <c r="J323" s="760"/>
      <c r="K323" s="761"/>
      <c r="L323" s="762"/>
      <c r="M323" s="763"/>
      <c r="N323" s="149"/>
      <c r="O323" s="150"/>
      <c r="P323" s="146"/>
      <c r="Q323" s="151"/>
      <c r="R323" s="151"/>
      <c r="S323" s="151"/>
      <c r="T323" s="151"/>
      <c r="U323" s="151"/>
      <c r="V323" s="150"/>
      <c r="W323" s="764"/>
      <c r="X323" s="150"/>
      <c r="Y323" s="4"/>
      <c r="Z323" s="4"/>
      <c r="AA323" s="4"/>
      <c r="AB323" s="4"/>
      <c r="AC323" s="4"/>
      <c r="AD323" s="4"/>
    </row>
    <row r="324" spans="1:30" ht="11.25" customHeight="1" thickBot="1">
      <c r="A324" s="4400"/>
      <c r="B324" s="4069"/>
      <c r="C324" s="4111"/>
      <c r="D324" s="483"/>
      <c r="E324" s="482"/>
      <c r="F324" s="483"/>
      <c r="G324" s="163"/>
      <c r="H324" s="164"/>
      <c r="I324" s="483"/>
      <c r="J324" s="1"/>
      <c r="K324" s="779"/>
      <c r="L324" s="6"/>
      <c r="M324" s="780"/>
      <c r="N324" s="710"/>
      <c r="O324" s="781"/>
      <c r="P324" s="782"/>
      <c r="Q324" s="587"/>
      <c r="R324" s="587"/>
      <c r="S324" s="587"/>
      <c r="T324" s="587"/>
      <c r="U324" s="587"/>
      <c r="V324" s="781"/>
      <c r="W324" s="783"/>
      <c r="X324" s="781"/>
      <c r="Y324" s="4"/>
      <c r="Z324" s="4"/>
      <c r="AA324" s="4"/>
      <c r="AB324" s="4"/>
      <c r="AC324" s="4"/>
      <c r="AD324" s="4"/>
    </row>
    <row r="325" spans="1:30" ht="11.25" customHeight="1" thickTop="1">
      <c r="A325" s="4388" t="s">
        <v>266</v>
      </c>
      <c r="B325" s="4069"/>
      <c r="C325" s="4111"/>
      <c r="D325" s="784"/>
      <c r="E325" s="785"/>
      <c r="F325" s="784"/>
      <c r="G325" s="786"/>
      <c r="H325" s="787"/>
      <c r="I325" s="784"/>
      <c r="J325" s="785"/>
      <c r="K325" s="788"/>
      <c r="L325" s="789"/>
      <c r="M325" s="790"/>
      <c r="N325" s="791"/>
      <c r="O325" s="792"/>
      <c r="P325" s="793"/>
      <c r="Q325" s="794"/>
      <c r="R325" s="794"/>
      <c r="S325" s="794"/>
      <c r="T325" s="794"/>
      <c r="U325" s="794"/>
      <c r="V325" s="792"/>
      <c r="W325" s="795"/>
      <c r="X325" s="792"/>
      <c r="Y325" s="4"/>
      <c r="Z325" s="4"/>
      <c r="AA325" s="4"/>
      <c r="AB325" s="4"/>
      <c r="AC325" s="4"/>
      <c r="AD325" s="4"/>
    </row>
    <row r="326" spans="1:30" ht="11.25" customHeight="1">
      <c r="A326" s="4209"/>
      <c r="B326" s="4069"/>
      <c r="C326" s="4111"/>
      <c r="D326" s="224"/>
      <c r="E326" s="368"/>
      <c r="F326" s="224"/>
      <c r="G326" s="154"/>
      <c r="H326" s="155"/>
      <c r="I326" s="224"/>
      <c r="J326" s="368"/>
      <c r="K326" s="738"/>
      <c r="L326" s="765"/>
      <c r="M326" s="507"/>
      <c r="N326" s="100"/>
      <c r="O326" s="101"/>
      <c r="P326" s="226"/>
      <c r="Q326" s="582"/>
      <c r="R326" s="582"/>
      <c r="S326" s="582"/>
      <c r="T326" s="582"/>
      <c r="U326" s="582"/>
      <c r="V326" s="101"/>
      <c r="W326" s="415"/>
      <c r="X326" s="101"/>
      <c r="Y326" s="4"/>
      <c r="Z326" s="4"/>
      <c r="AA326" s="4"/>
      <c r="AB326" s="4"/>
      <c r="AC326" s="4"/>
      <c r="AD326" s="4"/>
    </row>
    <row r="327" spans="1:30" ht="11.25" customHeight="1" thickBot="1">
      <c r="A327" s="4209"/>
      <c r="B327" s="4069"/>
      <c r="C327" s="4112"/>
      <c r="D327" s="377"/>
      <c r="E327" s="376"/>
      <c r="F327" s="377"/>
      <c r="G327" s="766"/>
      <c r="H327" s="767"/>
      <c r="I327" s="377"/>
      <c r="J327" s="376"/>
      <c r="K327" s="768"/>
      <c r="L327" s="769"/>
      <c r="M327" s="510"/>
      <c r="N327" s="270"/>
      <c r="O327" s="511"/>
      <c r="P327" s="770"/>
      <c r="Q327" s="771"/>
      <c r="R327" s="771"/>
      <c r="S327" s="771"/>
      <c r="T327" s="771"/>
      <c r="U327" s="771"/>
      <c r="V327" s="511"/>
      <c r="W327" s="509"/>
      <c r="X327" s="511"/>
      <c r="Y327" s="4"/>
      <c r="Z327" s="4"/>
      <c r="AA327" s="4"/>
      <c r="AB327" s="4"/>
      <c r="AC327" s="4"/>
      <c r="AD327" s="4"/>
    </row>
    <row r="328" spans="1:30" ht="13">
      <c r="A328" s="4209"/>
      <c r="B328" s="4069"/>
      <c r="C328" s="3366" t="s">
        <v>1487</v>
      </c>
      <c r="D328" s="276"/>
      <c r="E328" s="378"/>
      <c r="F328" s="276"/>
      <c r="G328" s="772"/>
      <c r="H328" s="773"/>
      <c r="I328" s="276"/>
      <c r="J328" s="378"/>
      <c r="K328" s="774"/>
      <c r="L328" s="775"/>
      <c r="M328" s="279"/>
      <c r="N328" s="273"/>
      <c r="O328" s="338"/>
      <c r="P328" s="456"/>
      <c r="Q328" s="457"/>
      <c r="R328" s="457"/>
      <c r="S328" s="457"/>
      <c r="T328" s="457"/>
      <c r="U328" s="457"/>
      <c r="V328" s="338"/>
      <c r="W328" s="340"/>
      <c r="X328" s="338"/>
      <c r="Y328" s="4"/>
      <c r="Z328" s="4"/>
      <c r="AA328" s="4"/>
      <c r="AB328" s="4"/>
      <c r="AC328" s="4"/>
      <c r="AD328" s="4"/>
    </row>
    <row r="329" spans="1:30" ht="13.5" thickBot="1">
      <c r="A329" s="4209"/>
      <c r="B329" s="4055"/>
      <c r="C329" s="3364" t="s">
        <v>1490</v>
      </c>
      <c r="D329" s="437"/>
      <c r="E329" s="436"/>
      <c r="F329" s="437"/>
      <c r="G329" s="796"/>
      <c r="H329" s="797"/>
      <c r="I329" s="437"/>
      <c r="J329" s="436"/>
      <c r="K329" s="798"/>
      <c r="L329" s="390"/>
      <c r="M329" s="337"/>
      <c r="N329" s="255"/>
      <c r="O329" s="406"/>
      <c r="P329" s="405"/>
      <c r="Q329" s="339"/>
      <c r="R329" s="339"/>
      <c r="S329" s="339"/>
      <c r="T329" s="339"/>
      <c r="U329" s="339"/>
      <c r="V329" s="406"/>
      <c r="W329" s="438"/>
      <c r="X329" s="406"/>
      <c r="Y329" s="4"/>
      <c r="Z329" s="4"/>
      <c r="AA329" s="4"/>
      <c r="AB329" s="4"/>
      <c r="AC329" s="4"/>
      <c r="AD329" s="4"/>
    </row>
    <row r="330" spans="1:30" ht="13">
      <c r="A330" s="4209"/>
      <c r="B330" s="539" t="s">
        <v>267</v>
      </c>
      <c r="C330" s="799">
        <v>45997</v>
      </c>
      <c r="D330" s="62"/>
      <c r="E330" s="452"/>
      <c r="F330" s="62"/>
      <c r="G330" s="63"/>
      <c r="H330" s="64"/>
      <c r="I330" s="800"/>
      <c r="J330" s="801"/>
      <c r="K330" s="466"/>
      <c r="L330" s="467"/>
      <c r="M330" s="468"/>
      <c r="N330" s="69"/>
      <c r="O330" s="70"/>
      <c r="P330" s="71"/>
      <c r="Q330" s="72"/>
      <c r="R330" s="72"/>
      <c r="S330" s="72"/>
      <c r="T330" s="72"/>
      <c r="U330" s="72"/>
      <c r="V330" s="70"/>
      <c r="W330" s="73"/>
      <c r="X330" s="70"/>
      <c r="Y330" s="4"/>
      <c r="Z330" s="4"/>
      <c r="AA330" s="4"/>
      <c r="AB330" s="4"/>
      <c r="AC330" s="4"/>
      <c r="AD330" s="4"/>
    </row>
    <row r="331" spans="1:30" ht="14.5">
      <c r="A331" s="4209"/>
      <c r="B331" s="802" t="s">
        <v>268</v>
      </c>
      <c r="C331" s="803" t="s">
        <v>269</v>
      </c>
      <c r="D331" s="346"/>
      <c r="E331" s="349"/>
      <c r="F331" s="346"/>
      <c r="G331" s="804"/>
      <c r="H331" s="805"/>
      <c r="I331" s="806"/>
      <c r="J331" s="807"/>
      <c r="K331" s="464"/>
      <c r="L331" s="92"/>
      <c r="M331" s="465"/>
      <c r="N331" s="318"/>
      <c r="O331" s="319"/>
      <c r="P331" s="345"/>
      <c r="Q331" s="808"/>
      <c r="R331" s="808"/>
      <c r="S331" s="808"/>
      <c r="T331" s="808"/>
      <c r="U331" s="808"/>
      <c r="V331" s="809"/>
      <c r="W331" s="345"/>
      <c r="X331" s="809"/>
      <c r="Y331" s="4"/>
      <c r="Z331" s="4"/>
      <c r="AA331" s="4"/>
      <c r="AB331" s="4"/>
      <c r="AC331" s="4"/>
      <c r="AD331" s="4"/>
    </row>
    <row r="332" spans="1:30" thickBot="1">
      <c r="A332" s="4385"/>
      <c r="B332" s="810" t="s">
        <v>270</v>
      </c>
      <c r="C332" s="811" t="s">
        <v>271</v>
      </c>
      <c r="D332" s="812"/>
      <c r="E332" s="22"/>
      <c r="F332" s="812"/>
      <c r="G332" s="813"/>
      <c r="H332" s="814"/>
      <c r="I332" s="815"/>
      <c r="J332" s="816"/>
      <c r="K332" s="817"/>
      <c r="L332" s="818"/>
      <c r="M332" s="819"/>
      <c r="N332" s="812"/>
      <c r="O332" s="820"/>
      <c r="P332" s="821"/>
      <c r="Q332" s="822"/>
      <c r="R332" s="822"/>
      <c r="S332" s="822"/>
      <c r="T332" s="822"/>
      <c r="U332" s="822"/>
      <c r="V332" s="820"/>
      <c r="W332" s="821"/>
      <c r="X332" s="820"/>
      <c r="Y332" s="4"/>
      <c r="Z332" s="4"/>
      <c r="AA332" s="4"/>
      <c r="AB332" s="4"/>
      <c r="AC332" s="4"/>
      <c r="AD332" s="4"/>
    </row>
    <row r="333" spans="1:30" thickTop="1">
      <c r="A333" s="4401" t="s">
        <v>272</v>
      </c>
      <c r="B333" s="539" t="s">
        <v>28</v>
      </c>
      <c r="C333" s="823">
        <v>45715</v>
      </c>
      <c r="D333" s="824"/>
      <c r="E333" s="825"/>
      <c r="F333" s="824"/>
      <c r="G333" s="826"/>
      <c r="H333" s="827"/>
      <c r="I333" s="828"/>
      <c r="J333" s="829"/>
      <c r="K333" s="830"/>
      <c r="L333" s="831"/>
      <c r="M333" s="832"/>
      <c r="N333" s="824"/>
      <c r="O333" s="833"/>
      <c r="P333" s="834"/>
      <c r="Q333" s="835"/>
      <c r="R333" s="835"/>
      <c r="S333" s="835"/>
      <c r="T333" s="835"/>
      <c r="U333" s="835"/>
      <c r="V333" s="833"/>
      <c r="W333" s="834"/>
      <c r="X333" s="833"/>
      <c r="Y333" s="4"/>
      <c r="Z333" s="4"/>
      <c r="AA333" s="4"/>
      <c r="AB333" s="4"/>
      <c r="AC333" s="4"/>
      <c r="AD333" s="4"/>
    </row>
    <row r="334" spans="1:30" ht="14.5">
      <c r="A334" s="4209"/>
      <c r="B334" s="539" t="s">
        <v>29</v>
      </c>
      <c r="C334" s="823">
        <v>45903</v>
      </c>
      <c r="D334" s="346"/>
      <c r="E334" s="349"/>
      <c r="F334" s="346"/>
      <c r="G334" s="804"/>
      <c r="H334" s="805"/>
      <c r="I334" s="609"/>
      <c r="J334" s="470"/>
      <c r="K334" s="464"/>
      <c r="L334" s="92"/>
      <c r="M334" s="465"/>
      <c r="N334" s="318"/>
      <c r="O334" s="319"/>
      <c r="P334" s="345"/>
      <c r="Q334" s="451"/>
      <c r="R334" s="451"/>
      <c r="S334" s="451"/>
      <c r="T334" s="451"/>
      <c r="U334" s="451"/>
      <c r="V334" s="319"/>
      <c r="W334" s="321"/>
      <c r="X334" s="319"/>
      <c r="Y334" s="4"/>
      <c r="Z334" s="4"/>
      <c r="AA334" s="4"/>
      <c r="AB334" s="4"/>
      <c r="AC334" s="4"/>
      <c r="AD334" s="4"/>
    </row>
    <row r="335" spans="1:30" ht="14.5">
      <c r="A335" s="4209"/>
      <c r="B335" s="802" t="s">
        <v>30</v>
      </c>
      <c r="C335" s="803" t="s">
        <v>273</v>
      </c>
      <c r="D335" s="346"/>
      <c r="E335" s="349"/>
      <c r="F335" s="346"/>
      <c r="G335" s="804"/>
      <c r="H335" s="805"/>
      <c r="I335" s="346"/>
      <c r="J335" s="452"/>
      <c r="K335" s="464"/>
      <c r="L335" s="92"/>
      <c r="M335" s="465"/>
      <c r="N335" s="318"/>
      <c r="O335" s="319"/>
      <c r="P335" s="345"/>
      <c r="Q335" s="808"/>
      <c r="R335" s="808"/>
      <c r="S335" s="808"/>
      <c r="T335" s="808"/>
      <c r="U335" s="808"/>
      <c r="V335" s="809"/>
      <c r="W335" s="345"/>
      <c r="X335" s="809"/>
      <c r="Y335" s="4"/>
      <c r="Z335" s="4"/>
      <c r="AA335" s="4"/>
      <c r="AB335" s="4"/>
      <c r="AC335" s="4"/>
      <c r="AD335" s="4"/>
    </row>
    <row r="336" spans="1:30" ht="14.5">
      <c r="A336" s="4209"/>
      <c r="B336" s="802" t="s">
        <v>32</v>
      </c>
      <c r="C336" s="803" t="s">
        <v>274</v>
      </c>
      <c r="D336" s="836"/>
      <c r="E336" s="837"/>
      <c r="F336" s="836"/>
      <c r="G336" s="838"/>
      <c r="H336" s="839"/>
      <c r="I336" s="836"/>
      <c r="J336" s="837"/>
      <c r="K336" s="840"/>
      <c r="L336" s="841"/>
      <c r="M336" s="842"/>
      <c r="N336" s="843"/>
      <c r="O336" s="844"/>
      <c r="P336" s="845"/>
      <c r="Q336" s="846"/>
      <c r="R336" s="846"/>
      <c r="S336" s="846"/>
      <c r="T336" s="846"/>
      <c r="U336" s="846"/>
      <c r="V336" s="847"/>
      <c r="W336" s="845"/>
      <c r="X336" s="847"/>
      <c r="Y336" s="4"/>
      <c r="Z336" s="4"/>
      <c r="AA336" s="4"/>
      <c r="AB336" s="4"/>
      <c r="AC336" s="4"/>
      <c r="AD336" s="4"/>
    </row>
    <row r="337" spans="1:30" thickBot="1">
      <c r="A337" s="4385"/>
      <c r="B337" s="810" t="s">
        <v>275</v>
      </c>
      <c r="C337" s="803" t="s">
        <v>276</v>
      </c>
      <c r="D337" s="848"/>
      <c r="E337" s="849"/>
      <c r="F337" s="848"/>
      <c r="G337" s="850"/>
      <c r="H337" s="851"/>
      <c r="I337" s="848"/>
      <c r="J337" s="849"/>
      <c r="K337" s="852"/>
      <c r="L337" s="853"/>
      <c r="M337" s="854"/>
      <c r="N337" s="812"/>
      <c r="O337" s="820"/>
      <c r="P337" s="855"/>
      <c r="Q337" s="856"/>
      <c r="R337" s="856"/>
      <c r="S337" s="856"/>
      <c r="T337" s="856"/>
      <c r="U337" s="856"/>
      <c r="V337" s="857"/>
      <c r="W337" s="855"/>
      <c r="X337" s="857"/>
      <c r="Y337" s="4"/>
      <c r="Z337" s="4"/>
      <c r="AA337" s="4"/>
      <c r="AB337" s="4"/>
      <c r="AC337" s="4"/>
      <c r="AD337" s="4"/>
    </row>
    <row r="338" spans="1:30" thickTop="1">
      <c r="A338" s="858"/>
      <c r="B338" s="858"/>
      <c r="C338" s="858"/>
      <c r="D338" s="858"/>
      <c r="E338" s="858"/>
      <c r="F338" s="858"/>
      <c r="G338" s="858"/>
      <c r="H338" s="858"/>
      <c r="I338" s="858"/>
      <c r="J338" s="858"/>
      <c r="K338" s="858"/>
      <c r="L338" s="858"/>
      <c r="M338" s="858"/>
      <c r="N338" s="858"/>
      <c r="O338" s="858"/>
      <c r="P338" s="858"/>
      <c r="Q338" s="858"/>
      <c r="R338" s="858"/>
      <c r="S338" s="858"/>
      <c r="T338" s="858"/>
      <c r="U338" s="858"/>
      <c r="V338" s="858"/>
      <c r="W338" s="4"/>
      <c r="X338" s="4"/>
      <c r="Y338" s="4"/>
      <c r="Z338" s="4"/>
      <c r="AA338" s="4"/>
      <c r="AB338" s="4"/>
      <c r="AC338" s="4"/>
      <c r="AD338" s="4"/>
    </row>
    <row r="339" spans="1:30" ht="14.5">
      <c r="A339" s="858"/>
      <c r="B339" s="858"/>
      <c r="C339" s="858"/>
      <c r="D339" s="858"/>
      <c r="E339" s="858"/>
      <c r="F339" s="858"/>
      <c r="G339" s="858"/>
      <c r="H339" s="858"/>
      <c r="I339" s="858"/>
      <c r="J339" s="858"/>
      <c r="K339" s="858"/>
      <c r="L339" s="858"/>
      <c r="M339" s="858"/>
      <c r="N339" s="858"/>
      <c r="O339" s="858"/>
      <c r="P339" s="858"/>
      <c r="Q339" s="858"/>
      <c r="R339" s="858"/>
      <c r="S339" s="858"/>
      <c r="T339" s="858"/>
      <c r="U339" s="858"/>
      <c r="V339" s="858"/>
      <c r="W339" s="4"/>
      <c r="X339" s="4"/>
      <c r="Y339" s="4"/>
      <c r="Z339" s="4"/>
      <c r="AA339" s="4"/>
      <c r="AB339" s="4"/>
      <c r="AC339" s="4"/>
      <c r="AD339" s="4"/>
    </row>
    <row r="340" spans="1:30" ht="14.5">
      <c r="A340" s="4290" t="s">
        <v>277</v>
      </c>
      <c r="B340" s="4068"/>
      <c r="C340" s="4068"/>
      <c r="D340" s="858"/>
      <c r="E340" s="858"/>
      <c r="F340" s="858"/>
      <c r="G340" s="858"/>
      <c r="H340" s="858"/>
      <c r="I340" s="858"/>
      <c r="J340" s="858"/>
      <c r="K340" s="4290" t="s">
        <v>278</v>
      </c>
      <c r="L340" s="4068"/>
      <c r="M340" s="4068"/>
      <c r="N340" s="859"/>
      <c r="O340" s="859"/>
      <c r="P340" s="859"/>
      <c r="Q340" s="860"/>
      <c r="R340" s="860"/>
      <c r="S340" s="860"/>
      <c r="T340" s="860"/>
      <c r="U340" s="858"/>
      <c r="V340" s="858"/>
      <c r="W340" s="4"/>
      <c r="X340" s="4"/>
      <c r="Y340" s="4"/>
      <c r="Z340" s="4"/>
      <c r="AA340" s="4"/>
      <c r="AB340" s="4"/>
      <c r="AC340" s="4"/>
      <c r="AD340" s="4"/>
    </row>
    <row r="341" spans="1:30" ht="14.5">
      <c r="A341" s="858"/>
      <c r="B341" s="861"/>
      <c r="C341" s="861" t="s">
        <v>279</v>
      </c>
      <c r="D341" s="4280" t="s">
        <v>280</v>
      </c>
      <c r="E341" s="4068"/>
      <c r="F341" s="4068"/>
      <c r="G341" s="4068"/>
      <c r="H341" s="4068"/>
      <c r="I341" s="4068"/>
      <c r="J341" s="4068"/>
      <c r="K341" s="858"/>
      <c r="L341" s="861"/>
      <c r="M341" s="861" t="s">
        <v>281</v>
      </c>
      <c r="N341" s="4280" t="s">
        <v>282</v>
      </c>
      <c r="O341" s="4068"/>
      <c r="P341" s="4068"/>
      <c r="Q341" s="4068"/>
      <c r="R341" s="4068"/>
      <c r="S341" s="4068"/>
      <c r="T341" s="4068"/>
      <c r="U341" s="858"/>
      <c r="V341" s="858"/>
      <c r="W341" s="4"/>
      <c r="X341" s="4"/>
      <c r="Y341" s="4"/>
      <c r="Z341" s="4"/>
      <c r="AA341" s="4"/>
      <c r="AB341" s="4"/>
      <c r="AC341" s="4"/>
      <c r="AD341" s="4"/>
    </row>
    <row r="342" spans="1:30" ht="14.5">
      <c r="A342" s="858"/>
      <c r="B342" s="861"/>
      <c r="C342" s="861" t="s">
        <v>283</v>
      </c>
      <c r="D342" s="4280" t="s">
        <v>284</v>
      </c>
      <c r="E342" s="4068"/>
      <c r="F342" s="4068"/>
      <c r="G342" s="4068"/>
      <c r="H342" s="4068"/>
      <c r="I342" s="4068"/>
      <c r="J342" s="4068"/>
      <c r="K342" s="858"/>
      <c r="L342" s="861"/>
      <c r="M342" s="861" t="s">
        <v>285</v>
      </c>
      <c r="N342" s="4280" t="s">
        <v>286</v>
      </c>
      <c r="O342" s="4068"/>
      <c r="P342" s="4068"/>
      <c r="Q342" s="4068"/>
      <c r="R342" s="4068"/>
      <c r="S342" s="4068"/>
      <c r="T342" s="4068"/>
      <c r="U342" s="858"/>
      <c r="V342" s="858"/>
      <c r="W342" s="4"/>
      <c r="X342" s="4"/>
      <c r="Y342" s="4"/>
      <c r="Z342" s="4"/>
      <c r="AA342" s="4"/>
      <c r="AB342" s="4"/>
      <c r="AC342" s="4"/>
      <c r="AD342" s="4"/>
    </row>
    <row r="343" spans="1:30" ht="14.5">
      <c r="A343" s="858"/>
      <c r="B343" s="861"/>
      <c r="C343" s="861" t="s">
        <v>287</v>
      </c>
      <c r="D343" s="4280" t="s">
        <v>288</v>
      </c>
      <c r="E343" s="4068"/>
      <c r="F343" s="4068"/>
      <c r="G343" s="4068"/>
      <c r="H343" s="4068"/>
      <c r="I343" s="4068"/>
      <c r="J343" s="4068"/>
      <c r="K343" s="858"/>
      <c r="L343" s="861"/>
      <c r="M343" s="861" t="s">
        <v>289</v>
      </c>
      <c r="N343" s="4280" t="s">
        <v>290</v>
      </c>
      <c r="O343" s="4068"/>
      <c r="P343" s="4068"/>
      <c r="Q343" s="4068"/>
      <c r="R343" s="4068"/>
      <c r="S343" s="4068"/>
      <c r="T343" s="4068"/>
      <c r="U343" s="858"/>
      <c r="V343" s="858"/>
      <c r="W343" s="4"/>
      <c r="X343" s="4"/>
      <c r="Y343" s="4"/>
      <c r="Z343" s="4"/>
      <c r="AA343" s="4"/>
      <c r="AB343" s="4"/>
      <c r="AC343" s="4"/>
      <c r="AD343" s="4"/>
    </row>
    <row r="344" spans="1:30" ht="14.5">
      <c r="A344" s="858"/>
      <c r="B344" s="858"/>
      <c r="C344" s="858" t="s">
        <v>291</v>
      </c>
      <c r="D344" s="859" t="s">
        <v>292</v>
      </c>
      <c r="E344" s="860"/>
      <c r="F344" s="860"/>
      <c r="G344" s="860"/>
      <c r="H344" s="860"/>
      <c r="I344" s="860"/>
      <c r="J344" s="860"/>
      <c r="K344" s="858"/>
      <c r="L344" s="862"/>
      <c r="M344" s="862"/>
      <c r="N344" s="863"/>
      <c r="O344" s="863"/>
      <c r="P344" s="863"/>
      <c r="Q344" s="860"/>
      <c r="R344" s="860"/>
      <c r="S344" s="860"/>
      <c r="T344" s="860"/>
      <c r="U344" s="858"/>
      <c r="V344" s="858"/>
      <c r="W344" s="4"/>
      <c r="X344" s="4"/>
      <c r="Y344" s="4"/>
      <c r="Z344" s="4"/>
      <c r="AA344" s="4"/>
      <c r="AB344" s="4"/>
      <c r="AC344" s="4"/>
      <c r="AD344" s="4"/>
    </row>
    <row r="345" spans="1:30" ht="14.5">
      <c r="K345" s="858"/>
      <c r="L345" s="861"/>
      <c r="M345" s="861" t="s">
        <v>293</v>
      </c>
      <c r="N345" s="4280" t="s">
        <v>294</v>
      </c>
      <c r="O345" s="4068"/>
      <c r="P345" s="4068"/>
      <c r="Q345" s="4068"/>
      <c r="R345" s="4068"/>
      <c r="S345" s="4068"/>
      <c r="T345" s="4068"/>
      <c r="U345" s="858"/>
      <c r="V345" s="858"/>
      <c r="W345" s="4"/>
      <c r="X345" s="4"/>
      <c r="Y345" s="4"/>
      <c r="Z345" s="4"/>
      <c r="AA345" s="4"/>
      <c r="AB345" s="4"/>
      <c r="AC345" s="4"/>
      <c r="AD345" s="4"/>
    </row>
    <row r="346" spans="1:30" ht="14.5">
      <c r="A346" s="4290" t="s">
        <v>295</v>
      </c>
      <c r="B346" s="4068"/>
      <c r="C346" s="4068"/>
      <c r="D346" s="863"/>
      <c r="E346" s="863"/>
      <c r="F346" s="863"/>
      <c r="G346" s="860"/>
      <c r="H346" s="860"/>
      <c r="I346" s="860"/>
      <c r="J346" s="860"/>
      <c r="K346" s="858"/>
      <c r="L346" s="862"/>
      <c r="M346" s="862"/>
      <c r="N346" s="862"/>
      <c r="O346" s="862"/>
      <c r="P346" s="862"/>
      <c r="Q346" s="858"/>
      <c r="R346" s="858"/>
      <c r="S346" s="858"/>
      <c r="T346" s="858"/>
      <c r="U346" s="858"/>
      <c r="V346" s="858"/>
      <c r="W346" s="4"/>
      <c r="X346" s="4"/>
      <c r="Y346" s="4"/>
      <c r="Z346" s="4"/>
      <c r="AA346" s="4"/>
      <c r="AB346" s="4"/>
      <c r="AC346" s="4"/>
      <c r="AD346" s="4"/>
    </row>
    <row r="347" spans="1:30" ht="14.5">
      <c r="A347" s="858"/>
      <c r="B347" s="861"/>
      <c r="C347" s="861" t="s">
        <v>296</v>
      </c>
      <c r="D347" s="4280" t="s">
        <v>282</v>
      </c>
      <c r="E347" s="4068"/>
      <c r="F347" s="4068"/>
      <c r="G347" s="4068"/>
      <c r="H347" s="4068"/>
      <c r="I347" s="4068"/>
      <c r="J347" s="4068"/>
      <c r="K347" s="858"/>
      <c r="L347" s="861"/>
      <c r="M347" s="861" t="s">
        <v>297</v>
      </c>
      <c r="N347" s="4280" t="s">
        <v>298</v>
      </c>
      <c r="O347" s="4068"/>
      <c r="P347" s="4068"/>
      <c r="Q347" s="4068"/>
      <c r="R347" s="4068"/>
      <c r="S347" s="4068"/>
      <c r="T347" s="858"/>
      <c r="U347" s="858"/>
      <c r="V347" s="858"/>
      <c r="W347" s="4"/>
      <c r="X347" s="4"/>
      <c r="Y347" s="4"/>
      <c r="Z347" s="4"/>
      <c r="AA347" s="4"/>
      <c r="AB347" s="4"/>
      <c r="AC347" s="4"/>
      <c r="AD347" s="4"/>
    </row>
    <row r="348" spans="1:30" ht="14.5">
      <c r="A348" s="858"/>
      <c r="B348" s="864"/>
      <c r="C348" s="864" t="s">
        <v>299</v>
      </c>
      <c r="D348" s="4280" t="s">
        <v>300</v>
      </c>
      <c r="E348" s="4068"/>
      <c r="F348" s="4068"/>
      <c r="G348" s="4068"/>
      <c r="H348" s="4068"/>
      <c r="I348" s="4068"/>
      <c r="J348" s="4068"/>
      <c r="K348" s="858"/>
      <c r="L348" s="858"/>
      <c r="M348" s="858"/>
      <c r="N348" s="858"/>
      <c r="O348" s="858"/>
      <c r="P348" s="858"/>
      <c r="Q348" s="858"/>
      <c r="R348" s="858"/>
      <c r="S348" s="858"/>
      <c r="T348" s="858"/>
      <c r="U348" s="858"/>
      <c r="V348" s="858"/>
      <c r="W348" s="4"/>
      <c r="X348" s="4"/>
      <c r="Y348" s="4"/>
      <c r="Z348" s="4"/>
      <c r="AA348" s="4"/>
      <c r="AB348" s="4"/>
      <c r="AC348" s="4"/>
      <c r="AD348" s="4"/>
    </row>
    <row r="349" spans="1:30" ht="14.5">
      <c r="A349" s="858"/>
      <c r="B349" s="861"/>
      <c r="C349" s="861" t="s">
        <v>301</v>
      </c>
      <c r="D349" s="4280" t="s">
        <v>302</v>
      </c>
      <c r="E349" s="4068"/>
      <c r="F349" s="4068"/>
      <c r="G349" s="4068"/>
      <c r="H349" s="4068"/>
      <c r="I349" s="4068"/>
      <c r="J349" s="4068"/>
      <c r="K349" s="858"/>
      <c r="L349" s="858"/>
      <c r="M349" s="858"/>
      <c r="N349" s="858"/>
      <c r="O349" s="858"/>
      <c r="P349" s="858"/>
      <c r="Q349" s="858"/>
      <c r="R349" s="858"/>
      <c r="S349" s="858"/>
      <c r="T349" s="858"/>
      <c r="U349" s="858"/>
      <c r="V349" s="858"/>
      <c r="W349" s="4"/>
      <c r="X349" s="4"/>
      <c r="Y349" s="4"/>
      <c r="Z349" s="4"/>
      <c r="AA349" s="4"/>
      <c r="AB349" s="4"/>
      <c r="AC349" s="4"/>
      <c r="AD349" s="4"/>
    </row>
    <row r="350" spans="1:30" ht="14.5">
      <c r="A350" s="858"/>
      <c r="B350" s="861"/>
      <c r="C350" s="861"/>
      <c r="D350" s="859"/>
      <c r="E350" s="859"/>
      <c r="F350" s="859"/>
      <c r="G350" s="860"/>
      <c r="H350" s="860"/>
      <c r="I350" s="860"/>
      <c r="J350" s="860"/>
      <c r="K350" s="858"/>
      <c r="L350" s="858"/>
      <c r="M350" s="858"/>
      <c r="N350" s="858"/>
      <c r="O350" s="858"/>
      <c r="P350" s="858"/>
      <c r="Q350" s="858"/>
      <c r="R350" s="858"/>
      <c r="S350" s="858"/>
      <c r="T350" s="858"/>
      <c r="U350" s="858"/>
      <c r="V350" s="858"/>
      <c r="W350" s="4"/>
      <c r="X350" s="4"/>
      <c r="Y350" s="4"/>
      <c r="Z350" s="4"/>
      <c r="AA350" s="4"/>
      <c r="AB350" s="4"/>
      <c r="AC350" s="4"/>
      <c r="AD350" s="4"/>
    </row>
    <row r="351" spans="1:30" ht="14.5">
      <c r="A351" s="858"/>
      <c r="B351" s="861"/>
      <c r="C351" s="861"/>
      <c r="D351" s="859"/>
      <c r="E351" s="859"/>
      <c r="F351" s="859"/>
      <c r="G351" s="860"/>
      <c r="H351" s="860"/>
      <c r="I351" s="860"/>
      <c r="J351" s="860"/>
      <c r="K351" s="858"/>
      <c r="L351" s="858"/>
      <c r="M351" s="858"/>
      <c r="N351" s="858"/>
      <c r="O351" s="858"/>
      <c r="P351" s="858"/>
      <c r="Q351" s="858"/>
      <c r="R351" s="858"/>
      <c r="S351" s="858"/>
      <c r="T351" s="858"/>
      <c r="U351" s="858"/>
      <c r="V351" s="858"/>
      <c r="W351" s="4"/>
      <c r="X351" s="4"/>
      <c r="Y351" s="4"/>
      <c r="Z351" s="4"/>
      <c r="AA351" s="4"/>
      <c r="AB351" s="4"/>
      <c r="AC351" s="4"/>
      <c r="AD351" s="4"/>
    </row>
    <row r="352" spans="1:30" ht="14.5">
      <c r="K352" s="858"/>
      <c r="L352" s="858"/>
      <c r="M352" s="858"/>
      <c r="N352" s="858"/>
      <c r="O352" s="858"/>
      <c r="P352" s="858"/>
      <c r="Q352" s="858"/>
      <c r="R352" s="858"/>
      <c r="S352" s="858"/>
      <c r="T352" s="858"/>
      <c r="U352" s="858"/>
      <c r="V352" s="858"/>
      <c r="W352" s="4"/>
      <c r="X352" s="4"/>
      <c r="Y352" s="4"/>
      <c r="Z352" s="4"/>
      <c r="AA352" s="4"/>
      <c r="AB352" s="4"/>
      <c r="AC352" s="4"/>
      <c r="AD352" s="4"/>
    </row>
    <row r="353" spans="1:30" ht="14.5">
      <c r="K353" s="858"/>
      <c r="L353" s="858"/>
      <c r="M353" s="858"/>
      <c r="N353" s="858"/>
      <c r="O353" s="858"/>
      <c r="P353" s="858"/>
      <c r="Q353" s="858"/>
      <c r="R353" s="858"/>
      <c r="S353" s="858"/>
      <c r="T353" s="858"/>
      <c r="U353" s="858"/>
      <c r="V353" s="858"/>
      <c r="W353" s="4"/>
      <c r="X353" s="4"/>
      <c r="Y353" s="4"/>
      <c r="Z353" s="4"/>
      <c r="AA353" s="4"/>
      <c r="AB353" s="4"/>
      <c r="AC353" s="4"/>
      <c r="AD353" s="4"/>
    </row>
    <row r="354" spans="1:30" ht="14.5">
      <c r="K354" s="858"/>
      <c r="L354" s="858"/>
      <c r="M354" s="858"/>
      <c r="N354" s="858"/>
      <c r="O354" s="858"/>
      <c r="P354" s="858"/>
      <c r="Q354" s="858"/>
      <c r="R354" s="858"/>
      <c r="S354" s="858"/>
      <c r="T354" s="858"/>
      <c r="U354" s="858"/>
      <c r="V354" s="858"/>
      <c r="W354" s="4"/>
      <c r="X354" s="4"/>
      <c r="Y354" s="4"/>
      <c r="Z354" s="4"/>
      <c r="AA354" s="4"/>
      <c r="AB354" s="4"/>
      <c r="AC354" s="4"/>
      <c r="AD354" s="4"/>
    </row>
    <row r="355" spans="1:30" ht="14.5">
      <c r="K355" s="858"/>
      <c r="L355" s="858"/>
      <c r="M355" s="858"/>
      <c r="N355" s="858"/>
      <c r="O355" s="858"/>
      <c r="P355" s="858"/>
      <c r="Q355" s="858"/>
      <c r="R355" s="858"/>
      <c r="S355" s="858"/>
      <c r="T355" s="858"/>
      <c r="U355" s="858"/>
      <c r="V355" s="858"/>
      <c r="W355" s="4"/>
      <c r="X355" s="4"/>
      <c r="Y355" s="4"/>
      <c r="Z355" s="4"/>
      <c r="AA355" s="4"/>
      <c r="AB355" s="4"/>
      <c r="AC355" s="4"/>
      <c r="AD355" s="4"/>
    </row>
    <row r="356" spans="1:30" ht="14.5">
      <c r="K356" s="858"/>
      <c r="L356" s="858"/>
      <c r="M356" s="858"/>
      <c r="N356" s="858"/>
      <c r="O356" s="858"/>
      <c r="P356" s="858"/>
      <c r="Q356" s="858"/>
      <c r="R356" s="858"/>
      <c r="S356" s="858"/>
      <c r="T356" s="858"/>
      <c r="U356" s="858"/>
      <c r="V356" s="858"/>
      <c r="W356" s="4"/>
      <c r="X356" s="4"/>
      <c r="Y356" s="4"/>
      <c r="Z356" s="4"/>
      <c r="AA356" s="4"/>
      <c r="AB356" s="4"/>
      <c r="AC356" s="4"/>
      <c r="AD356" s="4"/>
    </row>
    <row r="357" spans="1:30" ht="14.5">
      <c r="K357" s="858"/>
      <c r="L357" s="858"/>
      <c r="M357" s="858"/>
      <c r="N357" s="858"/>
      <c r="O357" s="858"/>
      <c r="P357" s="858"/>
      <c r="Q357" s="858"/>
      <c r="R357" s="858"/>
      <c r="S357" s="858"/>
      <c r="T357" s="858"/>
      <c r="U357" s="858"/>
      <c r="V357" s="858"/>
      <c r="W357" s="4"/>
      <c r="X357" s="4"/>
      <c r="Y357" s="4"/>
      <c r="Z357" s="4"/>
      <c r="AA357" s="4"/>
      <c r="AB357" s="4"/>
      <c r="AC357" s="4"/>
      <c r="AD357" s="4"/>
    </row>
    <row r="358" spans="1:30" ht="14.5">
      <c r="K358" s="858"/>
      <c r="L358" s="858"/>
      <c r="M358" s="858"/>
      <c r="N358" s="858"/>
      <c r="O358" s="858"/>
      <c r="P358" s="858"/>
      <c r="Q358" s="858"/>
      <c r="R358" s="858"/>
      <c r="S358" s="858"/>
      <c r="T358" s="858"/>
      <c r="U358" s="858"/>
      <c r="V358" s="858"/>
      <c r="W358" s="4"/>
      <c r="X358" s="4"/>
      <c r="Y358" s="4"/>
      <c r="Z358" s="4"/>
      <c r="AA358" s="4"/>
      <c r="AB358" s="4"/>
      <c r="AC358" s="4"/>
      <c r="AD358" s="4"/>
    </row>
    <row r="359" spans="1:30" ht="14.5">
      <c r="K359" s="858"/>
      <c r="L359" s="858"/>
      <c r="M359" s="858"/>
      <c r="N359" s="858"/>
      <c r="O359" s="858"/>
      <c r="P359" s="858"/>
      <c r="Q359" s="858"/>
      <c r="R359" s="858"/>
      <c r="S359" s="858"/>
      <c r="T359" s="858"/>
      <c r="U359" s="858"/>
      <c r="V359" s="858"/>
      <c r="W359" s="4"/>
      <c r="X359" s="4"/>
      <c r="Y359" s="4"/>
      <c r="Z359" s="4"/>
      <c r="AA359" s="4"/>
      <c r="AB359" s="4"/>
      <c r="AC359" s="4"/>
      <c r="AD359" s="4"/>
    </row>
    <row r="360" spans="1:30" ht="12.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865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2.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865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2.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865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2.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865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2.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865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2.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865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2.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865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2.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865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2.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865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2.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865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2.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865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2.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865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2.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865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2.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865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2.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865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2.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865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2.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865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2.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865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2.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865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2.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865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2.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865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2.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865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2.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865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2.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865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2.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865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2.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865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2.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865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2.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865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2.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865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2.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865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2.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865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2.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865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2.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865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2.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865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2.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865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2.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865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2.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865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2.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865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2.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865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2.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865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2.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865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2.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865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2.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865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2.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865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2.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865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2.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865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2.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865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2.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865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2.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865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2.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865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2.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865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2.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865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2.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865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2.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865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2.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865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2.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865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2.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865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2.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865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2.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865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2.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865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2.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865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2.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865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2.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865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2.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865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2.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865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2.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865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2.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865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2.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865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2.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865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2.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865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2.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865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2.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865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2.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865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2.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865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2.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865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2.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865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2.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865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2.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865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2.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865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2.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865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2.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865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2.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865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2.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865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2.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865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2.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865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2.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865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2.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865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2.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865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2.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865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2.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865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2.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865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2.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865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2.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865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2.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865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2.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865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2.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865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2.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865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2.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865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2.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865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2.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865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2.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865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2.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865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2.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865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2.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865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2.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865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2.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865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2.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865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2.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865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2.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865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2.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865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2.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865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2.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865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2.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865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2.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865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2.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865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2.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865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2.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865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2.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865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2.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865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2.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865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2.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865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2.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865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2.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865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2.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865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2.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865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2.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865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2.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865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2.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865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2.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865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2.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865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2.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865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2.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865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2.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865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2.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865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2.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865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2.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865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2.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865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2.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865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2.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865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2.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865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2.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865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2.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865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2.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865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2.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865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2.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865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2.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865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2.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865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2.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865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2.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865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2.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865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2.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865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2.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865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2.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865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2.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865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2.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865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2.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865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2.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865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2.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865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2.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865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2.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865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2.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865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2.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865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2.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865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2.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865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2.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865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2.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865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2.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865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2.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865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2.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865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2.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865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2.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865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2.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865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2.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865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2.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865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2.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865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2.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865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2.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865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2.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865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2.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865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2.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865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2.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865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2.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865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2.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865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2.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865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2.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865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2.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865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2.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865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2.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865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2.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865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2.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865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2.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865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2.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865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2.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865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2.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865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2.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865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2.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865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2.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865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2.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865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2.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865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2.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865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2.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865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2.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865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2.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865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2.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865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2.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865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2.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865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2.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865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2.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865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2.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865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2.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865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2.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865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2.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865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2.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865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2.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865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2.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865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2.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865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2.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865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2.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865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2.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865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2.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865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2.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865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2.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865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2.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865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2.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865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2.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865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2.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865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2.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865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2.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865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2.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865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2.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865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2.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865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2.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865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2.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865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2.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865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2.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865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2.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865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2.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865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2.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865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2.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865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2.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865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2.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865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2.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865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2.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865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2.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865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2.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865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2.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865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2.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865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2.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865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2.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865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2.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865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2.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865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2.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865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2.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865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2.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865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2.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865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2.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865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2.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865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2.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865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2.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865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2.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865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2.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865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2.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865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2.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865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2.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865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2.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865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2.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865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2.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865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2.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865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2.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865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2.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865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2.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865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2.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865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2.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865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2.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865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2.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865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2.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865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2.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865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2.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865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2.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865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2.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865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2.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865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2.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865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2.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865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2.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865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2.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865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2.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865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2.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865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2.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865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2.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865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2.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865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2.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865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2.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865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2.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865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2.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865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2.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865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2.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865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2.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865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2.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865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2.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865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2.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865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2.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865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2.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865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2.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865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2.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865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2.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865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2.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865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2.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865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2.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865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2.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865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2.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865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2.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865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2.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865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2.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865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2.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865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2.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865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2.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865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2.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865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2.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865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2.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865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2.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865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2.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865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2.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865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2.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865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2.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865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2.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865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2.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865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2.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865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2.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865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2.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865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2.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865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2.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865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2.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865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2.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865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2.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865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2.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865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2.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865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2.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865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2.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865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2.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865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2.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865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2.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865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2.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865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2.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865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2.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865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2.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865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2.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865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2.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865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2.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865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2.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865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2.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865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2.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865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2.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865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2.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865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2.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865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2.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865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2.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865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2.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865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2.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865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2.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865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2.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865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2.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865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2.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865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2.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865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2.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865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2.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865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2.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865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2.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865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2.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865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2.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865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2.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865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2.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865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2.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865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2.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865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2.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865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2.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865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2.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865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2.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865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2.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865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2.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865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2.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865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2.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865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2.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865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2.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865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2.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865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2.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865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2.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865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2.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865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2.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865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2.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865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2.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865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2.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865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2.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865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2.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865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2.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865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2.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865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2.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865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2.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865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2.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865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2.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865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2.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865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2.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865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2.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865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2.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865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2.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865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2.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865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2.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865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2.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865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2.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865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2.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865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2.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865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2.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865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2.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865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2.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865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2.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865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2.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865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2.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865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2.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865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2.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865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2.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865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2.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865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2.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865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2.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865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2.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865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2.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865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2.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865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2.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865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2.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865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2.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865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2.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865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2.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865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2.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865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2.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865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2.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865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2.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865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2.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865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2.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865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2.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865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2.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865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2.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865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2.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865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2.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865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2.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865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2.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865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2.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865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2.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865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2.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865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2.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865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2.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865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2.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865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2.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865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2.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865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2.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865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2.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865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2.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865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2.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865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2.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865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2.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865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2.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865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2.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865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2.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865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2.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865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2.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865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2.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865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2.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865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2.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865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2.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865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2.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865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2.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865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2.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865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2.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865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2.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865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2.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865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2.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865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2.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865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2.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865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2.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865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2.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865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2.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865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2.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865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2.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865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2.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865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2.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865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2.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865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2.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865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2.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865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2.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865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2.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865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2.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865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2.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865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2.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865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2.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865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2.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865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2.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865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2.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865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2.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865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2.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865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2.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865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2.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865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2.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865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2.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865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2.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865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2.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865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2.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865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2.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865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2.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865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2.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865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2.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865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2.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865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2.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865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2.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865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2.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865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2.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865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2.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865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2.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865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2.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865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2.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865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2.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865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2.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865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2.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865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2.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865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2.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865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2.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865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2.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865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2.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865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2.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865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2.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865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2.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865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2.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865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2.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865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2.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865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2.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865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2.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865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2.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865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2.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865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2.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865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2.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865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2.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865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2.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865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2.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865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2.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865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2.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865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2.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865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2.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865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2.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865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2.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865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2.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865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2.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865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2.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865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2.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865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2.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865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2.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865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2.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865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2.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865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2.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865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2.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865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2.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865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2.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865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2.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865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2.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865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2.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865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2.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865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2.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865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2.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865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2.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865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2.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865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2.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865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2.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865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2.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865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2.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865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2.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865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2.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865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2.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865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2.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865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2.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865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2.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865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2.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865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2.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865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2.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865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2.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865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2.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865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2.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865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2.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865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2.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865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2.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865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2.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865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2.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865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2.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865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2.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865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2.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865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2.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865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2.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865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2.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865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2.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865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2.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865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2.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865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2.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865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2.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865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2.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865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2.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865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2.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865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2.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865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2.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865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2.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865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2.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865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2.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865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2.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865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2.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865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2.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865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2.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865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2.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865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2.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865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2.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865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2.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865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2.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865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2.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865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2.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865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2.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865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2.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865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2.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865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2.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865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2.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865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2.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865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2.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865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2.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865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2.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865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2.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865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2.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865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2.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865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2.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865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2.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865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2.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865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2.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865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2.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865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2.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865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2.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865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2.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865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2.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865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2.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865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2.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865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ht="12.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865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ht="12.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865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ht="12.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865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ht="12.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865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ht="12.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865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ht="12.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865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spans="1:30" ht="12.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865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  <row r="1006" spans="1:30" ht="12.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865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</row>
    <row r="1007" spans="1:30" ht="12.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865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</row>
    <row r="1008" spans="1:30" ht="12.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865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</row>
    <row r="1009" spans="1:30" ht="12.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865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</row>
    <row r="1010" spans="1:30" ht="12.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865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</row>
    <row r="1011" spans="1:30" ht="12.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865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</row>
    <row r="1012" spans="1:30" ht="12.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865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</row>
    <row r="1013" spans="1:30" ht="12.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865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</row>
    <row r="1014" spans="1:30" ht="12.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865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</row>
    <row r="1015" spans="1:30" ht="12.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865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</row>
    <row r="1016" spans="1:30" ht="12.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865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</row>
    <row r="1017" spans="1:30" ht="12.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865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</row>
    <row r="1018" spans="1:30" ht="12.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865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</row>
    <row r="1019" spans="1:30" ht="12.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865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</row>
    <row r="1020" spans="1:30" ht="12.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865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</row>
    <row r="1021" spans="1:30" ht="12.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865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</row>
    <row r="1022" spans="1:30" ht="12.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865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</row>
    <row r="1023" spans="1:30" ht="12.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865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</row>
    <row r="1024" spans="1:30" ht="12.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865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</row>
    <row r="1025" spans="1:30" ht="12.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865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</row>
    <row r="1026" spans="1:30" ht="12.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865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</row>
    <row r="1027" spans="1:30" ht="12.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865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</row>
    <row r="1028" spans="1:30" ht="12.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865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</row>
    <row r="1029" spans="1:30" ht="12.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865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</row>
    <row r="1030" spans="1:30" ht="12.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865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</row>
    <row r="1031" spans="1:30" ht="12.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865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</row>
    <row r="1032" spans="1:30" ht="12.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865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</row>
    <row r="1033" spans="1:30" ht="12.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865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</row>
    <row r="1034" spans="1:30" ht="12.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865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</row>
    <row r="1035" spans="1:30" ht="12.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865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</row>
    <row r="1036" spans="1:30" ht="12.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865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</row>
    <row r="1037" spans="1:30" ht="12.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865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</row>
    <row r="1038" spans="1:30" ht="12.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865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</row>
    <row r="1039" spans="1:30" ht="12.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865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</row>
    <row r="1040" spans="1:30" ht="12.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865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</row>
    <row r="1041" spans="1:30" ht="12.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865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</row>
    <row r="1042" spans="1:30" ht="12.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865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</row>
    <row r="1043" spans="1:30" ht="12.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865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</row>
    <row r="1044" spans="1:30" ht="12.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865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</row>
    <row r="1045" spans="1:30" ht="12.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865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</row>
    <row r="1046" spans="1:30" ht="12.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865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</row>
    <row r="1047" spans="1:30" ht="12.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865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</row>
    <row r="1048" spans="1:30" ht="12.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865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</row>
    <row r="1049" spans="1:30" ht="12.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865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</row>
    <row r="1050" spans="1:30" ht="12.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865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</row>
    <row r="1051" spans="1:30" ht="12.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865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</row>
    <row r="1052" spans="1:30" ht="12.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865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</row>
    <row r="1053" spans="1:30" ht="12.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865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</row>
    <row r="1054" spans="1:30" ht="12.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865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</row>
    <row r="1055" spans="1:30" ht="12.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865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</row>
    <row r="1056" spans="1:30" ht="12.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865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</row>
    <row r="1057" spans="1:30" ht="12.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865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</row>
    <row r="1058" spans="1:30" ht="12.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865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</row>
    <row r="1059" spans="1:30" ht="12.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865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</row>
    <row r="1060" spans="1:30" ht="12.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865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</row>
    <row r="1061" spans="1:30" ht="12.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865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</row>
    <row r="1062" spans="1:30" ht="12.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865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</row>
    <row r="1063" spans="1:30" ht="12.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865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</row>
    <row r="1064" spans="1:30" ht="12.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865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</row>
    <row r="1065" spans="1:30" ht="12.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865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</row>
    <row r="1066" spans="1:30" ht="12.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865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</row>
    <row r="1067" spans="1:30" ht="12.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865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</row>
    <row r="1068" spans="1:30" ht="12.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865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</row>
    <row r="1069" spans="1:30" ht="12.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865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</row>
    <row r="1070" spans="1:30" ht="12.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865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</row>
    <row r="1071" spans="1:30" ht="12.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865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</row>
    <row r="1072" spans="1:30" ht="12.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865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</row>
    <row r="1073" spans="1:30" ht="12.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865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</row>
    <row r="1074" spans="1:30" ht="12.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865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</row>
    <row r="1075" spans="1:30" ht="12.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865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</row>
    <row r="1076" spans="1:30" ht="12.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865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</row>
    <row r="1077" spans="1:30" ht="12.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865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</row>
    <row r="1078" spans="1:30" ht="12.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865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</row>
    <row r="1079" spans="1:30" ht="12.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865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</row>
    <row r="1080" spans="1:30" ht="12.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865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</row>
    <row r="1081" spans="1:30" ht="12.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865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</row>
    <row r="1082" spans="1:30" ht="12.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865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</row>
    <row r="1083" spans="1:30" ht="12.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865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</row>
    <row r="1084" spans="1:30" ht="12.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865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</row>
    <row r="1085" spans="1:30" ht="12.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865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</row>
    <row r="1086" spans="1:30" ht="12.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865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</row>
    <row r="1087" spans="1:30" ht="12.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865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</row>
    <row r="1088" spans="1:30" ht="12.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865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</row>
    <row r="1089" spans="1:30" ht="12.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865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</row>
    <row r="1090" spans="1:30" ht="12.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865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</row>
    <row r="1091" spans="1:30" ht="12.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865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</row>
    <row r="1092" spans="1:30" ht="12.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865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</row>
    <row r="1093" spans="1:30" ht="12.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865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</row>
    <row r="1094" spans="1:30" ht="12.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865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</row>
    <row r="1095" spans="1:30" ht="12.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865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</row>
    <row r="1096" spans="1:30" ht="12.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865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</row>
    <row r="1097" spans="1:30" ht="12.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865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</row>
    <row r="1098" spans="1:30" ht="12.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865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</row>
    <row r="1099" spans="1:30" ht="12.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865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</row>
    <row r="1100" spans="1:30" ht="12.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865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</row>
    <row r="1101" spans="1:30" ht="12.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865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</row>
    <row r="1102" spans="1:30" ht="12.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865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</row>
    <row r="1103" spans="1:30" ht="12.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865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</row>
    <row r="1104" spans="1:30" ht="12.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865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</row>
    <row r="1105" spans="1:30" ht="12.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865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</row>
    <row r="1106" spans="1:30" ht="12.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865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</row>
    <row r="1107" spans="1:30" ht="12.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865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</row>
    <row r="1108" spans="1:30" ht="12.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865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</row>
    <row r="1109" spans="1:30" ht="12.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865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</row>
    <row r="1110" spans="1:30" ht="12.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865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</row>
    <row r="1111" spans="1:30" ht="12.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865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</row>
    <row r="1112" spans="1:30" ht="12.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865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</row>
    <row r="1113" spans="1:30" ht="12.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865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</row>
    <row r="1114" spans="1:30" ht="12.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865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</row>
    <row r="1115" spans="1:30" ht="12.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865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</row>
    <row r="1116" spans="1:30" ht="12.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865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</row>
    <row r="1117" spans="1:30" ht="12.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865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</row>
    <row r="1118" spans="1:30" ht="12.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865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</row>
    <row r="1119" spans="1:30" ht="12.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865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</row>
    <row r="1120" spans="1:30" ht="12.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865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</row>
    <row r="1121" spans="1:30" ht="12.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865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</row>
    <row r="1122" spans="1:30" ht="12.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865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</row>
    <row r="1123" spans="1:30" ht="12.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865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</row>
    <row r="1124" spans="1:30" ht="12.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865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</row>
    <row r="1125" spans="1:30" ht="12.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865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</row>
    <row r="1126" spans="1:30" ht="12.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865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</row>
    <row r="1127" spans="1:30" ht="12.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865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</row>
    <row r="1128" spans="1:30" ht="12.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865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</row>
    <row r="1129" spans="1:30" ht="12.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865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</row>
    <row r="1130" spans="1:30" ht="12.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865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</row>
    <row r="1131" spans="1:30" ht="12.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865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</row>
    <row r="1132" spans="1:30" ht="12.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865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</row>
    <row r="1133" spans="1:30" ht="12.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865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</row>
    <row r="1134" spans="1:30" ht="12.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865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</row>
    <row r="1135" spans="1:30" ht="12.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865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</row>
    <row r="1136" spans="1:30" ht="12.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865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</row>
    <row r="1137" spans="1:30" ht="12.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865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</row>
    <row r="1138" spans="1:30" ht="12.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865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</row>
    <row r="1139" spans="1:30" ht="12.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865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</row>
    <row r="1140" spans="1:30" ht="12.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865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</row>
    <row r="1141" spans="1:30" ht="12.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865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</row>
    <row r="1142" spans="1:30" ht="12.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865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</row>
    <row r="1143" spans="1:30" ht="12.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865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</row>
    <row r="1144" spans="1:30" ht="12.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865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</row>
    <row r="1145" spans="1:30" ht="12.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865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</row>
    <row r="1146" spans="1:30" ht="12.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865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</row>
    <row r="1147" spans="1:30" ht="12.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865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</row>
    <row r="1148" spans="1:30" ht="12.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865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</row>
  </sheetData>
  <mergeCells count="304">
    <mergeCell ref="X178:X179"/>
    <mergeCell ref="W178:W179"/>
    <mergeCell ref="V178:V179"/>
    <mergeCell ref="U178:U179"/>
    <mergeCell ref="T178:T179"/>
    <mergeCell ref="S178:S179"/>
    <mergeCell ref="R178:R179"/>
    <mergeCell ref="Q178:Q179"/>
    <mergeCell ref="P178:P179"/>
    <mergeCell ref="J307:J308"/>
    <mergeCell ref="F307:F308"/>
    <mergeCell ref="C228:C229"/>
    <mergeCell ref="J228:J229"/>
    <mergeCell ref="I228:I229"/>
    <mergeCell ref="F228:F229"/>
    <mergeCell ref="E228:E229"/>
    <mergeCell ref="D228:D229"/>
    <mergeCell ref="J270:J272"/>
    <mergeCell ref="J278:J279"/>
    <mergeCell ref="D253:F258"/>
    <mergeCell ref="I257:I258"/>
    <mergeCell ref="I264:I265"/>
    <mergeCell ref="I285:I286"/>
    <mergeCell ref="D301:F301"/>
    <mergeCell ref="H223:H237"/>
    <mergeCell ref="I243:I244"/>
    <mergeCell ref="C16:C20"/>
    <mergeCell ref="B138:B144"/>
    <mergeCell ref="D129:F144"/>
    <mergeCell ref="C131:C135"/>
    <mergeCell ref="C138:C142"/>
    <mergeCell ref="C307:C308"/>
    <mergeCell ref="D307:D308"/>
    <mergeCell ref="E307:E308"/>
    <mergeCell ref="C178:C179"/>
    <mergeCell ref="F178:F179"/>
    <mergeCell ref="E178:E179"/>
    <mergeCell ref="D178:D179"/>
    <mergeCell ref="C152:C156"/>
    <mergeCell ref="C166:C170"/>
    <mergeCell ref="C202:C206"/>
    <mergeCell ref="C181:C185"/>
    <mergeCell ref="D181:F187"/>
    <mergeCell ref="D195:F201"/>
    <mergeCell ref="C173:C177"/>
    <mergeCell ref="C145:C149"/>
    <mergeCell ref="C195:C199"/>
    <mergeCell ref="B145:B151"/>
    <mergeCell ref="K16:M16"/>
    <mergeCell ref="K18:M19"/>
    <mergeCell ref="K21:M22"/>
    <mergeCell ref="K26:M27"/>
    <mergeCell ref="B16:B22"/>
    <mergeCell ref="B23:B29"/>
    <mergeCell ref="K66:M66"/>
    <mergeCell ref="A5:A15"/>
    <mergeCell ref="B9:B15"/>
    <mergeCell ref="C9:C13"/>
    <mergeCell ref="A16:A45"/>
    <mergeCell ref="C23:C27"/>
    <mergeCell ref="C44:C48"/>
    <mergeCell ref="B44:B51"/>
    <mergeCell ref="A46:A77"/>
    <mergeCell ref="B52:B58"/>
    <mergeCell ref="B59:B65"/>
    <mergeCell ref="B66:B72"/>
    <mergeCell ref="B73:B79"/>
    <mergeCell ref="B30:B36"/>
    <mergeCell ref="C30:C34"/>
    <mergeCell ref="B37:B43"/>
    <mergeCell ref="C37:C41"/>
    <mergeCell ref="C52:C56"/>
    <mergeCell ref="K41:M41"/>
    <mergeCell ref="D347:J347"/>
    <mergeCell ref="V2:V4"/>
    <mergeCell ref="W2:W4"/>
    <mergeCell ref="X2:X4"/>
    <mergeCell ref="A1:C2"/>
    <mergeCell ref="D1:H1"/>
    <mergeCell ref="I1:M1"/>
    <mergeCell ref="P1:V1"/>
    <mergeCell ref="W1:X1"/>
    <mergeCell ref="D2:D4"/>
    <mergeCell ref="E2:E4"/>
    <mergeCell ref="A4:C4"/>
    <mergeCell ref="F2:F4"/>
    <mergeCell ref="G2:H4"/>
    <mergeCell ref="U92:U94"/>
    <mergeCell ref="V92:V94"/>
    <mergeCell ref="U71:U72"/>
    <mergeCell ref="V71:V72"/>
    <mergeCell ref="P92:P94"/>
    <mergeCell ref="Q92:Q94"/>
    <mergeCell ref="R92:R94"/>
    <mergeCell ref="S92:S94"/>
    <mergeCell ref="T92:T94"/>
    <mergeCell ref="I2:I4"/>
    <mergeCell ref="J2:J4"/>
    <mergeCell ref="K2:M4"/>
    <mergeCell ref="N2:N4"/>
    <mergeCell ref="O2:O4"/>
    <mergeCell ref="P2:P4"/>
    <mergeCell ref="Q2:Q4"/>
    <mergeCell ref="R2:S3"/>
    <mergeCell ref="T2:T4"/>
    <mergeCell ref="D348:J348"/>
    <mergeCell ref="D349:J349"/>
    <mergeCell ref="K340:M340"/>
    <mergeCell ref="D341:J341"/>
    <mergeCell ref="D342:J342"/>
    <mergeCell ref="G273:G300"/>
    <mergeCell ref="D263:F263"/>
    <mergeCell ref="D270:F270"/>
    <mergeCell ref="H273:H300"/>
    <mergeCell ref="D287:F287"/>
    <mergeCell ref="D271:D272"/>
    <mergeCell ref="J285:J286"/>
    <mergeCell ref="D343:J343"/>
    <mergeCell ref="G259:G272"/>
    <mergeCell ref="H259:H272"/>
    <mergeCell ref="G301:G315"/>
    <mergeCell ref="H301:H315"/>
    <mergeCell ref="K285:X286"/>
    <mergeCell ref="I299:I300"/>
    <mergeCell ref="N341:T341"/>
    <mergeCell ref="N342:T342"/>
    <mergeCell ref="N343:T343"/>
    <mergeCell ref="N345:T345"/>
    <mergeCell ref="N347:S347"/>
    <mergeCell ref="A340:C340"/>
    <mergeCell ref="C316:C320"/>
    <mergeCell ref="C323:C327"/>
    <mergeCell ref="C253:C256"/>
    <mergeCell ref="C294:C298"/>
    <mergeCell ref="C266:C269"/>
    <mergeCell ref="C280:C284"/>
    <mergeCell ref="C288:C291"/>
    <mergeCell ref="A294:A324"/>
    <mergeCell ref="A325:A332"/>
    <mergeCell ref="A333:A337"/>
    <mergeCell ref="C259:C262"/>
    <mergeCell ref="C273:C277"/>
    <mergeCell ref="C302:C305"/>
    <mergeCell ref="B301:B308"/>
    <mergeCell ref="B309:B315"/>
    <mergeCell ref="B316:B322"/>
    <mergeCell ref="B323:B329"/>
    <mergeCell ref="A263:A293"/>
    <mergeCell ref="O178:O179"/>
    <mergeCell ref="N178:N179"/>
    <mergeCell ref="G124:H144"/>
    <mergeCell ref="G145:G158"/>
    <mergeCell ref="H145:H158"/>
    <mergeCell ref="V114:V115"/>
    <mergeCell ref="U114:U115"/>
    <mergeCell ref="R114:R115"/>
    <mergeCell ref="S114:S115"/>
    <mergeCell ref="G173:G208"/>
    <mergeCell ref="H173:H208"/>
    <mergeCell ref="R122:R123"/>
    <mergeCell ref="Q122:Q123"/>
    <mergeCell ref="P122:P123"/>
    <mergeCell ref="I144:J144"/>
    <mergeCell ref="I178:I180"/>
    <mergeCell ref="J122:J123"/>
    <mergeCell ref="P114:P115"/>
    <mergeCell ref="Q114:Q115"/>
    <mergeCell ref="K207:K208"/>
    <mergeCell ref="L207:L208"/>
    <mergeCell ref="M207:M208"/>
    <mergeCell ref="S250:S251"/>
    <mergeCell ref="T250:T251"/>
    <mergeCell ref="U250:U251"/>
    <mergeCell ref="V250:V251"/>
    <mergeCell ref="D245:F251"/>
    <mergeCell ref="J250:J251"/>
    <mergeCell ref="P250:P251"/>
    <mergeCell ref="Q250:Q251"/>
    <mergeCell ref="R250:R251"/>
    <mergeCell ref="A78:A108"/>
    <mergeCell ref="B80:B86"/>
    <mergeCell ref="C80:C84"/>
    <mergeCell ref="C109:C113"/>
    <mergeCell ref="G109:G123"/>
    <mergeCell ref="B294:B300"/>
    <mergeCell ref="G95:G108"/>
    <mergeCell ref="B87:B94"/>
    <mergeCell ref="B95:B101"/>
    <mergeCell ref="G223:G237"/>
    <mergeCell ref="A141:A171"/>
    <mergeCell ref="B109:B115"/>
    <mergeCell ref="B116:B123"/>
    <mergeCell ref="B124:B130"/>
    <mergeCell ref="B131:B137"/>
    <mergeCell ref="C223:C227"/>
    <mergeCell ref="C238:C242"/>
    <mergeCell ref="C245:C249"/>
    <mergeCell ref="D252:F252"/>
    <mergeCell ref="C231:C235"/>
    <mergeCell ref="D238:F242"/>
    <mergeCell ref="B152:B158"/>
    <mergeCell ref="B159:B165"/>
    <mergeCell ref="B166:B172"/>
    <mergeCell ref="A346:C346"/>
    <mergeCell ref="B245:B251"/>
    <mergeCell ref="B252:B258"/>
    <mergeCell ref="B259:B265"/>
    <mergeCell ref="B266:B272"/>
    <mergeCell ref="B273:B279"/>
    <mergeCell ref="B280:B286"/>
    <mergeCell ref="B287:B293"/>
    <mergeCell ref="C124:C128"/>
    <mergeCell ref="C188:C192"/>
    <mergeCell ref="B216:B222"/>
    <mergeCell ref="B223:B230"/>
    <mergeCell ref="B238:B244"/>
    <mergeCell ref="C309:C313"/>
    <mergeCell ref="B173:B180"/>
    <mergeCell ref="B181:B187"/>
    <mergeCell ref="B202:B208"/>
    <mergeCell ref="B209:B215"/>
    <mergeCell ref="B231:B237"/>
    <mergeCell ref="B195:B201"/>
    <mergeCell ref="A172:A200"/>
    <mergeCell ref="A201:A232"/>
    <mergeCell ref="A233:A262"/>
    <mergeCell ref="A109:A140"/>
    <mergeCell ref="G209:G222"/>
    <mergeCell ref="H209:H222"/>
    <mergeCell ref="I150:I151"/>
    <mergeCell ref="I186:I187"/>
    <mergeCell ref="I207:I208"/>
    <mergeCell ref="G159:G172"/>
    <mergeCell ref="H159:H172"/>
    <mergeCell ref="C159:C163"/>
    <mergeCell ref="C216:C220"/>
    <mergeCell ref="C209:C213"/>
    <mergeCell ref="S49:S50"/>
    <mergeCell ref="R49:R50"/>
    <mergeCell ref="Q49:Q50"/>
    <mergeCell ref="B188:B194"/>
    <mergeCell ref="B102:B108"/>
    <mergeCell ref="C102:C106"/>
    <mergeCell ref="G80:G94"/>
    <mergeCell ref="H80:H94"/>
    <mergeCell ref="H95:H108"/>
    <mergeCell ref="C95:C99"/>
    <mergeCell ref="O49:O50"/>
    <mergeCell ref="N49:N50"/>
    <mergeCell ref="F122:F123"/>
    <mergeCell ref="E122:E123"/>
    <mergeCell ref="C122:C123"/>
    <mergeCell ref="D122:D123"/>
    <mergeCell ref="K74:M74"/>
    <mergeCell ref="K75:M75"/>
    <mergeCell ref="K76:M76"/>
    <mergeCell ref="C116:C120"/>
    <mergeCell ref="C73:C77"/>
    <mergeCell ref="J178:J179"/>
    <mergeCell ref="I64:I65"/>
    <mergeCell ref="D78:F78"/>
    <mergeCell ref="X122:X123"/>
    <mergeCell ref="W122:W123"/>
    <mergeCell ref="V122:V123"/>
    <mergeCell ref="U122:U123"/>
    <mergeCell ref="T122:T123"/>
    <mergeCell ref="S122:S123"/>
    <mergeCell ref="N93:N94"/>
    <mergeCell ref="T114:T115"/>
    <mergeCell ref="P49:P50"/>
    <mergeCell ref="O122:O123"/>
    <mergeCell ref="N122:N123"/>
    <mergeCell ref="X93:X94"/>
    <mergeCell ref="W93:W94"/>
    <mergeCell ref="O93:O94"/>
    <mergeCell ref="P71:P72"/>
    <mergeCell ref="Q71:Q72"/>
    <mergeCell ref="R71:R72"/>
    <mergeCell ref="S71:S72"/>
    <mergeCell ref="T71:T72"/>
    <mergeCell ref="X49:X50"/>
    <mergeCell ref="W49:W50"/>
    <mergeCell ref="V49:V50"/>
    <mergeCell ref="U49:U50"/>
    <mergeCell ref="T49:T50"/>
    <mergeCell ref="I42:I43"/>
    <mergeCell ref="G44:G65"/>
    <mergeCell ref="H44:H65"/>
    <mergeCell ref="I107:I108"/>
    <mergeCell ref="I122:I123"/>
    <mergeCell ref="C49:C50"/>
    <mergeCell ref="D49:D50"/>
    <mergeCell ref="E49:E50"/>
    <mergeCell ref="F49:F50"/>
    <mergeCell ref="I49:I50"/>
    <mergeCell ref="C93:C94"/>
    <mergeCell ref="D93:D94"/>
    <mergeCell ref="E93:E94"/>
    <mergeCell ref="D88:F88"/>
    <mergeCell ref="C87:C91"/>
    <mergeCell ref="H109:H123"/>
    <mergeCell ref="D66:F77"/>
    <mergeCell ref="C66:C70"/>
    <mergeCell ref="C59:C63"/>
  </mergeCells>
  <phoneticPr fontId="20" type="noConversion"/>
  <hyperlinks>
    <hyperlink ref="K26" r:id="rId1" xr:uid="{00000000-0004-0000-0000-000000000000}"/>
    <hyperlink ref="K49" r:id="rId2" xr:uid="{00000000-0004-0000-0000-000001000000}"/>
    <hyperlink ref="K50" r:id="rId3" xr:uid="{00000000-0004-0000-0000-000002000000}"/>
    <hyperlink ref="K51" r:id="rId4" xr:uid="{00000000-0004-0000-0000-000003000000}"/>
    <hyperlink ref="K58" r:id="rId5" xr:uid="{00000000-0004-0000-0000-000004000000}"/>
    <hyperlink ref="K64" r:id="rId6" xr:uid="{00000000-0004-0000-0000-000005000000}"/>
    <hyperlink ref="K78" r:id="rId7" xr:uid="{00000000-0004-0000-0000-000006000000}"/>
    <hyperlink ref="K85" r:id="rId8" display="https://badnet.fr/tournoi/public?eventid=33845" xr:uid="{00000000-0004-0000-0000-000007000000}"/>
    <hyperlink ref="K88" r:id="rId9" xr:uid="{00000000-0004-0000-0000-000008000000}"/>
    <hyperlink ref="K164" r:id="rId10" xr:uid="{00000000-0004-0000-0000-00000B000000}"/>
    <hyperlink ref="K179" r:id="rId11" xr:uid="{00000000-0004-0000-0000-00000D000000}"/>
    <hyperlink ref="K180" r:id="rId12" xr:uid="{00000000-0004-0000-0000-00000E000000}"/>
    <hyperlink ref="K76:M76" r:id="rId13" display="Stage jeunes Cadets/Juniors (D et R) Jeudi 30 à Valdahon" xr:uid="{E8CCEAAE-0AAB-4036-8960-66D791956AA2}"/>
    <hyperlink ref="K74:M74" r:id="rId14" display="Stage jeunes open (NC et P) Mardi 28 à Valdahon" xr:uid="{5F6B8E00-8E54-475D-855A-448BF96FD7C3}"/>
    <hyperlink ref="K75:M75" r:id="rId15" display="Stage collectif intercodep Mercredi 29 à Valdahon" xr:uid="{D0AC89F9-1389-4FE7-942F-3D1D1A539415}"/>
    <hyperlink ref="K178" r:id="rId16" xr:uid="{541EB1FC-7114-42A1-A82D-411BEDD4EEC0}"/>
    <hyperlink ref="K93" r:id="rId17" display="Minibad 4" xr:uid="{60342324-C24B-4140-82B6-E48F7FC298C0}"/>
    <hyperlink ref="K94" r:id="rId18" display="Minibad 4" xr:uid="{81B49694-CE6F-4A2A-BEFD-664FE6613566}"/>
    <hyperlink ref="K194" r:id="rId19" display="CDJ 3 Simple :_x000a_Jeunes Confirmés" xr:uid="{379E6A7C-8F65-446A-9974-21E1311B6859}"/>
    <hyperlink ref="K257" r:id="rId20" display="CDJ 3 Simple :_x000a_Jeunes Confirmés" xr:uid="{4B2D61C2-9807-42A8-93C9-5E7724E0B8F7}"/>
    <hyperlink ref="K308" r:id="rId21" display="RDJ 4_x000a_Jeunes Débutants" xr:uid="{02AA8725-2625-4F01-A8F9-8EEE9E7FEACD}"/>
    <hyperlink ref="K307" r:id="rId22" display="Minibad 4" xr:uid="{05670409-360E-4C64-87DE-74EA765355C6}"/>
    <hyperlink ref="K229" r:id="rId23" display="RDJ 4_x000a_Jeunes Débutants" xr:uid="{14B8636C-32CE-487A-856B-CB7380E02180}"/>
    <hyperlink ref="K228" r:id="rId24" display="Minibad 4" xr:uid="{626BDE06-736E-4467-9AF8-1118ECEAF62D}"/>
    <hyperlink ref="K279" r:id="rId25" display="TDD 4" xr:uid="{B52A24D1-CED4-41FB-A364-248C137344D8}"/>
    <hyperlink ref="K258" r:id="rId26" display="TDD 4" xr:uid="{8D045190-FAF7-49C9-A0C0-78A5B150F04D}"/>
    <hyperlink ref="K122" r:id="rId27" display="Minibad 4" xr:uid="{422D6520-717B-4C54-919B-1D78A8DEAEF4}"/>
    <hyperlink ref="K123" r:id="rId28" display="Minibad 4" xr:uid="{A8C05FC0-5A73-4675-884E-61C89E43B442}"/>
    <hyperlink ref="K121" r:id="rId29" xr:uid="{44A164F6-FADA-40E1-ADE8-6336E9BDB0BE}"/>
    <hyperlink ref="K314" r:id="rId30" display="CDJ 3 Simple :_x000a_Jeunes Confirmés" xr:uid="{3AD6711D-9681-4063-93BF-61499CDB7E8B}"/>
  </hyperlinks>
  <printOptions horizontalCentered="1" gridLines="1"/>
  <pageMargins left="0.25" right="0.25" top="0.41060509894363773" bottom="0.75" header="0" footer="0"/>
  <pageSetup paperSize="8" scale="51" fitToHeight="0" pageOrder="overThenDown" orientation="portrait" cellComments="atEnd" r:id="rId31"/>
  <ignoredErrors>
    <ignoredError sqref="C178 C114:C115 C172 C143:C144 C85:C86 C78:C79 C21:C22 C49:C51 C207:C208 C236:C237 C299:C301 C270:C271 C264:C265 C252 C328:C329 C287 C180" numberStoredAsText="1"/>
    <ignoredError sqref="C181 C87 C152 C209 C273" twoDigitTextYear="1"/>
  </ignoredErrors>
  <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B1022"/>
  <sheetViews>
    <sheetView workbookViewId="0">
      <pane ySplit="4" topLeftCell="A5" activePane="bottomLeft" state="frozen"/>
      <selection pane="bottomLeft" sqref="A1:B2"/>
    </sheetView>
  </sheetViews>
  <sheetFormatPr baseColWidth="10" defaultColWidth="15.08984375" defaultRowHeight="15" customHeight="1"/>
  <cols>
    <col min="1" max="1" width="6.36328125" customWidth="1"/>
    <col min="2" max="2" width="8.36328125" customWidth="1"/>
    <col min="3" max="3" width="6.90625" customWidth="1"/>
    <col min="4" max="4" width="7" customWidth="1"/>
    <col min="5" max="5" width="9.26953125" customWidth="1"/>
    <col min="6" max="6" width="5.08984375" customWidth="1"/>
    <col min="7" max="7" width="3.6328125" customWidth="1"/>
    <col min="8" max="8" width="10.6328125" customWidth="1"/>
    <col min="9" max="9" width="12" customWidth="1"/>
    <col min="10" max="10" width="16" customWidth="1"/>
    <col min="11" max="11" width="14.36328125" customWidth="1"/>
    <col min="12" max="12" width="10.7265625" customWidth="1"/>
    <col min="13" max="13" width="11.90625" customWidth="1"/>
    <col min="14" max="14" width="4.26953125" customWidth="1"/>
    <col min="15" max="15" width="16.26953125" customWidth="1"/>
    <col min="16" max="17" width="5.453125" customWidth="1"/>
    <col min="18" max="18" width="5.08984375" customWidth="1"/>
    <col min="19" max="19" width="8.6328125" customWidth="1"/>
    <col min="20" max="20" width="5" customWidth="1"/>
    <col min="21" max="21" width="27.6328125" customWidth="1"/>
    <col min="22" max="22" width="27.08984375" customWidth="1"/>
  </cols>
  <sheetData>
    <row r="1" spans="1:28" ht="26">
      <c r="A1" s="4576" t="s">
        <v>1479</v>
      </c>
      <c r="B1" s="4577"/>
      <c r="C1" s="4201" t="s">
        <v>1</v>
      </c>
      <c r="D1" s="4183"/>
      <c r="E1" s="4183"/>
      <c r="F1" s="4183"/>
      <c r="G1" s="4144"/>
      <c r="H1" s="4202" t="s">
        <v>2</v>
      </c>
      <c r="I1" s="4183"/>
      <c r="J1" s="4183"/>
      <c r="K1" s="4183"/>
      <c r="L1" s="4183"/>
      <c r="M1" s="2" t="s">
        <v>3</v>
      </c>
      <c r="N1" s="4202" t="s">
        <v>5</v>
      </c>
      <c r="O1" s="4183"/>
      <c r="P1" s="4183"/>
      <c r="Q1" s="4183"/>
      <c r="R1" s="4183"/>
      <c r="S1" s="4183"/>
      <c r="T1" s="4144"/>
      <c r="U1" s="4204" t="s">
        <v>6</v>
      </c>
      <c r="V1" s="4205"/>
      <c r="W1" s="4"/>
      <c r="X1" s="4"/>
      <c r="Y1" s="4"/>
      <c r="Z1" s="4"/>
      <c r="AA1" s="4"/>
      <c r="AB1" s="4"/>
    </row>
    <row r="2" spans="1:28" ht="12.5">
      <c r="A2" s="4578"/>
      <c r="B2" s="4579"/>
      <c r="C2" s="4206" t="s">
        <v>7</v>
      </c>
      <c r="D2" s="4208" t="s">
        <v>8</v>
      </c>
      <c r="E2" s="4211" t="s">
        <v>9</v>
      </c>
      <c r="F2" s="4066" t="s">
        <v>10</v>
      </c>
      <c r="G2" s="4067"/>
      <c r="H2" s="4411" t="s">
        <v>11</v>
      </c>
      <c r="I2" s="4528" t="s">
        <v>12</v>
      </c>
      <c r="J2" s="4187" t="s">
        <v>13</v>
      </c>
      <c r="K2" s="4183"/>
      <c r="L2" s="4188"/>
      <c r="M2" s="4193" t="s">
        <v>14</v>
      </c>
      <c r="N2" s="4195" t="s">
        <v>15</v>
      </c>
      <c r="O2" s="4196" t="s">
        <v>16</v>
      </c>
      <c r="P2" s="4143" t="s">
        <v>17</v>
      </c>
      <c r="Q2" s="4144"/>
      <c r="R2" s="4146" t="s">
        <v>18</v>
      </c>
      <c r="S2" s="5" t="s">
        <v>19</v>
      </c>
      <c r="T2" s="4212" t="s">
        <v>20</v>
      </c>
      <c r="U2" s="4179" t="s">
        <v>21</v>
      </c>
      <c r="V2" s="4181" t="s">
        <v>22</v>
      </c>
      <c r="W2" s="4"/>
      <c r="X2" s="4"/>
      <c r="Y2" s="4"/>
      <c r="Z2" s="4"/>
      <c r="AA2" s="4"/>
      <c r="AB2" s="4"/>
    </row>
    <row r="3" spans="1:28" ht="12.5">
      <c r="A3" s="6"/>
      <c r="B3" s="7"/>
      <c r="C3" s="4189"/>
      <c r="D3" s="4209"/>
      <c r="E3" s="4069"/>
      <c r="F3" s="4068"/>
      <c r="G3" s="4069"/>
      <c r="H3" s="4213"/>
      <c r="I3" s="4147"/>
      <c r="J3" s="4189"/>
      <c r="K3" s="4068"/>
      <c r="L3" s="4190"/>
      <c r="M3" s="4147"/>
      <c r="N3" s="4145"/>
      <c r="O3" s="4147"/>
      <c r="P3" s="4068"/>
      <c r="Q3" s="4145"/>
      <c r="R3" s="4147"/>
      <c r="S3" s="8"/>
      <c r="T3" s="4213"/>
      <c r="U3" s="4147"/>
      <c r="V3" s="4147"/>
      <c r="W3" s="4"/>
      <c r="X3" s="4"/>
      <c r="Y3" s="4"/>
      <c r="Z3" s="4"/>
      <c r="AA3" s="4"/>
      <c r="AB3" s="4"/>
    </row>
    <row r="4" spans="1:28" ht="12.5">
      <c r="A4" s="4182" t="s">
        <v>23</v>
      </c>
      <c r="B4" s="4144"/>
      <c r="C4" s="4207"/>
      <c r="D4" s="4210"/>
      <c r="E4" s="4071"/>
      <c r="F4" s="4070"/>
      <c r="G4" s="4071"/>
      <c r="H4" s="4412"/>
      <c r="I4" s="4180"/>
      <c r="J4" s="4191"/>
      <c r="K4" s="4176"/>
      <c r="L4" s="4192"/>
      <c r="M4" s="4148"/>
      <c r="N4" s="4024"/>
      <c r="O4" s="4148"/>
      <c r="P4" s="14" t="s">
        <v>24</v>
      </c>
      <c r="Q4" s="14" t="s">
        <v>25</v>
      </c>
      <c r="R4" s="4148"/>
      <c r="S4" s="8" t="s">
        <v>26</v>
      </c>
      <c r="T4" s="4214"/>
      <c r="U4" s="4180"/>
      <c r="V4" s="4180"/>
      <c r="W4" s="4"/>
      <c r="X4" s="4"/>
      <c r="Y4" s="4"/>
      <c r="Z4" s="4"/>
      <c r="AA4" s="4"/>
      <c r="AB4" s="4"/>
    </row>
    <row r="5" spans="1:28" ht="13">
      <c r="A5" s="4580" t="s">
        <v>27</v>
      </c>
      <c r="B5" s="866">
        <v>45385</v>
      </c>
      <c r="C5" s="123"/>
      <c r="D5" s="276"/>
      <c r="E5" s="123"/>
      <c r="F5" s="867"/>
      <c r="G5" s="378"/>
      <c r="H5" s="123"/>
      <c r="I5" s="469"/>
      <c r="J5" s="868"/>
      <c r="K5" s="200"/>
      <c r="L5" s="200"/>
      <c r="M5" s="127"/>
      <c r="N5" s="129"/>
      <c r="O5" s="130"/>
      <c r="P5" s="130"/>
      <c r="Q5" s="130"/>
      <c r="R5" s="130"/>
      <c r="S5" s="130"/>
      <c r="T5" s="128"/>
      <c r="U5" s="131"/>
      <c r="V5" s="128"/>
      <c r="W5" s="4"/>
      <c r="X5" s="4"/>
      <c r="Y5" s="4"/>
      <c r="Z5" s="4"/>
      <c r="AA5" s="4"/>
      <c r="AB5" s="4"/>
    </row>
    <row r="6" spans="1:28" ht="13">
      <c r="A6" s="4209"/>
      <c r="B6" s="869">
        <v>45606</v>
      </c>
      <c r="C6" s="197"/>
      <c r="D6" s="197"/>
      <c r="E6" s="197"/>
      <c r="F6" s="870"/>
      <c r="G6" s="364"/>
      <c r="H6" s="194"/>
      <c r="I6" s="417"/>
      <c r="J6" s="871"/>
      <c r="K6" s="200"/>
      <c r="L6" s="200"/>
      <c r="M6" s="197"/>
      <c r="N6" s="281"/>
      <c r="O6" s="203"/>
      <c r="P6" s="203"/>
      <c r="Q6" s="203"/>
      <c r="R6" s="203"/>
      <c r="S6" s="203"/>
      <c r="T6" s="202"/>
      <c r="U6" s="283"/>
      <c r="V6" s="202"/>
      <c r="W6" s="4"/>
      <c r="X6" s="4"/>
      <c r="Y6" s="4"/>
      <c r="Z6" s="4"/>
      <c r="AA6" s="4"/>
      <c r="AB6" s="4"/>
    </row>
    <row r="7" spans="1:28" ht="13">
      <c r="A7" s="4209"/>
      <c r="B7" s="364" t="s">
        <v>156</v>
      </c>
      <c r="C7" s="197"/>
      <c r="D7" s="197"/>
      <c r="E7" s="197"/>
      <c r="F7" s="870"/>
      <c r="G7" s="364"/>
      <c r="H7" s="194"/>
      <c r="I7" s="417"/>
      <c r="J7" s="872"/>
      <c r="K7" s="873"/>
      <c r="L7" s="873"/>
      <c r="M7" s="197"/>
      <c r="N7" s="281"/>
      <c r="O7" s="203"/>
      <c r="P7" s="203"/>
      <c r="Q7" s="203"/>
      <c r="R7" s="203"/>
      <c r="S7" s="203"/>
      <c r="T7" s="202"/>
      <c r="U7" s="283"/>
      <c r="V7" s="202"/>
      <c r="W7" s="4"/>
      <c r="X7" s="4"/>
      <c r="Y7" s="4"/>
      <c r="Z7" s="4"/>
      <c r="AA7" s="4"/>
      <c r="AB7" s="4"/>
    </row>
    <row r="8" spans="1:28" ht="37.5">
      <c r="A8" s="4385"/>
      <c r="B8" s="422" t="s">
        <v>161</v>
      </c>
      <c r="C8" s="874"/>
      <c r="D8" s="874"/>
      <c r="E8" s="874"/>
      <c r="F8" s="875"/>
      <c r="G8" s="422"/>
      <c r="H8" s="419"/>
      <c r="I8" s="421"/>
      <c r="J8" s="4514" t="s">
        <v>303</v>
      </c>
      <c r="K8" s="4515"/>
      <c r="L8" s="4515"/>
      <c r="M8" s="874"/>
      <c r="N8" s="425">
        <v>25</v>
      </c>
      <c r="O8" s="426" t="s">
        <v>34</v>
      </c>
      <c r="P8" s="426"/>
      <c r="Q8" s="426" t="s">
        <v>35</v>
      </c>
      <c r="R8" s="426" t="s">
        <v>36</v>
      </c>
      <c r="S8" s="426" t="s">
        <v>37</v>
      </c>
      <c r="T8" s="427">
        <v>7</v>
      </c>
      <c r="U8" s="428"/>
      <c r="V8" s="427"/>
      <c r="W8" s="4"/>
      <c r="X8" s="4"/>
      <c r="Y8" s="4"/>
      <c r="Z8" s="4"/>
      <c r="AA8" s="4"/>
      <c r="AB8" s="4"/>
    </row>
    <row r="9" spans="1:28" ht="13">
      <c r="A9" s="4386" t="s">
        <v>41</v>
      </c>
      <c r="B9" s="4530">
        <v>45322</v>
      </c>
      <c r="C9" s="95"/>
      <c r="D9" s="95"/>
      <c r="E9" s="95"/>
      <c r="F9" s="876"/>
      <c r="G9" s="98"/>
      <c r="H9" s="95"/>
      <c r="I9" s="110"/>
      <c r="J9" s="4516"/>
      <c r="K9" s="4068"/>
      <c r="L9" s="4068"/>
      <c r="M9" s="109"/>
      <c r="N9" s="102"/>
      <c r="O9" s="103"/>
      <c r="P9" s="103"/>
      <c r="Q9" s="103"/>
      <c r="R9" s="103"/>
      <c r="S9" s="103"/>
      <c r="T9" s="104"/>
      <c r="U9" s="105"/>
      <c r="V9" s="104"/>
      <c r="W9" s="4"/>
      <c r="X9" s="4"/>
      <c r="Y9" s="4"/>
      <c r="Z9" s="4"/>
      <c r="AA9" s="4"/>
      <c r="AB9" s="4"/>
    </row>
    <row r="10" spans="1:28" ht="13">
      <c r="A10" s="4209"/>
      <c r="B10" s="4068"/>
      <c r="C10" s="95"/>
      <c r="D10" s="95"/>
      <c r="E10" s="95"/>
      <c r="F10" s="876"/>
      <c r="G10" s="98"/>
      <c r="H10" s="95"/>
      <c r="I10" s="110"/>
      <c r="J10" s="4070"/>
      <c r="K10" s="4070"/>
      <c r="L10" s="4070"/>
      <c r="M10" s="109"/>
      <c r="N10" s="102"/>
      <c r="O10" s="103"/>
      <c r="P10" s="103"/>
      <c r="Q10" s="103"/>
      <c r="R10" s="103"/>
      <c r="S10" s="103"/>
      <c r="T10" s="104"/>
      <c r="U10" s="105"/>
      <c r="V10" s="104"/>
      <c r="W10" s="4"/>
      <c r="X10" s="4"/>
      <c r="Y10" s="4"/>
      <c r="Z10" s="4"/>
      <c r="AA10" s="4"/>
      <c r="AB10" s="4"/>
    </row>
    <row r="11" spans="1:28" ht="13">
      <c r="A11" s="4209"/>
      <c r="B11" s="4068"/>
      <c r="C11" s="95"/>
      <c r="D11" s="95"/>
      <c r="E11" s="95"/>
      <c r="F11" s="876"/>
      <c r="G11" s="98"/>
      <c r="H11" s="95"/>
      <c r="I11" s="110"/>
      <c r="J11" s="107"/>
      <c r="K11" s="182"/>
      <c r="L11" s="182"/>
      <c r="M11" s="109"/>
      <c r="N11" s="102"/>
      <c r="O11" s="103"/>
      <c r="P11" s="103"/>
      <c r="Q11" s="103"/>
      <c r="R11" s="103"/>
      <c r="S11" s="103"/>
      <c r="T11" s="104"/>
      <c r="U11" s="105"/>
      <c r="V11" s="104"/>
      <c r="W11" s="4"/>
      <c r="X11" s="4"/>
      <c r="Y11" s="4"/>
      <c r="Z11" s="4"/>
      <c r="AA11" s="4"/>
      <c r="AB11" s="4"/>
    </row>
    <row r="12" spans="1:28" ht="13">
      <c r="A12" s="4209"/>
      <c r="B12" s="4176"/>
      <c r="C12" s="877"/>
      <c r="D12" s="877"/>
      <c r="E12" s="877"/>
      <c r="F12" s="878"/>
      <c r="G12" s="879"/>
      <c r="H12" s="877"/>
      <c r="I12" s="880"/>
      <c r="J12" s="881"/>
      <c r="K12" s="708"/>
      <c r="L12" s="708"/>
      <c r="M12" s="882"/>
      <c r="N12" s="883"/>
      <c r="O12" s="884"/>
      <c r="P12" s="884"/>
      <c r="Q12" s="884"/>
      <c r="R12" s="884"/>
      <c r="S12" s="884"/>
      <c r="T12" s="885"/>
      <c r="U12" s="886"/>
      <c r="V12" s="885"/>
      <c r="W12" s="4"/>
      <c r="X12" s="4"/>
      <c r="Y12" s="4"/>
      <c r="Z12" s="4"/>
      <c r="AA12" s="4"/>
      <c r="AB12" s="4"/>
    </row>
    <row r="13" spans="1:28" ht="13">
      <c r="A13" s="4209"/>
      <c r="B13" s="4581">
        <v>45511</v>
      </c>
      <c r="C13" s="95"/>
      <c r="D13" s="95"/>
      <c r="E13" s="95"/>
      <c r="F13" s="876"/>
      <c r="G13" s="98"/>
      <c r="H13" s="95"/>
      <c r="I13" s="98"/>
      <c r="J13" s="4517" t="s">
        <v>304</v>
      </c>
      <c r="K13" s="4391"/>
      <c r="L13" s="4392"/>
      <c r="M13" s="149"/>
      <c r="N13" s="102"/>
      <c r="O13" s="103"/>
      <c r="P13" s="103"/>
      <c r="Q13" s="103"/>
      <c r="R13" s="103"/>
      <c r="S13" s="103"/>
      <c r="T13" s="104"/>
      <c r="U13" s="105"/>
      <c r="V13" s="104"/>
      <c r="W13" s="4"/>
      <c r="X13" s="4"/>
      <c r="Y13" s="4"/>
      <c r="Z13" s="4"/>
      <c r="AA13" s="4"/>
      <c r="AB13" s="4"/>
    </row>
    <row r="14" spans="1:28" ht="13">
      <c r="A14" s="4209"/>
      <c r="B14" s="4068"/>
      <c r="C14" s="95"/>
      <c r="D14" s="95"/>
      <c r="E14" s="95"/>
      <c r="F14" s="876"/>
      <c r="G14" s="98"/>
      <c r="H14" s="95"/>
      <c r="I14" s="98"/>
      <c r="J14" s="4393"/>
      <c r="K14" s="4070"/>
      <c r="L14" s="4071"/>
      <c r="M14" s="109"/>
      <c r="N14" s="102"/>
      <c r="O14" s="103"/>
      <c r="P14" s="103"/>
      <c r="Q14" s="103"/>
      <c r="R14" s="103"/>
      <c r="S14" s="103"/>
      <c r="T14" s="104"/>
      <c r="U14" s="105"/>
      <c r="V14" s="104"/>
      <c r="W14" s="4"/>
      <c r="X14" s="4"/>
      <c r="Y14" s="4"/>
      <c r="Z14" s="4"/>
      <c r="AA14" s="4"/>
      <c r="AB14" s="4"/>
    </row>
    <row r="15" spans="1:28" ht="13">
      <c r="A15" s="4209"/>
      <c r="B15" s="4068"/>
      <c r="C15" s="95"/>
      <c r="D15" s="95"/>
      <c r="E15" s="95"/>
      <c r="F15" s="876"/>
      <c r="G15" s="98"/>
      <c r="H15" s="95"/>
      <c r="I15" s="98"/>
      <c r="J15" s="4518" t="s">
        <v>305</v>
      </c>
      <c r="K15" s="4068"/>
      <c r="L15" s="4069"/>
      <c r="M15" s="109"/>
      <c r="N15" s="102"/>
      <c r="O15" s="103"/>
      <c r="P15" s="103"/>
      <c r="Q15" s="103"/>
      <c r="R15" s="103"/>
      <c r="S15" s="103"/>
      <c r="T15" s="104"/>
      <c r="U15" s="105"/>
      <c r="V15" s="104"/>
      <c r="W15" s="4"/>
      <c r="X15" s="4"/>
      <c r="Y15" s="4"/>
      <c r="Z15" s="4"/>
      <c r="AA15" s="4"/>
      <c r="AB15" s="4"/>
    </row>
    <row r="16" spans="1:28" ht="13">
      <c r="A16" s="4209"/>
      <c r="B16" s="4130"/>
      <c r="C16" s="111"/>
      <c r="D16" s="111"/>
      <c r="E16" s="111"/>
      <c r="F16" s="887"/>
      <c r="G16" s="114"/>
      <c r="H16" s="111"/>
      <c r="I16" s="114"/>
      <c r="J16" s="4111"/>
      <c r="K16" s="4068"/>
      <c r="L16" s="4069"/>
      <c r="M16" s="882"/>
      <c r="N16" s="120"/>
      <c r="O16" s="121"/>
      <c r="P16" s="121"/>
      <c r="Q16" s="121"/>
      <c r="R16" s="121"/>
      <c r="S16" s="121"/>
      <c r="T16" s="119"/>
      <c r="U16" s="122"/>
      <c r="V16" s="119"/>
      <c r="W16" s="4"/>
      <c r="X16" s="4"/>
      <c r="Y16" s="4"/>
      <c r="Z16" s="4"/>
      <c r="AA16" s="4"/>
      <c r="AB16" s="4"/>
    </row>
    <row r="17" spans="1:28" ht="13">
      <c r="A17" s="4209"/>
      <c r="B17" s="4534" t="s">
        <v>188</v>
      </c>
      <c r="C17" s="142"/>
      <c r="D17" s="142"/>
      <c r="E17" s="142"/>
      <c r="F17" s="888"/>
      <c r="G17" s="432"/>
      <c r="H17" s="142"/>
      <c r="I17" s="4513" t="s">
        <v>51</v>
      </c>
      <c r="J17" s="4519" t="s">
        <v>306</v>
      </c>
      <c r="K17" s="4391"/>
      <c r="L17" s="4392"/>
      <c r="M17" s="149"/>
      <c r="N17" s="146"/>
      <c r="O17" s="151"/>
      <c r="P17" s="151"/>
      <c r="Q17" s="151"/>
      <c r="R17" s="151"/>
      <c r="S17" s="151"/>
      <c r="T17" s="152"/>
      <c r="U17" s="153"/>
      <c r="V17" s="152"/>
      <c r="W17" s="4"/>
      <c r="X17" s="4"/>
      <c r="Y17" s="4"/>
      <c r="Z17" s="4"/>
      <c r="AA17" s="4"/>
      <c r="AB17" s="4"/>
    </row>
    <row r="18" spans="1:28" ht="13">
      <c r="A18" s="4209"/>
      <c r="B18" s="4068"/>
      <c r="C18" s="95"/>
      <c r="D18" s="95"/>
      <c r="E18" s="95"/>
      <c r="F18" s="889"/>
      <c r="G18" s="368"/>
      <c r="H18" s="95"/>
      <c r="I18" s="4068"/>
      <c r="J18" s="4393"/>
      <c r="K18" s="4070"/>
      <c r="L18" s="4071"/>
      <c r="M18" s="100"/>
      <c r="N18" s="102"/>
      <c r="O18" s="103"/>
      <c r="P18" s="103"/>
      <c r="Q18" s="103"/>
      <c r="R18" s="103"/>
      <c r="S18" s="103"/>
      <c r="T18" s="104"/>
      <c r="U18" s="105"/>
      <c r="V18" s="104"/>
      <c r="W18" s="4"/>
      <c r="X18" s="4"/>
      <c r="Y18" s="4"/>
      <c r="Z18" s="4"/>
      <c r="AA18" s="4"/>
      <c r="AB18" s="4"/>
    </row>
    <row r="19" spans="1:28" ht="13">
      <c r="A19" s="4209"/>
      <c r="B19" s="4068"/>
      <c r="C19" s="95"/>
      <c r="D19" s="95"/>
      <c r="E19" s="95"/>
      <c r="F19" s="889"/>
      <c r="G19" s="368"/>
      <c r="H19" s="95"/>
      <c r="I19" s="4068"/>
      <c r="J19" s="106"/>
      <c r="K19" s="182"/>
      <c r="L19" s="162"/>
      <c r="M19" s="109"/>
      <c r="N19" s="102"/>
      <c r="O19" s="103"/>
      <c r="P19" s="103"/>
      <c r="Q19" s="103"/>
      <c r="R19" s="103"/>
      <c r="S19" s="103"/>
      <c r="T19" s="104"/>
      <c r="U19" s="105"/>
      <c r="V19" s="104"/>
      <c r="W19" s="4"/>
      <c r="X19" s="4"/>
      <c r="Y19" s="4"/>
      <c r="Z19" s="4"/>
      <c r="AA19" s="4"/>
      <c r="AB19" s="4"/>
    </row>
    <row r="20" spans="1:28" ht="13">
      <c r="A20" s="4209"/>
      <c r="B20" s="4130"/>
      <c r="C20" s="877"/>
      <c r="D20" s="877"/>
      <c r="E20" s="877"/>
      <c r="F20" s="890"/>
      <c r="G20" s="891"/>
      <c r="H20" s="877"/>
      <c r="I20" s="4176"/>
      <c r="J20" s="707"/>
      <c r="K20" s="708"/>
      <c r="L20" s="579"/>
      <c r="M20" s="882"/>
      <c r="N20" s="883"/>
      <c r="O20" s="884"/>
      <c r="P20" s="884"/>
      <c r="Q20" s="884"/>
      <c r="R20" s="884"/>
      <c r="S20" s="884"/>
      <c r="T20" s="885"/>
      <c r="U20" s="886"/>
      <c r="V20" s="885"/>
      <c r="W20" s="4"/>
      <c r="X20" s="4"/>
      <c r="Y20" s="4"/>
      <c r="Z20" s="4"/>
      <c r="AA20" s="4"/>
      <c r="AB20" s="4"/>
    </row>
    <row r="21" spans="1:28" ht="13">
      <c r="A21" s="4209"/>
      <c r="B21" s="4534" t="s">
        <v>193</v>
      </c>
      <c r="C21" s="4403" t="s">
        <v>307</v>
      </c>
      <c r="D21" s="95"/>
      <c r="E21" s="95"/>
      <c r="F21" s="889"/>
      <c r="G21" s="368"/>
      <c r="H21" s="180"/>
      <c r="I21" s="181"/>
      <c r="J21" s="106"/>
      <c r="K21" s="182"/>
      <c r="L21" s="183"/>
      <c r="M21" s="295"/>
      <c r="N21" s="441"/>
      <c r="O21" s="442"/>
      <c r="P21" s="442"/>
      <c r="Q21" s="442"/>
      <c r="R21" s="442"/>
      <c r="S21" s="442"/>
      <c r="T21" s="297"/>
      <c r="U21" s="122"/>
      <c r="V21" s="119"/>
      <c r="W21" s="4"/>
      <c r="X21" s="4"/>
      <c r="Y21" s="4"/>
      <c r="Z21" s="4"/>
      <c r="AA21" s="4"/>
      <c r="AB21" s="4"/>
    </row>
    <row r="22" spans="1:28" ht="13">
      <c r="A22" s="4209"/>
      <c r="B22" s="4068"/>
      <c r="C22" s="4209"/>
      <c r="D22" s="95"/>
      <c r="E22" s="95"/>
      <c r="F22" s="889"/>
      <c r="G22" s="368"/>
      <c r="H22" s="184"/>
      <c r="I22" s="181"/>
      <c r="J22" s="106"/>
      <c r="K22" s="182"/>
      <c r="L22" s="185"/>
      <c r="M22" s="109"/>
      <c r="N22" s="186"/>
      <c r="O22" s="187"/>
      <c r="P22" s="188"/>
      <c r="Q22" s="188"/>
      <c r="R22" s="188"/>
      <c r="S22" s="188"/>
      <c r="T22" s="189"/>
      <c r="U22" s="190"/>
      <c r="V22" s="189"/>
      <c r="W22" s="4"/>
      <c r="X22" s="4"/>
      <c r="Y22" s="4"/>
      <c r="Z22" s="4"/>
      <c r="AA22" s="4"/>
      <c r="AB22" s="4"/>
    </row>
    <row r="23" spans="1:28" ht="13">
      <c r="A23" s="4209"/>
      <c r="B23" s="4068"/>
      <c r="C23" s="4209"/>
      <c r="D23" s="95"/>
      <c r="E23" s="95"/>
      <c r="F23" s="889"/>
      <c r="G23" s="368"/>
      <c r="H23" s="523"/>
      <c r="I23" s="181"/>
      <c r="J23" s="892"/>
      <c r="K23" s="182"/>
      <c r="L23" s="185"/>
      <c r="M23" s="109"/>
      <c r="N23" s="186"/>
      <c r="O23" s="582"/>
      <c r="P23" s="188"/>
      <c r="Q23" s="188"/>
      <c r="R23" s="188"/>
      <c r="S23" s="188"/>
      <c r="T23" s="189"/>
      <c r="U23" s="190"/>
      <c r="V23" s="189"/>
      <c r="W23" s="4"/>
      <c r="X23" s="4"/>
      <c r="Y23" s="4"/>
      <c r="Z23" s="4"/>
      <c r="AA23" s="4"/>
      <c r="AB23" s="4"/>
    </row>
    <row r="24" spans="1:28" ht="13">
      <c r="A24" s="4209"/>
      <c r="B24" s="4130"/>
      <c r="C24" s="4133"/>
      <c r="D24" s="111"/>
      <c r="E24" s="111"/>
      <c r="F24" s="893"/>
      <c r="G24" s="482"/>
      <c r="H24" s="118"/>
      <c r="I24" s="7"/>
      <c r="J24" s="894"/>
      <c r="K24" s="386"/>
      <c r="L24" s="185"/>
      <c r="M24" s="882"/>
      <c r="N24" s="895"/>
      <c r="O24" s="884"/>
      <c r="P24" s="896"/>
      <c r="Q24" s="896"/>
      <c r="R24" s="896"/>
      <c r="S24" s="896"/>
      <c r="T24" s="897"/>
      <c r="U24" s="186"/>
      <c r="V24" s="189"/>
      <c r="W24" s="4"/>
      <c r="X24" s="4"/>
      <c r="Y24" s="4"/>
      <c r="Z24" s="4"/>
      <c r="AA24" s="4"/>
      <c r="AB24" s="4"/>
    </row>
    <row r="25" spans="1:28" ht="13">
      <c r="A25" s="4209"/>
      <c r="B25" s="4534" t="s">
        <v>209</v>
      </c>
      <c r="C25" s="142"/>
      <c r="D25" s="142"/>
      <c r="E25" s="142"/>
      <c r="F25" s="4529" t="s">
        <v>308</v>
      </c>
      <c r="G25" s="4392"/>
      <c r="H25" s="4454" t="s">
        <v>57</v>
      </c>
      <c r="I25" s="4448" t="s">
        <v>309</v>
      </c>
      <c r="J25" s="605"/>
      <c r="K25" s="898"/>
      <c r="L25" s="899"/>
      <c r="M25" s="152"/>
      <c r="N25" s="146"/>
      <c r="O25" s="151"/>
      <c r="P25" s="151"/>
      <c r="Q25" s="151"/>
      <c r="R25" s="151"/>
      <c r="S25" s="151"/>
      <c r="T25" s="152"/>
      <c r="U25" s="153"/>
      <c r="V25" s="150"/>
      <c r="W25" s="4"/>
      <c r="X25" s="4"/>
      <c r="Y25" s="4"/>
      <c r="Z25" s="4"/>
      <c r="AA25" s="4"/>
    </row>
    <row r="26" spans="1:28" ht="13">
      <c r="A26" s="4209"/>
      <c r="B26" s="4068"/>
      <c r="C26" s="95"/>
      <c r="D26" s="95"/>
      <c r="E26" s="95"/>
      <c r="F26" s="4068"/>
      <c r="G26" s="4069"/>
      <c r="H26" s="4209"/>
      <c r="I26" s="4069"/>
      <c r="J26" s="900"/>
      <c r="K26" s="901"/>
      <c r="L26" s="902"/>
      <c r="M26" s="104"/>
      <c r="N26" s="102"/>
      <c r="O26" s="103"/>
      <c r="P26" s="103"/>
      <c r="Q26" s="103"/>
      <c r="R26" s="103"/>
      <c r="S26" s="103"/>
      <c r="T26" s="104"/>
      <c r="U26" s="105"/>
      <c r="V26" s="104"/>
      <c r="W26" s="4"/>
      <c r="X26" s="4"/>
      <c r="Y26" s="4"/>
      <c r="Z26" s="4"/>
      <c r="AA26" s="4"/>
      <c r="AB26" s="4"/>
    </row>
    <row r="27" spans="1:28" ht="13">
      <c r="A27" s="4209"/>
      <c r="B27" s="4068"/>
      <c r="C27" s="95"/>
      <c r="D27" s="95"/>
      <c r="E27" s="95"/>
      <c r="F27" s="4068"/>
      <c r="G27" s="4069"/>
      <c r="H27" s="4209"/>
      <c r="I27" s="4069"/>
      <c r="J27" s="903"/>
      <c r="K27" s="590"/>
      <c r="L27" s="191"/>
      <c r="M27" s="104" t="s">
        <v>310</v>
      </c>
      <c r="N27" s="102"/>
      <c r="O27" s="103"/>
      <c r="P27" s="103"/>
      <c r="Q27" s="103"/>
      <c r="R27" s="103"/>
      <c r="S27" s="103"/>
      <c r="T27" s="104"/>
      <c r="U27" s="105"/>
      <c r="V27" s="104"/>
      <c r="W27" s="4"/>
      <c r="X27" s="4"/>
      <c r="Y27" s="4"/>
      <c r="Z27" s="4"/>
      <c r="AA27" s="4"/>
      <c r="AB27" s="4"/>
    </row>
    <row r="28" spans="1:28" ht="13">
      <c r="A28" s="4385"/>
      <c r="B28" s="4130"/>
      <c r="C28" s="904"/>
      <c r="D28" s="904"/>
      <c r="E28" s="904"/>
      <c r="F28" s="4176"/>
      <c r="G28" s="4107"/>
      <c r="H28" s="4385"/>
      <c r="I28" s="4107"/>
      <c r="J28" s="905"/>
      <c r="K28" s="906"/>
      <c r="L28" s="579"/>
      <c r="M28" s="119"/>
      <c r="N28" s="907"/>
      <c r="O28" s="908"/>
      <c r="P28" s="908"/>
      <c r="Q28" s="908"/>
      <c r="R28" s="908"/>
      <c r="S28" s="908"/>
      <c r="T28" s="909"/>
      <c r="U28" s="910"/>
      <c r="V28" s="909"/>
      <c r="W28" s="4"/>
      <c r="X28" s="4"/>
      <c r="Y28" s="4"/>
      <c r="Z28" s="4"/>
      <c r="AA28" s="4"/>
      <c r="AB28" s="4"/>
    </row>
    <row r="29" spans="1:28" ht="13">
      <c r="A29" s="4386" t="s">
        <v>65</v>
      </c>
      <c r="B29" s="4530">
        <v>45448</v>
      </c>
      <c r="C29" s="4403" t="s">
        <v>311</v>
      </c>
      <c r="D29" s="4531" t="s">
        <v>312</v>
      </c>
      <c r="E29" s="4483" t="s">
        <v>313</v>
      </c>
      <c r="F29" s="4532" t="s">
        <v>63</v>
      </c>
      <c r="G29" s="4533" t="s">
        <v>314</v>
      </c>
      <c r="H29" s="224"/>
      <c r="I29" s="225"/>
      <c r="J29" s="4490" t="s">
        <v>315</v>
      </c>
      <c r="K29" s="4464" t="s">
        <v>107</v>
      </c>
      <c r="L29" s="4543" t="s">
        <v>316</v>
      </c>
      <c r="M29" s="228"/>
      <c r="N29" s="102"/>
      <c r="O29" s="103"/>
      <c r="P29" s="103"/>
      <c r="Q29" s="103"/>
      <c r="R29" s="103"/>
      <c r="S29" s="103"/>
      <c r="T29" s="104"/>
      <c r="U29" s="105"/>
      <c r="V29" s="104"/>
      <c r="W29" s="4"/>
      <c r="X29" s="4"/>
      <c r="Y29" s="4"/>
      <c r="Z29" s="4"/>
      <c r="AA29" s="4"/>
      <c r="AB29" s="4"/>
    </row>
    <row r="30" spans="1:28" ht="13">
      <c r="A30" s="4209"/>
      <c r="B30" s="4068"/>
      <c r="C30" s="4209"/>
      <c r="D30" s="4209"/>
      <c r="E30" s="4209"/>
      <c r="F30" s="4496"/>
      <c r="G30" s="4068"/>
      <c r="H30" s="224"/>
      <c r="I30" s="225"/>
      <c r="J30" s="4456"/>
      <c r="K30" s="4180"/>
      <c r="L30" s="4207"/>
      <c r="M30" s="393"/>
      <c r="N30" s="102"/>
      <c r="O30" s="103"/>
      <c r="P30" s="103"/>
      <c r="Q30" s="103"/>
      <c r="R30" s="103"/>
      <c r="S30" s="103"/>
      <c r="T30" s="104"/>
      <c r="U30" s="105"/>
      <c r="V30" s="104"/>
      <c r="W30" s="4"/>
      <c r="X30" s="4"/>
      <c r="Y30" s="4"/>
      <c r="Z30" s="4"/>
      <c r="AA30" s="4"/>
      <c r="AB30" s="4"/>
    </row>
    <row r="31" spans="1:28" ht="13">
      <c r="A31" s="4209"/>
      <c r="B31" s="4068"/>
      <c r="C31" s="4209"/>
      <c r="D31" s="4209"/>
      <c r="E31" s="4209"/>
      <c r="F31" s="4496"/>
      <c r="G31" s="4068"/>
      <c r="H31" s="95"/>
      <c r="I31" s="110"/>
      <c r="J31" s="4491"/>
      <c r="K31" s="577"/>
      <c r="L31" s="9"/>
      <c r="M31" s="393"/>
      <c r="N31" s="102"/>
      <c r="O31" s="103"/>
      <c r="P31" s="103"/>
      <c r="Q31" s="103"/>
      <c r="R31" s="103"/>
      <c r="S31" s="103"/>
      <c r="T31" s="104"/>
      <c r="U31" s="105"/>
      <c r="V31" s="104"/>
      <c r="W31" s="4"/>
      <c r="X31" s="4"/>
      <c r="Y31" s="4"/>
      <c r="Z31" s="4"/>
      <c r="AA31" s="4"/>
      <c r="AB31" s="4"/>
    </row>
    <row r="32" spans="1:28" ht="13">
      <c r="A32" s="4209"/>
      <c r="B32" s="4130"/>
      <c r="C32" s="4133"/>
      <c r="D32" s="4133"/>
      <c r="E32" s="4133"/>
      <c r="F32" s="4496"/>
      <c r="G32" s="4068"/>
      <c r="H32" s="877"/>
      <c r="I32" s="880"/>
      <c r="J32" s="911"/>
      <c r="K32" s="578"/>
      <c r="L32" s="912"/>
      <c r="M32" s="913"/>
      <c r="N32" s="883"/>
      <c r="O32" s="884"/>
      <c r="P32" s="884"/>
      <c r="Q32" s="884"/>
      <c r="R32" s="884"/>
      <c r="S32" s="884"/>
      <c r="T32" s="885"/>
      <c r="U32" s="122"/>
      <c r="V32" s="119"/>
      <c r="W32" s="4"/>
      <c r="X32" s="4"/>
      <c r="Y32" s="4"/>
      <c r="Z32" s="4"/>
      <c r="AA32" s="4"/>
      <c r="AB32" s="4"/>
    </row>
    <row r="33" spans="1:28" ht="15.75" customHeight="1">
      <c r="A33" s="4209"/>
      <c r="B33" s="4534" t="s">
        <v>317</v>
      </c>
      <c r="C33" s="261"/>
      <c r="D33" s="262"/>
      <c r="E33" s="262"/>
      <c r="F33" s="4496"/>
      <c r="G33" s="4068"/>
      <c r="H33" s="224"/>
      <c r="I33" s="4460" t="s">
        <v>318</v>
      </c>
      <c r="J33" s="4544" t="s">
        <v>319</v>
      </c>
      <c r="K33" s="4464" t="s">
        <v>320</v>
      </c>
      <c r="L33" s="4545"/>
      <c r="M33" s="264"/>
      <c r="N33" s="146"/>
      <c r="O33" s="151"/>
      <c r="P33" s="151"/>
      <c r="Q33" s="151"/>
      <c r="R33" s="151"/>
      <c r="S33" s="151"/>
      <c r="T33" s="152"/>
      <c r="U33" s="153"/>
      <c r="V33" s="152"/>
      <c r="W33" s="4"/>
      <c r="X33" s="4"/>
      <c r="Y33" s="4"/>
      <c r="Z33" s="4"/>
      <c r="AA33" s="4"/>
      <c r="AB33" s="4"/>
    </row>
    <row r="34" spans="1:28" ht="13">
      <c r="A34" s="4209"/>
      <c r="B34" s="4068"/>
      <c r="C34" s="100"/>
      <c r="D34" s="266"/>
      <c r="E34" s="266"/>
      <c r="F34" s="4496"/>
      <c r="G34" s="4068"/>
      <c r="H34" s="224"/>
      <c r="I34" s="4111"/>
      <c r="J34" s="4491"/>
      <c r="K34" s="4180"/>
      <c r="L34" s="4458"/>
      <c r="M34" s="268"/>
      <c r="N34" s="102"/>
      <c r="O34" s="103"/>
      <c r="P34" s="103"/>
      <c r="Q34" s="103"/>
      <c r="R34" s="103"/>
      <c r="S34" s="103"/>
      <c r="T34" s="104"/>
      <c r="U34" s="105"/>
      <c r="V34" s="104"/>
      <c r="W34" s="4"/>
      <c r="X34" s="4"/>
      <c r="Y34" s="4"/>
      <c r="Z34" s="4"/>
      <c r="AA34" s="4"/>
      <c r="AB34" s="4"/>
    </row>
    <row r="35" spans="1:28" ht="13">
      <c r="A35" s="4209"/>
      <c r="B35" s="4068"/>
      <c r="C35" s="100"/>
      <c r="D35" s="266"/>
      <c r="E35" s="266"/>
      <c r="F35" s="4496"/>
      <c r="G35" s="4068"/>
      <c r="H35" s="95"/>
      <c r="I35" s="4111"/>
      <c r="J35" s="4539" t="s">
        <v>321</v>
      </c>
      <c r="K35" s="4464" t="s">
        <v>322</v>
      </c>
      <c r="L35" s="4182" t="s">
        <v>323</v>
      </c>
      <c r="M35" s="268"/>
      <c r="N35" s="102"/>
      <c r="O35" s="103"/>
      <c r="P35" s="103"/>
      <c r="Q35" s="103"/>
      <c r="R35" s="103"/>
      <c r="S35" s="103"/>
      <c r="T35" s="104"/>
      <c r="U35" s="105"/>
      <c r="V35" s="104"/>
      <c r="W35" s="4"/>
      <c r="X35" s="4"/>
      <c r="Y35" s="4"/>
      <c r="Z35" s="4"/>
      <c r="AA35" s="4"/>
      <c r="AB35" s="4"/>
    </row>
    <row r="36" spans="1:28" ht="13">
      <c r="A36" s="4209"/>
      <c r="B36" s="4130"/>
      <c r="C36" s="915"/>
      <c r="D36" s="916"/>
      <c r="E36" s="916"/>
      <c r="F36" s="4496"/>
      <c r="G36" s="4068"/>
      <c r="H36" s="877"/>
      <c r="I36" s="4112"/>
      <c r="J36" s="4540"/>
      <c r="K36" s="4148"/>
      <c r="L36" s="4191"/>
      <c r="M36" s="917"/>
      <c r="N36" s="883"/>
      <c r="O36" s="884"/>
      <c r="P36" s="884"/>
      <c r="Q36" s="884"/>
      <c r="R36" s="884"/>
      <c r="S36" s="884"/>
      <c r="T36" s="885"/>
      <c r="U36" s="886"/>
      <c r="V36" s="885"/>
      <c r="W36" s="4"/>
      <c r="X36" s="4"/>
      <c r="Y36" s="4"/>
      <c r="Z36" s="4"/>
      <c r="AA36" s="4"/>
      <c r="AB36" s="4"/>
    </row>
    <row r="37" spans="1:28" ht="15.5">
      <c r="A37" s="4209"/>
      <c r="B37" s="4536" t="s">
        <v>324</v>
      </c>
      <c r="C37" s="4361" t="s">
        <v>325</v>
      </c>
      <c r="D37" s="4068"/>
      <c r="E37" s="4069"/>
      <c r="F37" s="123"/>
      <c r="G37" s="123"/>
      <c r="H37" s="4132" t="s">
        <v>82</v>
      </c>
      <c r="I37" s="4513" t="s">
        <v>326</v>
      </c>
      <c r="J37" s="918"/>
      <c r="K37" s="919"/>
      <c r="L37" s="920"/>
      <c r="M37" s="127"/>
      <c r="N37" s="4239">
        <v>25</v>
      </c>
      <c r="O37" s="4537" t="s">
        <v>99</v>
      </c>
      <c r="P37" s="4023"/>
      <c r="Q37" s="4023" t="s">
        <v>35</v>
      </c>
      <c r="R37" s="4023" t="s">
        <v>100</v>
      </c>
      <c r="S37" s="4023" t="s">
        <v>101</v>
      </c>
      <c r="T37" s="4535">
        <v>7</v>
      </c>
      <c r="U37" s="307"/>
      <c r="V37" s="308"/>
      <c r="W37" s="4"/>
      <c r="X37" s="4"/>
      <c r="Y37" s="4"/>
      <c r="Z37" s="4"/>
      <c r="AA37" s="4"/>
      <c r="AB37" s="4"/>
    </row>
    <row r="38" spans="1:28" ht="13">
      <c r="A38" s="4209"/>
      <c r="B38" s="4068"/>
      <c r="C38" s="4393"/>
      <c r="D38" s="4070"/>
      <c r="E38" s="4071"/>
      <c r="F38" s="132"/>
      <c r="G38" s="132"/>
      <c r="H38" s="4209"/>
      <c r="I38" s="4068"/>
      <c r="J38" s="438"/>
      <c r="K38" s="278"/>
      <c r="L38" s="337"/>
      <c r="M38" s="197"/>
      <c r="N38" s="4456"/>
      <c r="O38" s="4180"/>
      <c r="P38" s="4145"/>
      <c r="Q38" s="4145"/>
      <c r="R38" s="4145"/>
      <c r="S38" s="4145"/>
      <c r="T38" s="4069"/>
      <c r="U38" s="438"/>
      <c r="V38" s="406"/>
      <c r="W38" s="4"/>
      <c r="X38" s="4"/>
      <c r="Y38" s="4"/>
      <c r="Z38" s="4"/>
      <c r="AA38" s="4"/>
      <c r="AB38" s="4"/>
    </row>
    <row r="39" spans="1:28" ht="13">
      <c r="A39" s="4209"/>
      <c r="B39" s="4068"/>
      <c r="C39" s="194"/>
      <c r="D39" s="437"/>
      <c r="E39" s="437"/>
      <c r="F39" s="437"/>
      <c r="G39" s="437"/>
      <c r="H39" s="4209"/>
      <c r="I39" s="4068"/>
      <c r="J39" s="438"/>
      <c r="K39" s="278"/>
      <c r="L39" s="337"/>
      <c r="M39" s="197"/>
      <c r="N39" s="4456"/>
      <c r="O39" s="203"/>
      <c r="P39" s="339"/>
      <c r="Q39" s="4145"/>
      <c r="R39" s="4145"/>
      <c r="S39" s="4145"/>
      <c r="T39" s="4069"/>
      <c r="U39" s="438"/>
      <c r="V39" s="406"/>
      <c r="W39" s="4"/>
      <c r="X39" s="4"/>
      <c r="Y39" s="4"/>
      <c r="Z39" s="4"/>
      <c r="AA39" s="4"/>
      <c r="AB39" s="4"/>
    </row>
    <row r="40" spans="1:28" ht="13">
      <c r="A40" s="4209"/>
      <c r="B40" s="4130"/>
      <c r="C40" s="171"/>
      <c r="D40" s="287"/>
      <c r="E40" s="287"/>
      <c r="F40" s="287"/>
      <c r="G40" s="287"/>
      <c r="H40" s="4133"/>
      <c r="I40" s="4176"/>
      <c r="J40" s="312"/>
      <c r="K40" s="313"/>
      <c r="L40" s="205"/>
      <c r="M40" s="136"/>
      <c r="N40" s="4240"/>
      <c r="O40" s="178"/>
      <c r="P40" s="207"/>
      <c r="Q40" s="4024"/>
      <c r="R40" s="4024"/>
      <c r="S40" s="4024"/>
      <c r="T40" s="4055"/>
      <c r="U40" s="312"/>
      <c r="V40" s="208"/>
      <c r="W40" s="4"/>
      <c r="X40" s="4"/>
      <c r="Y40" s="4"/>
      <c r="Z40" s="4"/>
      <c r="AA40" s="4"/>
      <c r="AB40" s="4"/>
    </row>
    <row r="41" spans="1:28" ht="13">
      <c r="A41" s="4209"/>
      <c r="B41" s="4536" t="s">
        <v>327</v>
      </c>
      <c r="C41" s="4450" t="s">
        <v>328</v>
      </c>
      <c r="D41" s="194"/>
      <c r="E41" s="194"/>
      <c r="F41" s="194"/>
      <c r="G41" s="194"/>
      <c r="H41" s="740"/>
      <c r="I41" s="740"/>
      <c r="J41" s="740"/>
      <c r="K41" s="873"/>
      <c r="L41" s="201"/>
      <c r="M41" s="4538" t="s">
        <v>329</v>
      </c>
      <c r="N41" s="4398">
        <v>25</v>
      </c>
      <c r="O41" s="4537" t="s">
        <v>91</v>
      </c>
      <c r="P41" s="282"/>
      <c r="Q41" s="4027" t="s">
        <v>35</v>
      </c>
      <c r="R41" s="4027" t="s">
        <v>92</v>
      </c>
      <c r="S41" s="4027" t="s">
        <v>93</v>
      </c>
      <c r="T41" s="4054">
        <v>7</v>
      </c>
      <c r="U41" s="283"/>
      <c r="V41" s="4054" t="s">
        <v>330</v>
      </c>
      <c r="W41" s="4"/>
      <c r="X41" s="4"/>
      <c r="Y41" s="4"/>
      <c r="Z41" s="4"/>
      <c r="AA41" s="4"/>
      <c r="AB41" s="4"/>
    </row>
    <row r="42" spans="1:28" ht="13">
      <c r="A42" s="4209"/>
      <c r="B42" s="4068"/>
      <c r="C42" s="4209"/>
      <c r="D42" s="194"/>
      <c r="E42" s="194"/>
      <c r="F42" s="194"/>
      <c r="G42" s="194"/>
      <c r="H42" s="336"/>
      <c r="I42" s="336"/>
      <c r="J42" s="336"/>
      <c r="K42" s="390"/>
      <c r="L42" s="337"/>
      <c r="M42" s="4209"/>
      <c r="N42" s="4456"/>
      <c r="O42" s="4180"/>
      <c r="P42" s="203"/>
      <c r="Q42" s="4145"/>
      <c r="R42" s="4145"/>
      <c r="S42" s="4145"/>
      <c r="T42" s="4069"/>
      <c r="U42" s="283"/>
      <c r="V42" s="4071"/>
      <c r="W42" s="4"/>
      <c r="X42" s="4"/>
      <c r="Y42" s="4"/>
      <c r="Z42" s="4"/>
      <c r="AA42" s="4"/>
      <c r="AB42" s="4"/>
    </row>
    <row r="43" spans="1:28" ht="13">
      <c r="A43" s="4209"/>
      <c r="B43" s="4068"/>
      <c r="C43" s="4209"/>
      <c r="D43" s="194"/>
      <c r="E43" s="194"/>
      <c r="F43" s="194"/>
      <c r="G43" s="194"/>
      <c r="H43" s="336"/>
      <c r="I43" s="336"/>
      <c r="J43" s="336"/>
      <c r="K43" s="390"/>
      <c r="L43" s="337"/>
      <c r="M43" s="4209"/>
      <c r="N43" s="4456"/>
      <c r="O43" s="203"/>
      <c r="P43" s="203"/>
      <c r="Q43" s="4145"/>
      <c r="R43" s="4145"/>
      <c r="S43" s="4145"/>
      <c r="T43" s="4069"/>
      <c r="U43" s="283"/>
      <c r="V43" s="202"/>
      <c r="W43" s="4"/>
      <c r="X43" s="4"/>
      <c r="Y43" s="4"/>
      <c r="Z43" s="4"/>
      <c r="AA43" s="4"/>
      <c r="AB43" s="4"/>
    </row>
    <row r="44" spans="1:28" ht="13">
      <c r="A44" s="4385"/>
      <c r="B44" s="4176"/>
      <c r="C44" s="4133"/>
      <c r="D44" s="171"/>
      <c r="E44" s="171"/>
      <c r="F44" s="171"/>
      <c r="G44" s="171"/>
      <c r="H44" s="286"/>
      <c r="I44" s="336"/>
      <c r="J44" s="336"/>
      <c r="K44" s="390"/>
      <c r="L44" s="337"/>
      <c r="M44" s="4210"/>
      <c r="N44" s="4491"/>
      <c r="O44" s="139"/>
      <c r="P44" s="139"/>
      <c r="Q44" s="4474"/>
      <c r="R44" s="4474"/>
      <c r="S44" s="4474"/>
      <c r="T44" s="4071"/>
      <c r="U44" s="141"/>
      <c r="V44" s="140"/>
      <c r="W44" s="4"/>
      <c r="X44" s="4"/>
      <c r="Y44" s="4"/>
      <c r="Z44" s="4"/>
      <c r="AA44" s="4"/>
      <c r="AB44" s="4"/>
    </row>
    <row r="45" spans="1:28" ht="13">
      <c r="A45" s="4386" t="s">
        <v>96</v>
      </c>
      <c r="B45" s="921">
        <v>45231</v>
      </c>
      <c r="C45" s="4486" t="s">
        <v>331</v>
      </c>
      <c r="D45" s="4251"/>
      <c r="E45" s="4252"/>
      <c r="F45" s="136"/>
      <c r="G45" s="136"/>
      <c r="H45" s="136"/>
      <c r="I45" s="922"/>
      <c r="J45" s="923" t="s">
        <v>110</v>
      </c>
      <c r="K45" s="924" t="s">
        <v>332</v>
      </c>
      <c r="L45" s="713"/>
      <c r="M45" s="711"/>
      <c r="N45" s="715"/>
      <c r="O45" s="712"/>
      <c r="P45" s="712"/>
      <c r="Q45" s="712"/>
      <c r="R45" s="712"/>
      <c r="S45" s="712"/>
      <c r="T45" s="716"/>
      <c r="U45" s="717"/>
      <c r="V45" s="716"/>
      <c r="W45" s="4"/>
      <c r="X45" s="4"/>
      <c r="Y45" s="4"/>
      <c r="Z45" s="4"/>
      <c r="AA45" s="4"/>
      <c r="AB45" s="4"/>
    </row>
    <row r="46" spans="1:28" ht="13">
      <c r="A46" s="4209"/>
      <c r="B46" s="4582">
        <v>45353</v>
      </c>
      <c r="C46" s="302"/>
      <c r="D46" s="302"/>
      <c r="E46" s="123"/>
      <c r="F46" s="123"/>
      <c r="G46" s="123"/>
      <c r="H46" s="123"/>
      <c r="I46" s="126"/>
      <c r="J46" s="4490" t="s">
        <v>333</v>
      </c>
      <c r="K46" s="4541" t="s">
        <v>334</v>
      </c>
      <c r="L46" s="4542" t="s">
        <v>316</v>
      </c>
      <c r="M46" s="127"/>
      <c r="N46" s="129"/>
      <c r="O46" s="130"/>
      <c r="P46" s="130"/>
      <c r="Q46" s="130"/>
      <c r="R46" s="130"/>
      <c r="S46" s="130"/>
      <c r="T46" s="128"/>
      <c r="U46" s="131"/>
      <c r="V46" s="128"/>
      <c r="W46" s="4"/>
      <c r="X46" s="4"/>
      <c r="Y46" s="4"/>
      <c r="Z46" s="4"/>
      <c r="AA46" s="4"/>
      <c r="AB46" s="4"/>
    </row>
    <row r="47" spans="1:28" ht="26.25" customHeight="1">
      <c r="A47" s="4209"/>
      <c r="B47" s="4069"/>
      <c r="C47" s="416"/>
      <c r="D47" s="416"/>
      <c r="E47" s="194"/>
      <c r="F47" s="194"/>
      <c r="G47" s="194"/>
      <c r="H47" s="194"/>
      <c r="I47" s="364"/>
      <c r="J47" s="4456"/>
      <c r="K47" s="4180"/>
      <c r="L47" s="4207"/>
      <c r="M47" s="197"/>
      <c r="N47" s="281"/>
      <c r="O47" s="203"/>
      <c r="P47" s="203"/>
      <c r="Q47" s="203"/>
      <c r="R47" s="203"/>
      <c r="S47" s="203"/>
      <c r="T47" s="202"/>
      <c r="U47" s="283"/>
      <c r="V47" s="202"/>
      <c r="W47" s="4"/>
      <c r="X47" s="4"/>
      <c r="Y47" s="4"/>
      <c r="Z47" s="4"/>
      <c r="AA47" s="4"/>
      <c r="AB47" s="4"/>
    </row>
    <row r="48" spans="1:28" ht="13">
      <c r="A48" s="4209"/>
      <c r="B48" s="4069"/>
      <c r="C48" s="416"/>
      <c r="D48" s="416"/>
      <c r="E48" s="194"/>
      <c r="F48" s="194"/>
      <c r="G48" s="194"/>
      <c r="H48" s="194"/>
      <c r="I48" s="364"/>
      <c r="J48" s="4491"/>
      <c r="K48" s="200"/>
      <c r="L48" s="337"/>
      <c r="M48" s="197"/>
      <c r="N48" s="281"/>
      <c r="O48" s="203"/>
      <c r="P48" s="203"/>
      <c r="Q48" s="203"/>
      <c r="R48" s="203"/>
      <c r="S48" s="203"/>
      <c r="T48" s="202"/>
      <c r="U48" s="283"/>
      <c r="V48" s="202"/>
      <c r="W48" s="4"/>
      <c r="X48" s="4"/>
      <c r="Y48" s="4"/>
      <c r="Z48" s="4"/>
      <c r="AA48" s="4"/>
      <c r="AB48" s="4"/>
    </row>
    <row r="49" spans="1:28" ht="13">
      <c r="A49" s="4209"/>
      <c r="B49" s="4055"/>
      <c r="C49" s="926"/>
      <c r="D49" s="926"/>
      <c r="E49" s="171"/>
      <c r="F49" s="171"/>
      <c r="G49" s="171"/>
      <c r="H49" s="171"/>
      <c r="I49" s="366"/>
      <c r="J49" s="277"/>
      <c r="K49" s="873"/>
      <c r="L49" s="337"/>
      <c r="M49" s="136"/>
      <c r="N49" s="177"/>
      <c r="O49" s="178"/>
      <c r="P49" s="178"/>
      <c r="Q49" s="178"/>
      <c r="R49" s="178"/>
      <c r="S49" s="178"/>
      <c r="T49" s="137"/>
      <c r="U49" s="179"/>
      <c r="V49" s="137"/>
      <c r="W49" s="4"/>
      <c r="X49" s="4"/>
      <c r="Y49" s="4"/>
      <c r="Z49" s="4"/>
      <c r="AA49" s="4"/>
      <c r="AB49" s="4"/>
    </row>
    <row r="50" spans="1:28" ht="13">
      <c r="A50" s="4209"/>
      <c r="B50" s="4573">
        <v>45574</v>
      </c>
      <c r="C50" s="224"/>
      <c r="D50" s="368"/>
      <c r="E50" s="224"/>
      <c r="F50" s="4492" t="s">
        <v>104</v>
      </c>
      <c r="G50" s="4548" t="s">
        <v>335</v>
      </c>
      <c r="H50" s="4549" t="s">
        <v>254</v>
      </c>
      <c r="I50" s="4460" t="s">
        <v>336</v>
      </c>
      <c r="J50" s="927"/>
      <c r="K50" s="370"/>
      <c r="L50" s="371"/>
      <c r="M50" s="104"/>
      <c r="N50" s="4550">
        <v>25</v>
      </c>
      <c r="O50" s="4551" t="s">
        <v>337</v>
      </c>
      <c r="P50" s="151"/>
      <c r="Q50" s="4475" t="s">
        <v>35</v>
      </c>
      <c r="R50" s="4475" t="s">
        <v>113</v>
      </c>
      <c r="S50" s="4475" t="s">
        <v>93</v>
      </c>
      <c r="T50" s="4546">
        <v>7</v>
      </c>
      <c r="U50" s="105"/>
      <c r="V50" s="104"/>
      <c r="W50" s="4"/>
      <c r="X50" s="4"/>
      <c r="Y50" s="4"/>
      <c r="Z50" s="4"/>
      <c r="AA50" s="4"/>
      <c r="AB50" s="4"/>
    </row>
    <row r="51" spans="1:28" ht="13">
      <c r="A51" s="4209"/>
      <c r="B51" s="4068"/>
      <c r="C51" s="224"/>
      <c r="D51" s="368"/>
      <c r="E51" s="224"/>
      <c r="F51" s="4493"/>
      <c r="G51" s="4069"/>
      <c r="H51" s="4209"/>
      <c r="I51" s="4111"/>
      <c r="J51" s="928"/>
      <c r="K51" s="373"/>
      <c r="L51" s="191"/>
      <c r="M51" s="101"/>
      <c r="N51" s="4456"/>
      <c r="O51" s="4145"/>
      <c r="P51" s="103"/>
      <c r="Q51" s="4145"/>
      <c r="R51" s="4145"/>
      <c r="S51" s="4145"/>
      <c r="T51" s="4069"/>
      <c r="U51" s="105"/>
      <c r="V51" s="104"/>
      <c r="W51" s="4"/>
      <c r="X51" s="4"/>
      <c r="Y51" s="4"/>
      <c r="Z51" s="4"/>
      <c r="AA51" s="4"/>
      <c r="AB51" s="4"/>
    </row>
    <row r="52" spans="1:28" ht="13">
      <c r="A52" s="4209"/>
      <c r="B52" s="4068"/>
      <c r="C52" s="224"/>
      <c r="D52" s="368"/>
      <c r="E52" s="224"/>
      <c r="F52" s="4493"/>
      <c r="G52" s="4069"/>
      <c r="H52" s="4209"/>
      <c r="I52" s="4111"/>
      <c r="J52" s="928"/>
      <c r="K52" s="373"/>
      <c r="L52" s="191"/>
      <c r="M52" s="101"/>
      <c r="N52" s="4456"/>
      <c r="O52" s="4145"/>
      <c r="P52" s="103"/>
      <c r="Q52" s="4145"/>
      <c r="R52" s="4145"/>
      <c r="S52" s="4145"/>
      <c r="T52" s="4069"/>
      <c r="U52" s="105"/>
      <c r="V52" s="104"/>
      <c r="W52" s="4"/>
      <c r="X52" s="4"/>
      <c r="Y52" s="4"/>
      <c r="Z52" s="4"/>
      <c r="AA52" s="4"/>
      <c r="AB52" s="4"/>
    </row>
    <row r="53" spans="1:28" ht="13">
      <c r="A53" s="4209"/>
      <c r="B53" s="4130"/>
      <c r="C53" s="483"/>
      <c r="D53" s="482"/>
      <c r="E53" s="483"/>
      <c r="F53" s="4493"/>
      <c r="G53" s="4069"/>
      <c r="H53" s="4385"/>
      <c r="I53" s="4112"/>
      <c r="J53" s="929"/>
      <c r="K53" s="930"/>
      <c r="L53" s="931"/>
      <c r="M53" s="781"/>
      <c r="N53" s="4491"/>
      <c r="O53" s="4145"/>
      <c r="P53" s="121"/>
      <c r="Q53" s="4474"/>
      <c r="R53" s="4474"/>
      <c r="S53" s="4474"/>
      <c r="T53" s="4071"/>
      <c r="U53" s="122"/>
      <c r="V53" s="119"/>
      <c r="W53" s="4"/>
      <c r="X53" s="4"/>
      <c r="Y53" s="4"/>
      <c r="Z53" s="4"/>
      <c r="AA53" s="4"/>
      <c r="AB53" s="4"/>
    </row>
    <row r="54" spans="1:28" ht="13">
      <c r="A54" s="4209"/>
      <c r="B54" s="4572" t="s">
        <v>244</v>
      </c>
      <c r="C54" s="4450" t="s">
        <v>338</v>
      </c>
      <c r="D54" s="4438" t="s">
        <v>122</v>
      </c>
      <c r="E54" s="4447" t="s">
        <v>339</v>
      </c>
      <c r="F54" s="4493"/>
      <c r="G54" s="4069"/>
      <c r="H54" s="383"/>
      <c r="I54" s="383"/>
      <c r="J54" s="4547"/>
      <c r="K54" s="4444"/>
      <c r="L54" s="932"/>
      <c r="M54" s="228"/>
      <c r="N54" s="146"/>
      <c r="O54" s="151"/>
      <c r="P54" s="151"/>
      <c r="Q54" s="151"/>
      <c r="R54" s="151"/>
      <c r="S54" s="151"/>
      <c r="T54" s="152"/>
      <c r="U54" s="153"/>
      <c r="V54" s="152"/>
      <c r="W54" s="4"/>
      <c r="X54" s="4"/>
      <c r="Y54" s="4"/>
      <c r="Z54" s="4"/>
      <c r="AA54" s="4"/>
      <c r="AB54" s="4"/>
    </row>
    <row r="55" spans="1:28" ht="13">
      <c r="A55" s="4209"/>
      <c r="B55" s="4068"/>
      <c r="C55" s="4209"/>
      <c r="D55" s="4068"/>
      <c r="E55" s="4111"/>
      <c r="F55" s="4493"/>
      <c r="G55" s="4069"/>
      <c r="H55" s="383"/>
      <c r="I55" s="383"/>
      <c r="J55" s="4491"/>
      <c r="K55" s="4147"/>
      <c r="L55" s="933"/>
      <c r="M55" s="393"/>
      <c r="N55" s="102"/>
      <c r="O55" s="103"/>
      <c r="P55" s="103"/>
      <c r="Q55" s="103"/>
      <c r="R55" s="103"/>
      <c r="S55" s="103"/>
      <c r="T55" s="104"/>
      <c r="U55" s="105"/>
      <c r="V55" s="104"/>
      <c r="W55" s="4"/>
      <c r="X55" s="4"/>
      <c r="Y55" s="4"/>
      <c r="Z55" s="4"/>
      <c r="AA55" s="4"/>
      <c r="AB55" s="4"/>
    </row>
    <row r="56" spans="1:28" ht="13">
      <c r="A56" s="4209"/>
      <c r="B56" s="4068"/>
      <c r="C56" s="4209"/>
      <c r="D56" s="4068"/>
      <c r="E56" s="4111"/>
      <c r="F56" s="4493"/>
      <c r="G56" s="4069"/>
      <c r="H56" s="383"/>
      <c r="I56" s="383"/>
      <c r="J56" s="4552" t="s">
        <v>340</v>
      </c>
      <c r="K56" s="4553" t="s">
        <v>341</v>
      </c>
      <c r="L56" s="933"/>
      <c r="M56" s="393"/>
      <c r="N56" s="102"/>
      <c r="O56" s="103"/>
      <c r="P56" s="103"/>
      <c r="Q56" s="103"/>
      <c r="R56" s="103"/>
      <c r="S56" s="103"/>
      <c r="T56" s="104"/>
      <c r="U56" s="105"/>
      <c r="V56" s="104"/>
      <c r="W56" s="4"/>
      <c r="X56" s="4"/>
      <c r="Y56" s="4"/>
      <c r="Z56" s="4"/>
      <c r="AA56" s="4"/>
      <c r="AB56" s="4"/>
    </row>
    <row r="57" spans="1:28" ht="13">
      <c r="A57" s="4209"/>
      <c r="B57" s="4130"/>
      <c r="C57" s="4385"/>
      <c r="D57" s="4176"/>
      <c r="E57" s="4175"/>
      <c r="F57" s="4494"/>
      <c r="G57" s="4055"/>
      <c r="H57" s="934"/>
      <c r="I57" s="934"/>
      <c r="J57" s="4240"/>
      <c r="K57" s="4148"/>
      <c r="L57" s="935"/>
      <c r="M57" s="913"/>
      <c r="N57" s="883"/>
      <c r="O57" s="884"/>
      <c r="P57" s="884"/>
      <c r="Q57" s="884"/>
      <c r="R57" s="884"/>
      <c r="S57" s="884"/>
      <c r="T57" s="885"/>
      <c r="U57" s="886"/>
      <c r="V57" s="885"/>
      <c r="W57" s="4"/>
      <c r="X57" s="4"/>
      <c r="Y57" s="4"/>
      <c r="Z57" s="4"/>
      <c r="AA57" s="4"/>
      <c r="AB57" s="4"/>
    </row>
    <row r="58" spans="1:28" ht="25">
      <c r="A58" s="4209"/>
      <c r="B58" s="4534" t="s">
        <v>248</v>
      </c>
      <c r="C58" s="95"/>
      <c r="D58" s="368"/>
      <c r="E58" s="224"/>
      <c r="F58" s="4437" t="s">
        <v>117</v>
      </c>
      <c r="G58" s="4092" t="s">
        <v>342</v>
      </c>
      <c r="H58" s="4132" t="s">
        <v>119</v>
      </c>
      <c r="I58" s="4448" t="s">
        <v>309</v>
      </c>
      <c r="J58" s="4455" t="s">
        <v>343</v>
      </c>
      <c r="K58" s="4440" t="s">
        <v>344</v>
      </c>
      <c r="L58" s="4441" t="s">
        <v>345</v>
      </c>
      <c r="M58" s="228"/>
      <c r="N58" s="146"/>
      <c r="O58" s="151"/>
      <c r="P58" s="151"/>
      <c r="Q58" s="151"/>
      <c r="R58" s="151"/>
      <c r="S58" s="151"/>
      <c r="T58" s="152"/>
      <c r="U58" s="153" t="s">
        <v>346</v>
      </c>
      <c r="V58" s="152"/>
      <c r="W58" s="4"/>
      <c r="X58" s="4"/>
      <c r="Y58" s="4"/>
      <c r="Z58" s="4"/>
      <c r="AA58" s="4"/>
      <c r="AB58" s="4"/>
    </row>
    <row r="59" spans="1:28" ht="13">
      <c r="A59" s="4209"/>
      <c r="B59" s="4068"/>
      <c r="C59" s="95"/>
      <c r="D59" s="368"/>
      <c r="E59" s="224"/>
      <c r="F59" s="4111"/>
      <c r="G59" s="4093"/>
      <c r="H59" s="4209"/>
      <c r="I59" s="4069"/>
      <c r="J59" s="4456"/>
      <c r="K59" s="4147"/>
      <c r="L59" s="4442"/>
      <c r="M59" s="393"/>
      <c r="N59" s="120"/>
      <c r="O59" s="121"/>
      <c r="P59" s="121"/>
      <c r="Q59" s="121"/>
      <c r="R59" s="121"/>
      <c r="S59" s="121"/>
      <c r="T59" s="119"/>
      <c r="U59" s="120"/>
      <c r="V59" s="119"/>
      <c r="W59" s="4"/>
      <c r="X59" s="4"/>
      <c r="Y59" s="4"/>
      <c r="Z59" s="4"/>
      <c r="AA59" s="4"/>
      <c r="AB59" s="4"/>
    </row>
    <row r="60" spans="1:28" ht="13">
      <c r="A60" s="4209"/>
      <c r="B60" s="4068"/>
      <c r="C60" s="95"/>
      <c r="D60" s="368"/>
      <c r="E60" s="224"/>
      <c r="F60" s="4111"/>
      <c r="G60" s="4093"/>
      <c r="H60" s="4209"/>
      <c r="I60" s="4069"/>
      <c r="J60" s="4456"/>
      <c r="K60" s="4147"/>
      <c r="L60" s="4442"/>
      <c r="M60" s="393"/>
      <c r="N60" s="186"/>
      <c r="O60" s="188"/>
      <c r="P60" s="188"/>
      <c r="Q60" s="188"/>
      <c r="R60" s="188"/>
      <c r="S60" s="188"/>
      <c r="T60" s="189"/>
      <c r="U60" s="186"/>
      <c r="V60" s="189"/>
      <c r="W60" s="4"/>
      <c r="X60" s="4"/>
      <c r="Y60" s="4"/>
      <c r="Z60" s="4"/>
      <c r="AA60" s="4"/>
      <c r="AB60" s="4"/>
    </row>
    <row r="61" spans="1:28" ht="13">
      <c r="A61" s="4385"/>
      <c r="B61" s="4176"/>
      <c r="C61" s="904"/>
      <c r="D61" s="936"/>
      <c r="E61" s="937"/>
      <c r="F61" s="4111"/>
      <c r="G61" s="4093"/>
      <c r="H61" s="4133"/>
      <c r="I61" s="4107"/>
      <c r="J61" s="4240"/>
      <c r="K61" s="4148"/>
      <c r="L61" s="4443"/>
      <c r="M61" s="913"/>
      <c r="N61" s="895"/>
      <c r="O61" s="896"/>
      <c r="P61" s="896"/>
      <c r="Q61" s="896"/>
      <c r="R61" s="896"/>
      <c r="S61" s="896"/>
      <c r="T61" s="897"/>
      <c r="U61" s="895"/>
      <c r="V61" s="897"/>
      <c r="W61" s="4"/>
      <c r="X61" s="4"/>
      <c r="Y61" s="4"/>
      <c r="Z61" s="4"/>
      <c r="AA61" s="4"/>
      <c r="AB61" s="4"/>
    </row>
    <row r="62" spans="1:28" ht="13">
      <c r="A62" s="4386" t="s">
        <v>126</v>
      </c>
      <c r="B62" s="4573">
        <v>45321</v>
      </c>
      <c r="C62" s="4450" t="s">
        <v>134</v>
      </c>
      <c r="D62" s="368"/>
      <c r="E62" s="224"/>
      <c r="F62" s="4111"/>
      <c r="G62" s="4093"/>
      <c r="H62" s="410"/>
      <c r="I62" s="411"/>
      <c r="J62" s="4556" t="s">
        <v>347</v>
      </c>
      <c r="K62" s="4444" t="s">
        <v>348</v>
      </c>
      <c r="L62" s="4543"/>
      <c r="M62" s="938"/>
      <c r="N62" s="102"/>
      <c r="O62" s="103"/>
      <c r="P62" s="103"/>
      <c r="Q62" s="103"/>
      <c r="R62" s="103"/>
      <c r="S62" s="103"/>
      <c r="T62" s="104"/>
      <c r="U62" s="105"/>
      <c r="V62" s="104"/>
      <c r="W62" s="4"/>
      <c r="X62" s="4"/>
      <c r="Y62" s="4"/>
      <c r="Z62" s="4"/>
      <c r="AA62" s="4"/>
      <c r="AB62" s="4"/>
    </row>
    <row r="63" spans="1:28" ht="13">
      <c r="A63" s="4209"/>
      <c r="B63" s="4068"/>
      <c r="C63" s="4209"/>
      <c r="D63" s="368"/>
      <c r="E63" s="224"/>
      <c r="F63" s="4111"/>
      <c r="G63" s="4093"/>
      <c r="H63" s="415"/>
      <c r="I63" s="383"/>
      <c r="J63" s="4491"/>
      <c r="K63" s="4147"/>
      <c r="L63" s="4207"/>
      <c r="M63" s="938"/>
      <c r="N63" s="102"/>
      <c r="O63" s="103"/>
      <c r="P63" s="103"/>
      <c r="Q63" s="103"/>
      <c r="R63" s="103"/>
      <c r="S63" s="103"/>
      <c r="T63" s="104"/>
      <c r="U63" s="105"/>
      <c r="V63" s="104"/>
      <c r="W63" s="4"/>
      <c r="X63" s="4"/>
      <c r="Y63" s="4"/>
      <c r="Z63" s="4"/>
      <c r="AA63" s="4"/>
      <c r="AB63" s="4"/>
    </row>
    <row r="64" spans="1:28" ht="13">
      <c r="A64" s="4209"/>
      <c r="B64" s="4068"/>
      <c r="C64" s="4209"/>
      <c r="D64" s="368"/>
      <c r="E64" s="224"/>
      <c r="F64" s="4111"/>
      <c r="G64" s="4093"/>
      <c r="H64" s="110"/>
      <c r="I64" s="98"/>
      <c r="J64" s="4539" t="s">
        <v>349</v>
      </c>
      <c r="K64" s="4557" t="s">
        <v>350</v>
      </c>
      <c r="L64" s="4182" t="s">
        <v>345</v>
      </c>
      <c r="M64" s="938"/>
      <c r="N64" s="102"/>
      <c r="O64" s="103"/>
      <c r="P64" s="103"/>
      <c r="Q64" s="103"/>
      <c r="R64" s="103"/>
      <c r="S64" s="103"/>
      <c r="T64" s="104"/>
      <c r="U64" s="105"/>
      <c r="V64" s="104"/>
      <c r="W64" s="4"/>
      <c r="X64" s="4"/>
      <c r="Y64" s="4"/>
      <c r="Z64" s="4"/>
      <c r="AA64" s="4"/>
      <c r="AB64" s="4"/>
    </row>
    <row r="65" spans="1:28" ht="13">
      <c r="A65" s="4209"/>
      <c r="B65" s="4130"/>
      <c r="C65" s="4133"/>
      <c r="D65" s="891"/>
      <c r="E65" s="939"/>
      <c r="F65" s="4112"/>
      <c r="G65" s="4238"/>
      <c r="H65" s="607"/>
      <c r="I65" s="114"/>
      <c r="J65" s="4540"/>
      <c r="K65" s="4148"/>
      <c r="L65" s="4506"/>
      <c r="M65" s="940"/>
      <c r="N65" s="120"/>
      <c r="O65" s="121"/>
      <c r="P65" s="121"/>
      <c r="Q65" s="121"/>
      <c r="R65" s="121"/>
      <c r="S65" s="121"/>
      <c r="T65" s="119"/>
      <c r="U65" s="122"/>
      <c r="V65" s="119"/>
      <c r="W65" s="4"/>
      <c r="X65" s="4"/>
      <c r="Y65" s="4"/>
      <c r="Z65" s="4"/>
      <c r="AA65" s="4"/>
      <c r="AB65" s="4"/>
    </row>
    <row r="66" spans="1:28" ht="25">
      <c r="A66" s="4209"/>
      <c r="B66" s="4573">
        <v>45511</v>
      </c>
      <c r="C66" s="142"/>
      <c r="D66" s="432"/>
      <c r="E66" s="261"/>
      <c r="F66" s="4449" t="s">
        <v>128</v>
      </c>
      <c r="G66" s="4232" t="s">
        <v>351</v>
      </c>
      <c r="H66" s="142"/>
      <c r="I66" s="941"/>
      <c r="J66" s="4470" t="s">
        <v>352</v>
      </c>
      <c r="K66" s="4558" t="s">
        <v>353</v>
      </c>
      <c r="L66" s="4441" t="s">
        <v>345</v>
      </c>
      <c r="M66" s="4451" t="s">
        <v>354</v>
      </c>
      <c r="N66" s="146">
        <v>90</v>
      </c>
      <c r="O66" s="151" t="s">
        <v>355</v>
      </c>
      <c r="P66" s="151"/>
      <c r="Q66" s="151" t="s">
        <v>35</v>
      </c>
      <c r="R66" s="151" t="s">
        <v>100</v>
      </c>
      <c r="S66" s="151" t="s">
        <v>93</v>
      </c>
      <c r="T66" s="152">
        <v>11</v>
      </c>
      <c r="U66" s="153" t="s">
        <v>356</v>
      </c>
      <c r="V66" s="152"/>
      <c r="W66" s="4"/>
      <c r="X66" s="4"/>
      <c r="Y66" s="4"/>
      <c r="Z66" s="4"/>
      <c r="AA66" s="4"/>
      <c r="AB66" s="4"/>
    </row>
    <row r="67" spans="1:28" ht="37.5">
      <c r="A67" s="4209"/>
      <c r="B67" s="4068"/>
      <c r="C67" s="95"/>
      <c r="D67" s="368"/>
      <c r="E67" s="224"/>
      <c r="F67" s="4068"/>
      <c r="G67" s="4233"/>
      <c r="H67" s="95"/>
      <c r="I67" s="383"/>
      <c r="J67" s="4393"/>
      <c r="K67" s="4180"/>
      <c r="L67" s="4458"/>
      <c r="M67" s="4069"/>
      <c r="N67" s="102"/>
      <c r="O67" s="103" t="s">
        <v>357</v>
      </c>
      <c r="P67" s="103"/>
      <c r="Q67" s="103"/>
      <c r="R67" s="103"/>
      <c r="S67" s="103"/>
      <c r="T67" s="104"/>
      <c r="U67" s="105"/>
      <c r="V67" s="104"/>
      <c r="W67" s="4"/>
      <c r="X67" s="4"/>
      <c r="Y67" s="4"/>
      <c r="Z67" s="4"/>
      <c r="AA67" s="4"/>
      <c r="AB67" s="4"/>
    </row>
    <row r="68" spans="1:28" ht="13">
      <c r="A68" s="4209"/>
      <c r="B68" s="4068"/>
      <c r="C68" s="95"/>
      <c r="D68" s="368"/>
      <c r="E68" s="224"/>
      <c r="F68" s="4068"/>
      <c r="G68" s="4233"/>
      <c r="H68" s="95"/>
      <c r="I68" s="98"/>
      <c r="J68" s="166"/>
      <c r="K68" s="373"/>
      <c r="L68" s="435"/>
      <c r="M68" s="4069"/>
      <c r="N68" s="102"/>
      <c r="O68" s="103"/>
      <c r="P68" s="103"/>
      <c r="Q68" s="103"/>
      <c r="R68" s="103"/>
      <c r="S68" s="103"/>
      <c r="T68" s="104"/>
      <c r="U68" s="105"/>
      <c r="V68" s="104"/>
      <c r="W68" s="4"/>
      <c r="X68" s="4"/>
      <c r="Y68" s="4"/>
      <c r="Z68" s="4"/>
      <c r="AA68" s="4"/>
      <c r="AB68" s="4"/>
    </row>
    <row r="69" spans="1:28" ht="13">
      <c r="A69" s="4209"/>
      <c r="B69" s="4130"/>
      <c r="C69" s="877"/>
      <c r="D69" s="891"/>
      <c r="E69" s="939"/>
      <c r="F69" s="4068"/>
      <c r="G69" s="4233"/>
      <c r="H69" s="877"/>
      <c r="I69" s="879"/>
      <c r="J69" s="942"/>
      <c r="K69" s="930"/>
      <c r="L69" s="897"/>
      <c r="M69" s="4055"/>
      <c r="N69" s="883"/>
      <c r="O69" s="884"/>
      <c r="P69" s="884"/>
      <c r="Q69" s="884"/>
      <c r="R69" s="884"/>
      <c r="S69" s="884"/>
      <c r="T69" s="885"/>
      <c r="U69" s="886"/>
      <c r="V69" s="885"/>
      <c r="W69" s="4"/>
      <c r="X69" s="4"/>
      <c r="Y69" s="4"/>
      <c r="Z69" s="4"/>
      <c r="AA69" s="4"/>
      <c r="AB69" s="4"/>
    </row>
    <row r="70" spans="1:28" ht="13">
      <c r="A70" s="4209"/>
      <c r="B70" s="4574" t="s">
        <v>188</v>
      </c>
      <c r="C70" s="142"/>
      <c r="D70" s="432"/>
      <c r="E70" s="261"/>
      <c r="F70" s="4068"/>
      <c r="G70" s="4233"/>
      <c r="H70" s="4446" t="s">
        <v>133</v>
      </c>
      <c r="I70" s="246"/>
      <c r="J70" s="943"/>
      <c r="K70" s="244"/>
      <c r="L70" s="119"/>
      <c r="M70" s="399"/>
      <c r="N70" s="146"/>
      <c r="O70" s="151"/>
      <c r="P70" s="151"/>
      <c r="Q70" s="151"/>
      <c r="R70" s="151"/>
      <c r="S70" s="151"/>
      <c r="T70" s="152"/>
      <c r="U70" s="153"/>
      <c r="V70" s="4554" t="s">
        <v>358</v>
      </c>
      <c r="W70" s="4"/>
      <c r="X70" s="4"/>
      <c r="Y70" s="4"/>
      <c r="Z70" s="4"/>
      <c r="AA70" s="4"/>
      <c r="AB70" s="4"/>
    </row>
    <row r="71" spans="1:28" ht="13">
      <c r="A71" s="4209"/>
      <c r="B71" s="4069"/>
      <c r="C71" s="95"/>
      <c r="D71" s="114"/>
      <c r="E71" s="111"/>
      <c r="F71" s="4068"/>
      <c r="G71" s="4233"/>
      <c r="H71" s="4209"/>
      <c r="I71" s="393"/>
      <c r="J71" s="434"/>
      <c r="K71" s="373"/>
      <c r="L71" s="189"/>
      <c r="M71" s="229"/>
      <c r="N71" s="120"/>
      <c r="O71" s="121"/>
      <c r="P71" s="121"/>
      <c r="Q71" s="121"/>
      <c r="R71" s="121"/>
      <c r="S71" s="121"/>
      <c r="T71" s="119"/>
      <c r="U71" s="122"/>
      <c r="V71" s="4071"/>
      <c r="W71" s="4"/>
      <c r="X71" s="4"/>
      <c r="Y71" s="4"/>
      <c r="Z71" s="4"/>
      <c r="AA71" s="4"/>
      <c r="AB71" s="4"/>
    </row>
    <row r="72" spans="1:28" ht="13">
      <c r="A72" s="4209"/>
      <c r="B72" s="4069"/>
      <c r="C72" s="95"/>
      <c r="D72" s="165"/>
      <c r="E72" s="252"/>
      <c r="F72" s="4068"/>
      <c r="G72" s="4233"/>
      <c r="H72" s="4209"/>
      <c r="I72" s="393"/>
      <c r="J72" s="11"/>
      <c r="K72" s="373"/>
      <c r="L72" s="435"/>
      <c r="M72" s="229"/>
      <c r="N72" s="186"/>
      <c r="O72" s="188"/>
      <c r="P72" s="188"/>
      <c r="Q72" s="188"/>
      <c r="R72" s="188"/>
      <c r="S72" s="188"/>
      <c r="T72" s="189"/>
      <c r="U72" s="190"/>
      <c r="V72" s="189"/>
      <c r="W72" s="4"/>
      <c r="X72" s="4"/>
      <c r="Y72" s="4"/>
      <c r="Z72" s="4"/>
      <c r="AA72" s="4"/>
      <c r="AB72" s="4"/>
    </row>
    <row r="73" spans="1:28" ht="13">
      <c r="A73" s="4209"/>
      <c r="B73" s="4055"/>
      <c r="C73" s="877"/>
      <c r="D73" s="944"/>
      <c r="E73" s="945"/>
      <c r="F73" s="4130"/>
      <c r="G73" s="4234"/>
      <c r="H73" s="4133"/>
      <c r="I73" s="913"/>
      <c r="J73" s="946"/>
      <c r="K73" s="930"/>
      <c r="L73" s="897"/>
      <c r="M73" s="947"/>
      <c r="N73" s="895"/>
      <c r="O73" s="896"/>
      <c r="P73" s="896"/>
      <c r="Q73" s="896"/>
      <c r="R73" s="896"/>
      <c r="S73" s="896"/>
      <c r="T73" s="897"/>
      <c r="U73" s="948"/>
      <c r="V73" s="897"/>
      <c r="W73" s="4"/>
      <c r="X73" s="4"/>
      <c r="Y73" s="4"/>
      <c r="Z73" s="4"/>
      <c r="AA73" s="4"/>
      <c r="AB73" s="4"/>
    </row>
    <row r="74" spans="1:28" ht="25">
      <c r="A74" s="4209"/>
      <c r="B74" s="4536" t="s">
        <v>193</v>
      </c>
      <c r="C74" s="4361" t="s">
        <v>359</v>
      </c>
      <c r="D74" s="4068"/>
      <c r="E74" s="4069"/>
      <c r="F74" s="4395" t="s">
        <v>137</v>
      </c>
      <c r="G74" s="4067"/>
      <c r="H74" s="123"/>
      <c r="I74" s="167"/>
      <c r="J74" s="918"/>
      <c r="K74" s="919"/>
      <c r="L74" s="920"/>
      <c r="M74" s="127"/>
      <c r="N74" s="674">
        <v>25</v>
      </c>
      <c r="O74" s="4555" t="s">
        <v>360</v>
      </c>
      <c r="P74" s="304"/>
      <c r="Q74" s="304" t="s">
        <v>35</v>
      </c>
      <c r="R74" s="304" t="s">
        <v>131</v>
      </c>
      <c r="S74" s="304" t="s">
        <v>361</v>
      </c>
      <c r="T74" s="308">
        <v>7</v>
      </c>
      <c r="U74" s="307" t="s">
        <v>362</v>
      </c>
      <c r="V74" s="308"/>
      <c r="W74" s="4"/>
      <c r="X74" s="4"/>
      <c r="Y74" s="4"/>
      <c r="Z74" s="4"/>
      <c r="AA74" s="4"/>
      <c r="AB74" s="4"/>
    </row>
    <row r="75" spans="1:28" ht="13">
      <c r="A75" s="4209"/>
      <c r="B75" s="4068"/>
      <c r="C75" s="4393"/>
      <c r="D75" s="4070"/>
      <c r="E75" s="4071"/>
      <c r="F75" s="4068"/>
      <c r="G75" s="4069"/>
      <c r="H75" s="194"/>
      <c r="I75" s="436"/>
      <c r="J75" s="336"/>
      <c r="K75" s="390"/>
      <c r="L75" s="337"/>
      <c r="M75" s="197"/>
      <c r="N75" s="405"/>
      <c r="O75" s="4147"/>
      <c r="P75" s="339"/>
      <c r="Q75" s="339"/>
      <c r="R75" s="339"/>
      <c r="S75" s="339"/>
      <c r="T75" s="406"/>
      <c r="U75" s="438"/>
      <c r="V75" s="406"/>
      <c r="W75" s="4"/>
      <c r="X75" s="4"/>
      <c r="Y75" s="4"/>
      <c r="Z75" s="4"/>
      <c r="AA75" s="4"/>
      <c r="AB75" s="4"/>
    </row>
    <row r="76" spans="1:28" ht="13">
      <c r="A76" s="4209"/>
      <c r="B76" s="4068"/>
      <c r="C76" s="437"/>
      <c r="D76" s="436"/>
      <c r="E76" s="437"/>
      <c r="F76" s="4068"/>
      <c r="G76" s="4069"/>
      <c r="H76" s="194"/>
      <c r="I76" s="436"/>
      <c r="J76" s="336"/>
      <c r="K76" s="390"/>
      <c r="L76" s="337"/>
      <c r="M76" s="197"/>
      <c r="N76" s="405"/>
      <c r="O76" s="4147"/>
      <c r="P76" s="339"/>
      <c r="Q76" s="339"/>
      <c r="R76" s="339"/>
      <c r="S76" s="339"/>
      <c r="T76" s="406"/>
      <c r="U76" s="438"/>
      <c r="V76" s="406"/>
      <c r="W76" s="4"/>
      <c r="X76" s="4"/>
      <c r="Y76" s="4"/>
      <c r="Z76" s="4"/>
      <c r="AA76" s="4"/>
      <c r="AB76" s="4"/>
    </row>
    <row r="77" spans="1:28" ht="13">
      <c r="A77" s="4209"/>
      <c r="B77" s="4130"/>
      <c r="C77" s="287"/>
      <c r="D77" s="380"/>
      <c r="E77" s="287"/>
      <c r="F77" s="4068"/>
      <c r="G77" s="4069"/>
      <c r="H77" s="171"/>
      <c r="I77" s="380"/>
      <c r="J77" s="286"/>
      <c r="K77" s="444"/>
      <c r="L77" s="205"/>
      <c r="M77" s="136"/>
      <c r="N77" s="311"/>
      <c r="O77" s="4148"/>
      <c r="P77" s="446"/>
      <c r="Q77" s="446"/>
      <c r="R77" s="446"/>
      <c r="S77" s="446"/>
      <c r="T77" s="447"/>
      <c r="U77" s="206"/>
      <c r="V77" s="447"/>
      <c r="W77" s="4"/>
      <c r="X77" s="4"/>
      <c r="Y77" s="4"/>
      <c r="Z77" s="4"/>
      <c r="AA77" s="4"/>
      <c r="AB77" s="4"/>
    </row>
    <row r="78" spans="1:28" ht="13">
      <c r="A78" s="4209"/>
      <c r="B78" s="4536" t="s">
        <v>209</v>
      </c>
      <c r="C78" s="194"/>
      <c r="D78" s="364"/>
      <c r="E78" s="194"/>
      <c r="F78" s="4068"/>
      <c r="G78" s="4069"/>
      <c r="H78" s="194"/>
      <c r="I78" s="364"/>
      <c r="J78" s="740"/>
      <c r="K78" s="873"/>
      <c r="L78" s="201"/>
      <c r="M78" s="197"/>
      <c r="N78" s="281"/>
      <c r="O78" s="203"/>
      <c r="P78" s="203"/>
      <c r="Q78" s="203"/>
      <c r="R78" s="203"/>
      <c r="S78" s="203"/>
      <c r="T78" s="202"/>
      <c r="U78" s="283"/>
      <c r="V78" s="202"/>
      <c r="W78" s="4"/>
      <c r="X78" s="4"/>
      <c r="Y78" s="4"/>
      <c r="Z78" s="4"/>
      <c r="AA78" s="4"/>
      <c r="AB78" s="4"/>
    </row>
    <row r="79" spans="1:28" ht="13">
      <c r="A79" s="4209"/>
      <c r="B79" s="4068"/>
      <c r="C79" s="194"/>
      <c r="D79" s="364"/>
      <c r="E79" s="194"/>
      <c r="F79" s="4068"/>
      <c r="G79" s="4069"/>
      <c r="H79" s="194"/>
      <c r="I79" s="364"/>
      <c r="J79" s="949"/>
      <c r="K79" s="950"/>
      <c r="L79" s="951"/>
      <c r="M79" s="197"/>
      <c r="N79" s="281"/>
      <c r="O79" s="203"/>
      <c r="P79" s="203"/>
      <c r="Q79" s="203"/>
      <c r="R79" s="203"/>
      <c r="S79" s="203"/>
      <c r="T79" s="202"/>
      <c r="U79" s="283"/>
      <c r="V79" s="202"/>
      <c r="W79" s="4"/>
      <c r="X79" s="4"/>
      <c r="Y79" s="4"/>
      <c r="Z79" s="4"/>
      <c r="AA79" s="4"/>
      <c r="AB79" s="4"/>
    </row>
    <row r="80" spans="1:28" ht="13">
      <c r="A80" s="4209"/>
      <c r="B80" s="4068"/>
      <c r="C80" s="194"/>
      <c r="D80" s="364"/>
      <c r="E80" s="194"/>
      <c r="F80" s="4068"/>
      <c r="G80" s="4069"/>
      <c r="H80" s="194"/>
      <c r="I80" s="364"/>
      <c r="J80" s="949"/>
      <c r="K80" s="950"/>
      <c r="L80" s="951"/>
      <c r="M80" s="197"/>
      <c r="N80" s="281"/>
      <c r="O80" s="203"/>
      <c r="P80" s="203"/>
      <c r="Q80" s="203"/>
      <c r="R80" s="203"/>
      <c r="S80" s="203"/>
      <c r="T80" s="202"/>
      <c r="U80" s="283"/>
      <c r="V80" s="202"/>
      <c r="W80" s="4"/>
      <c r="X80" s="4"/>
      <c r="Y80" s="4"/>
      <c r="Z80" s="4"/>
      <c r="AA80" s="4"/>
      <c r="AB80" s="4"/>
    </row>
    <row r="81" spans="1:28" ht="13">
      <c r="A81" s="4385"/>
      <c r="B81" s="4176"/>
      <c r="C81" s="132"/>
      <c r="D81" s="135"/>
      <c r="E81" s="132"/>
      <c r="F81" s="4068"/>
      <c r="G81" s="4069"/>
      <c r="H81" s="132"/>
      <c r="I81" s="135"/>
      <c r="J81" s="949"/>
      <c r="K81" s="952"/>
      <c r="L81" s="953"/>
      <c r="M81" s="341"/>
      <c r="N81" s="138"/>
      <c r="O81" s="139"/>
      <c r="P81" s="139"/>
      <c r="Q81" s="139"/>
      <c r="R81" s="139"/>
      <c r="S81" s="139"/>
      <c r="T81" s="140"/>
      <c r="U81" s="141"/>
      <c r="V81" s="140"/>
      <c r="W81" s="4"/>
      <c r="X81" s="4"/>
      <c r="Y81" s="4"/>
      <c r="Z81" s="4"/>
      <c r="AA81" s="4"/>
      <c r="AB81" s="4"/>
    </row>
    <row r="82" spans="1:28" ht="13">
      <c r="A82" s="4386" t="s">
        <v>142</v>
      </c>
      <c r="B82" s="4536" t="s">
        <v>363</v>
      </c>
      <c r="C82" s="123"/>
      <c r="D82" s="126"/>
      <c r="E82" s="123"/>
      <c r="F82" s="4068"/>
      <c r="G82" s="4069"/>
      <c r="H82" s="123"/>
      <c r="I82" s="126"/>
      <c r="J82" s="954"/>
      <c r="K82" s="873"/>
      <c r="L82" s="303"/>
      <c r="M82" s="127"/>
      <c r="N82" s="129">
        <v>25</v>
      </c>
      <c r="O82" s="4023" t="s">
        <v>143</v>
      </c>
      <c r="P82" s="130"/>
      <c r="Q82" s="130" t="s">
        <v>35</v>
      </c>
      <c r="R82" s="130"/>
      <c r="S82" s="130" t="s">
        <v>144</v>
      </c>
      <c r="T82" s="128">
        <v>7</v>
      </c>
      <c r="U82" s="129"/>
      <c r="V82" s="128"/>
      <c r="W82" s="4"/>
      <c r="X82" s="4"/>
      <c r="Y82" s="4"/>
      <c r="Z82" s="4"/>
      <c r="AA82" s="4"/>
      <c r="AB82" s="4"/>
    </row>
    <row r="83" spans="1:28" ht="13">
      <c r="A83" s="4209"/>
      <c r="B83" s="4068"/>
      <c r="C83" s="194"/>
      <c r="D83" s="364"/>
      <c r="E83" s="194"/>
      <c r="F83" s="4068"/>
      <c r="G83" s="4069"/>
      <c r="H83" s="194"/>
      <c r="I83" s="364"/>
      <c r="J83" s="336"/>
      <c r="K83" s="390"/>
      <c r="L83" s="337"/>
      <c r="M83" s="197"/>
      <c r="N83" s="281"/>
      <c r="O83" s="4474"/>
      <c r="P83" s="203"/>
      <c r="Q83" s="203"/>
      <c r="R83" s="203"/>
      <c r="S83" s="203"/>
      <c r="T83" s="202"/>
      <c r="U83" s="281"/>
      <c r="V83" s="202"/>
      <c r="W83" s="4"/>
      <c r="X83" s="4"/>
      <c r="Y83" s="4"/>
      <c r="Z83" s="4"/>
      <c r="AA83" s="4"/>
      <c r="AB83" s="4"/>
    </row>
    <row r="84" spans="1:28" ht="13">
      <c r="A84" s="4209"/>
      <c r="B84" s="4068"/>
      <c r="C84" s="194"/>
      <c r="D84" s="364"/>
      <c r="E84" s="194"/>
      <c r="F84" s="4068"/>
      <c r="G84" s="4069"/>
      <c r="H84" s="194"/>
      <c r="I84" s="364"/>
      <c r="J84" s="336"/>
      <c r="K84" s="390"/>
      <c r="L84" s="337"/>
      <c r="M84" s="197"/>
      <c r="N84" s="281"/>
      <c r="O84" s="203" t="s">
        <v>364</v>
      </c>
      <c r="P84" s="203"/>
      <c r="Q84" s="203"/>
      <c r="R84" s="203"/>
      <c r="S84" s="203"/>
      <c r="T84" s="202"/>
      <c r="U84" s="281"/>
      <c r="V84" s="202"/>
      <c r="W84" s="4"/>
      <c r="X84" s="4"/>
      <c r="Y84" s="4"/>
      <c r="Z84" s="4"/>
      <c r="AA84" s="4"/>
      <c r="AB84" s="4"/>
    </row>
    <row r="85" spans="1:28" ht="13">
      <c r="A85" s="4209"/>
      <c r="B85" s="4176"/>
      <c r="C85" s="171"/>
      <c r="D85" s="366"/>
      <c r="E85" s="171"/>
      <c r="F85" s="4070"/>
      <c r="G85" s="4071"/>
      <c r="H85" s="171"/>
      <c r="I85" s="366"/>
      <c r="J85" s="336"/>
      <c r="K85" s="390"/>
      <c r="L85" s="337"/>
      <c r="M85" s="136"/>
      <c r="N85" s="177"/>
      <c r="O85" s="178"/>
      <c r="P85" s="178"/>
      <c r="Q85" s="178"/>
      <c r="R85" s="178"/>
      <c r="S85" s="178"/>
      <c r="T85" s="137"/>
      <c r="U85" s="177"/>
      <c r="V85" s="137"/>
      <c r="W85" s="4"/>
      <c r="X85" s="4"/>
      <c r="Y85" s="4"/>
      <c r="Z85" s="4"/>
      <c r="AA85" s="4"/>
      <c r="AB85" s="4"/>
    </row>
    <row r="86" spans="1:28" ht="13">
      <c r="A86" s="4209"/>
      <c r="B86" s="4575">
        <v>45637</v>
      </c>
      <c r="C86" s="142"/>
      <c r="D86" s="432"/>
      <c r="E86" s="261"/>
      <c r="F86" s="4437" t="s">
        <v>147</v>
      </c>
      <c r="G86" s="4092" t="s">
        <v>365</v>
      </c>
      <c r="H86" s="4452" t="s">
        <v>149</v>
      </c>
      <c r="I86" s="4453" t="s">
        <v>150</v>
      </c>
      <c r="J86" s="4526" t="s">
        <v>366</v>
      </c>
      <c r="K86" s="4475" t="s">
        <v>367</v>
      </c>
      <c r="L86" s="473"/>
      <c r="M86" s="399"/>
      <c r="N86" s="146"/>
      <c r="O86" s="151"/>
      <c r="P86" s="151"/>
      <c r="Q86" s="151"/>
      <c r="R86" s="151"/>
      <c r="S86" s="151"/>
      <c r="T86" s="152"/>
      <c r="U86" s="153"/>
      <c r="V86" s="152"/>
      <c r="W86" s="4"/>
      <c r="X86" s="4"/>
      <c r="Y86" s="4"/>
      <c r="Z86" s="4"/>
      <c r="AA86" s="4"/>
      <c r="AB86" s="4"/>
    </row>
    <row r="87" spans="1:28" ht="13">
      <c r="A87" s="4209"/>
      <c r="B87" s="4068"/>
      <c r="C87" s="95"/>
      <c r="D87" s="368"/>
      <c r="E87" s="224"/>
      <c r="F87" s="4111"/>
      <c r="G87" s="4093"/>
      <c r="H87" s="4209"/>
      <c r="I87" s="4070"/>
      <c r="J87" s="4491"/>
      <c r="K87" s="4474"/>
      <c r="L87" s="476"/>
      <c r="M87" s="229"/>
      <c r="N87" s="102"/>
      <c r="O87" s="103"/>
      <c r="P87" s="103"/>
      <c r="Q87" s="103"/>
      <c r="R87" s="103"/>
      <c r="S87" s="103"/>
      <c r="T87" s="104"/>
      <c r="U87" s="105"/>
      <c r="V87" s="104"/>
      <c r="W87" s="4"/>
      <c r="X87" s="4"/>
      <c r="Y87" s="4"/>
      <c r="Z87" s="4"/>
      <c r="AA87" s="4"/>
      <c r="AB87" s="4"/>
    </row>
    <row r="88" spans="1:28" ht="13">
      <c r="A88" s="4209"/>
      <c r="B88" s="4068"/>
      <c r="C88" s="95"/>
      <c r="D88" s="368"/>
      <c r="E88" s="224"/>
      <c r="F88" s="4111"/>
      <c r="G88" s="4093"/>
      <c r="H88" s="4209"/>
      <c r="I88" s="223"/>
      <c r="J88" s="4527" t="s">
        <v>368</v>
      </c>
      <c r="K88" s="4512" t="s">
        <v>367</v>
      </c>
      <c r="L88" s="476"/>
      <c r="M88" s="229"/>
      <c r="N88" s="102"/>
      <c r="O88" s="103"/>
      <c r="P88" s="103"/>
      <c r="Q88" s="103"/>
      <c r="R88" s="103"/>
      <c r="S88" s="103"/>
      <c r="T88" s="104"/>
      <c r="U88" s="105"/>
      <c r="V88" s="104"/>
      <c r="W88" s="4"/>
      <c r="X88" s="4"/>
      <c r="Y88" s="4"/>
      <c r="Z88" s="4"/>
      <c r="AA88" s="4"/>
      <c r="AB88" s="4"/>
    </row>
    <row r="89" spans="1:28" ht="13">
      <c r="A89" s="4209"/>
      <c r="B89" s="4130"/>
      <c r="C89" s="877"/>
      <c r="D89" s="891"/>
      <c r="E89" s="939"/>
      <c r="F89" s="4111"/>
      <c r="G89" s="4093"/>
      <c r="H89" s="4209"/>
      <c r="I89" s="955"/>
      <c r="J89" s="4240"/>
      <c r="K89" s="4024"/>
      <c r="L89" s="956"/>
      <c r="M89" s="947"/>
      <c r="N89" s="883"/>
      <c r="O89" s="884"/>
      <c r="P89" s="884"/>
      <c r="Q89" s="884"/>
      <c r="R89" s="884"/>
      <c r="S89" s="884"/>
      <c r="T89" s="885"/>
      <c r="U89" s="886"/>
      <c r="V89" s="885"/>
      <c r="W89" s="4"/>
      <c r="X89" s="4"/>
      <c r="Y89" s="4"/>
      <c r="Z89" s="4"/>
      <c r="AA89" s="4"/>
      <c r="AB89" s="4"/>
    </row>
    <row r="90" spans="1:28" ht="13">
      <c r="A90" s="4209"/>
      <c r="B90" s="4534" t="s">
        <v>79</v>
      </c>
      <c r="C90" s="95"/>
      <c r="D90" s="368"/>
      <c r="E90" s="224"/>
      <c r="F90" s="4111"/>
      <c r="G90" s="4093"/>
      <c r="H90" s="4454" t="s">
        <v>155</v>
      </c>
      <c r="I90" s="106"/>
      <c r="J90" s="106"/>
      <c r="K90" s="481"/>
      <c r="L90" s="476"/>
      <c r="M90" s="229"/>
      <c r="N90" s="146"/>
      <c r="O90" s="151"/>
      <c r="P90" s="151"/>
      <c r="Q90" s="151"/>
      <c r="R90" s="151"/>
      <c r="S90" s="151"/>
      <c r="T90" s="152"/>
      <c r="U90" s="105"/>
      <c r="V90" s="104"/>
      <c r="W90" s="4"/>
      <c r="X90" s="4"/>
      <c r="Y90" s="4"/>
      <c r="Z90" s="4"/>
      <c r="AA90" s="4"/>
      <c r="AB90" s="4"/>
    </row>
    <row r="91" spans="1:28" ht="13">
      <c r="A91" s="4209"/>
      <c r="B91" s="4068"/>
      <c r="C91" s="111"/>
      <c r="D91" s="482"/>
      <c r="E91" s="483"/>
      <c r="F91" s="4111"/>
      <c r="G91" s="4093"/>
      <c r="H91" s="4209"/>
      <c r="I91" s="106"/>
      <c r="J91" s="106"/>
      <c r="K91" s="481"/>
      <c r="L91" s="476"/>
      <c r="M91" s="229"/>
      <c r="N91" s="120"/>
      <c r="O91" s="188"/>
      <c r="P91" s="121"/>
      <c r="Q91" s="121"/>
      <c r="R91" s="121"/>
      <c r="S91" s="121"/>
      <c r="T91" s="119"/>
      <c r="U91" s="122"/>
      <c r="V91" s="119"/>
      <c r="W91" s="4"/>
      <c r="X91" s="4"/>
      <c r="Y91" s="4"/>
      <c r="Z91" s="4"/>
      <c r="AA91" s="4"/>
      <c r="AB91" s="4"/>
    </row>
    <row r="92" spans="1:28" ht="13">
      <c r="A92" s="4209"/>
      <c r="B92" s="4068"/>
      <c r="C92" s="252"/>
      <c r="D92" s="1"/>
      <c r="E92" s="375"/>
      <c r="F92" s="4111"/>
      <c r="G92" s="4093"/>
      <c r="H92" s="4209"/>
      <c r="I92" s="98"/>
      <c r="J92" s="484"/>
      <c r="K92" s="485"/>
      <c r="L92" s="476"/>
      <c r="M92" s="229"/>
      <c r="N92" s="186"/>
      <c r="O92" s="188"/>
      <c r="P92" s="188"/>
      <c r="Q92" s="188"/>
      <c r="R92" s="188"/>
      <c r="S92" s="188"/>
      <c r="T92" s="189"/>
      <c r="U92" s="190"/>
      <c r="V92" s="189"/>
      <c r="W92" s="4"/>
      <c r="X92" s="4"/>
      <c r="Y92" s="4"/>
      <c r="Z92" s="4"/>
      <c r="AA92" s="4"/>
      <c r="AB92" s="4"/>
    </row>
    <row r="93" spans="1:28" ht="13">
      <c r="A93" s="4209"/>
      <c r="B93" s="4130"/>
      <c r="C93" s="252"/>
      <c r="D93" s="1"/>
      <c r="E93" s="375"/>
      <c r="F93" s="4111"/>
      <c r="G93" s="4093"/>
      <c r="H93" s="4385"/>
      <c r="I93" s="114"/>
      <c r="J93" s="957"/>
      <c r="K93" s="958"/>
      <c r="L93" s="959"/>
      <c r="M93" s="960"/>
      <c r="N93" s="186"/>
      <c r="O93" s="896"/>
      <c r="P93" s="188"/>
      <c r="Q93" s="188"/>
      <c r="R93" s="188"/>
      <c r="S93" s="188"/>
      <c r="T93" s="189"/>
      <c r="U93" s="190"/>
      <c r="V93" s="189"/>
      <c r="W93" s="4"/>
      <c r="X93" s="4"/>
      <c r="Y93" s="4"/>
      <c r="Z93" s="4"/>
      <c r="AA93" s="4"/>
      <c r="AB93" s="4"/>
    </row>
    <row r="94" spans="1:28" ht="13">
      <c r="A94" s="4209"/>
      <c r="B94" s="4534" t="s">
        <v>90</v>
      </c>
      <c r="C94" s="4436" t="s">
        <v>162</v>
      </c>
      <c r="D94" s="4438" t="s">
        <v>164</v>
      </c>
      <c r="E94" s="4439" t="s">
        <v>369</v>
      </c>
      <c r="F94" s="4111"/>
      <c r="G94" s="4093"/>
      <c r="H94" s="142"/>
      <c r="I94" s="145"/>
      <c r="J94" s="4490" t="s">
        <v>370</v>
      </c>
      <c r="K94" s="4457" t="s">
        <v>371</v>
      </c>
      <c r="L94" s="4441"/>
      <c r="M94" s="152"/>
      <c r="N94" s="441"/>
      <c r="O94" s="121"/>
      <c r="P94" s="442"/>
      <c r="Q94" s="442"/>
      <c r="R94" s="442"/>
      <c r="S94" s="442"/>
      <c r="T94" s="297"/>
      <c r="U94" s="296"/>
      <c r="V94" s="297"/>
      <c r="W94" s="4"/>
      <c r="X94" s="4"/>
      <c r="Y94" s="4"/>
      <c r="Z94" s="4"/>
      <c r="AA94" s="4"/>
      <c r="AB94" s="4"/>
    </row>
    <row r="95" spans="1:28" ht="13">
      <c r="A95" s="4209"/>
      <c r="B95" s="4068"/>
      <c r="C95" s="4209"/>
      <c r="D95" s="4068"/>
      <c r="E95" s="4209"/>
      <c r="F95" s="4111"/>
      <c r="G95" s="4093"/>
      <c r="H95" s="95"/>
      <c r="I95" s="98"/>
      <c r="J95" s="4491"/>
      <c r="K95" s="4180"/>
      <c r="L95" s="4458"/>
      <c r="M95" s="101"/>
      <c r="N95" s="186"/>
      <c r="O95" s="188"/>
      <c r="P95" s="188"/>
      <c r="Q95" s="188"/>
      <c r="R95" s="188"/>
      <c r="S95" s="188"/>
      <c r="T95" s="189"/>
      <c r="U95" s="190"/>
      <c r="V95" s="189"/>
      <c r="W95" s="4"/>
      <c r="X95" s="4"/>
      <c r="Y95" s="4"/>
      <c r="Z95" s="4"/>
      <c r="AA95" s="4"/>
      <c r="AB95" s="4"/>
    </row>
    <row r="96" spans="1:28" ht="13">
      <c r="A96" s="4209"/>
      <c r="B96" s="4068"/>
      <c r="C96" s="4209"/>
      <c r="D96" s="4068"/>
      <c r="E96" s="4209"/>
      <c r="F96" s="4111"/>
      <c r="G96" s="4093"/>
      <c r="H96" s="502"/>
      <c r="I96" s="516"/>
      <c r="J96" s="4445"/>
      <c r="K96" s="4525"/>
      <c r="L96" s="4522"/>
      <c r="M96" s="101"/>
      <c r="N96" s="186"/>
      <c r="O96" s="188"/>
      <c r="P96" s="188"/>
      <c r="Q96" s="188"/>
      <c r="R96" s="188"/>
      <c r="S96" s="188"/>
      <c r="T96" s="189"/>
      <c r="U96" s="190"/>
      <c r="V96" s="189"/>
      <c r="W96" s="4"/>
      <c r="X96" s="4"/>
      <c r="Y96" s="4"/>
      <c r="Z96" s="4"/>
      <c r="AA96" s="4"/>
      <c r="AB96" s="4"/>
    </row>
    <row r="97" spans="1:28" ht="13">
      <c r="A97" s="4385"/>
      <c r="B97" s="4176"/>
      <c r="C97" s="4133"/>
      <c r="D97" s="4130"/>
      <c r="E97" s="4133"/>
      <c r="F97" s="4111"/>
      <c r="G97" s="4093"/>
      <c r="H97" s="877"/>
      <c r="I97" s="879"/>
      <c r="J97" s="4112"/>
      <c r="K97" s="4148"/>
      <c r="L97" s="4443"/>
      <c r="M97" s="961"/>
      <c r="N97" s="895"/>
      <c r="O97" s="896"/>
      <c r="P97" s="896"/>
      <c r="Q97" s="896"/>
      <c r="R97" s="896"/>
      <c r="S97" s="896"/>
      <c r="T97" s="897"/>
      <c r="U97" s="948"/>
      <c r="V97" s="962"/>
      <c r="W97" s="4"/>
      <c r="X97" s="4"/>
      <c r="Y97" s="4"/>
      <c r="Z97" s="4"/>
      <c r="AA97" s="4"/>
      <c r="AB97" s="4"/>
    </row>
    <row r="98" spans="1:28" ht="13">
      <c r="A98" s="4561" t="s">
        <v>170</v>
      </c>
      <c r="B98" s="4530">
        <v>45323</v>
      </c>
      <c r="C98" s="142"/>
      <c r="D98" s="145"/>
      <c r="E98" s="142"/>
      <c r="F98" s="4437" t="s">
        <v>159</v>
      </c>
      <c r="G98" s="4092" t="s">
        <v>372</v>
      </c>
      <c r="H98" s="4459" t="s">
        <v>168</v>
      </c>
      <c r="I98" s="4460" t="s">
        <v>373</v>
      </c>
      <c r="J98" s="4461" t="s">
        <v>374</v>
      </c>
      <c r="K98" s="4440" t="s">
        <v>152</v>
      </c>
      <c r="L98" s="4462" t="s">
        <v>316</v>
      </c>
      <c r="M98" s="295"/>
      <c r="N98" s="517">
        <v>70</v>
      </c>
      <c r="O98" s="518" t="s">
        <v>375</v>
      </c>
      <c r="P98" s="151"/>
      <c r="Q98" s="151" t="s">
        <v>35</v>
      </c>
      <c r="R98" s="151" t="s">
        <v>100</v>
      </c>
      <c r="S98" s="151" t="s">
        <v>361</v>
      </c>
      <c r="T98" s="152">
        <v>14</v>
      </c>
      <c r="U98" s="146"/>
      <c r="V98" s="519"/>
      <c r="W98" s="4"/>
      <c r="X98" s="4"/>
      <c r="Y98" s="4"/>
      <c r="Z98" s="4"/>
      <c r="AA98" s="4"/>
      <c r="AB98" s="4"/>
    </row>
    <row r="99" spans="1:28" ht="25">
      <c r="A99" s="4209"/>
      <c r="B99" s="4068"/>
      <c r="C99" s="95"/>
      <c r="D99" s="98"/>
      <c r="E99" s="95"/>
      <c r="F99" s="4111"/>
      <c r="G99" s="4093"/>
      <c r="H99" s="4209"/>
      <c r="I99" s="4111"/>
      <c r="J99" s="4111"/>
      <c r="K99" s="4180"/>
      <c r="L99" s="4442"/>
      <c r="M99" s="109"/>
      <c r="N99" s="102"/>
      <c r="O99" s="103" t="s">
        <v>376</v>
      </c>
      <c r="P99" s="103"/>
      <c r="Q99" s="103"/>
      <c r="R99" s="103"/>
      <c r="S99" s="103"/>
      <c r="T99" s="104"/>
      <c r="U99" s="102"/>
      <c r="V99" s="110"/>
      <c r="W99" s="4"/>
      <c r="X99" s="4"/>
      <c r="Y99" s="4"/>
      <c r="Z99" s="4"/>
      <c r="AA99" s="4"/>
      <c r="AB99" s="4"/>
    </row>
    <row r="100" spans="1:28" ht="13">
      <c r="A100" s="4209"/>
      <c r="B100" s="4068"/>
      <c r="C100" s="95"/>
      <c r="D100" s="98"/>
      <c r="E100" s="95"/>
      <c r="F100" s="4111"/>
      <c r="G100" s="4093"/>
      <c r="H100" s="4209"/>
      <c r="I100" s="4111"/>
      <c r="J100" s="106"/>
      <c r="K100" s="481"/>
      <c r="L100" s="183"/>
      <c r="M100" s="109"/>
      <c r="N100" s="102"/>
      <c r="O100" s="103"/>
      <c r="P100" s="103"/>
      <c r="Q100" s="103"/>
      <c r="R100" s="103"/>
      <c r="S100" s="103"/>
      <c r="T100" s="104"/>
      <c r="U100" s="102"/>
      <c r="V100" s="110"/>
      <c r="W100" s="4"/>
      <c r="X100" s="4"/>
      <c r="Y100" s="4"/>
      <c r="Z100" s="4"/>
      <c r="AA100" s="4"/>
      <c r="AB100" s="4"/>
    </row>
    <row r="101" spans="1:28" ht="13">
      <c r="A101" s="4209"/>
      <c r="B101" s="4130"/>
      <c r="C101" s="877"/>
      <c r="D101" s="879"/>
      <c r="E101" s="877"/>
      <c r="F101" s="4111"/>
      <c r="G101" s="4093"/>
      <c r="H101" s="4385"/>
      <c r="I101" s="4112"/>
      <c r="J101" s="707"/>
      <c r="K101" s="963"/>
      <c r="L101" s="931"/>
      <c r="M101" s="882"/>
      <c r="N101" s="883"/>
      <c r="O101" s="884"/>
      <c r="P101" s="884"/>
      <c r="Q101" s="884"/>
      <c r="R101" s="884"/>
      <c r="S101" s="884"/>
      <c r="T101" s="885"/>
      <c r="U101" s="883"/>
      <c r="V101" s="880"/>
      <c r="W101" s="4"/>
      <c r="X101" s="4"/>
      <c r="Y101" s="4"/>
      <c r="Z101" s="4"/>
      <c r="AA101" s="4"/>
      <c r="AB101" s="4"/>
    </row>
    <row r="102" spans="1:28" ht="13">
      <c r="A102" s="4209"/>
      <c r="B102" s="4530">
        <v>45543</v>
      </c>
      <c r="C102" s="4583" t="s">
        <v>179</v>
      </c>
      <c r="D102" s="98"/>
      <c r="E102" s="95"/>
      <c r="F102" s="4111"/>
      <c r="G102" s="4093"/>
      <c r="H102" s="4463" t="s">
        <v>180</v>
      </c>
      <c r="I102" s="4448" t="s">
        <v>309</v>
      </c>
      <c r="J102" s="4469" t="s">
        <v>377</v>
      </c>
      <c r="K102" s="4464" t="s">
        <v>378</v>
      </c>
      <c r="L102" s="104"/>
      <c r="M102" s="4451" t="s">
        <v>379</v>
      </c>
      <c r="N102" s="160"/>
      <c r="O102" s="529"/>
      <c r="P102" s="529"/>
      <c r="Q102" s="529"/>
      <c r="R102" s="529"/>
      <c r="S102" s="103"/>
      <c r="T102" s="104"/>
      <c r="U102" s="105"/>
      <c r="V102" s="104"/>
      <c r="W102" s="4"/>
      <c r="X102" s="4"/>
      <c r="Y102" s="4"/>
      <c r="Z102" s="4"/>
      <c r="AA102" s="4"/>
      <c r="AB102" s="4"/>
    </row>
    <row r="103" spans="1:28" ht="13">
      <c r="A103" s="4209"/>
      <c r="B103" s="4068"/>
      <c r="C103" s="4209"/>
      <c r="D103" s="98"/>
      <c r="E103" s="95"/>
      <c r="F103" s="4111"/>
      <c r="G103" s="4093"/>
      <c r="H103" s="4209"/>
      <c r="I103" s="4069"/>
      <c r="J103" s="4393"/>
      <c r="K103" s="4180"/>
      <c r="L103" s="104"/>
      <c r="M103" s="4069"/>
      <c r="N103" s="160"/>
      <c r="O103" s="529"/>
      <c r="P103" s="529"/>
      <c r="Q103" s="529"/>
      <c r="R103" s="529"/>
      <c r="S103" s="103"/>
      <c r="T103" s="104"/>
      <c r="U103" s="105"/>
      <c r="V103" s="104"/>
      <c r="W103" s="4"/>
      <c r="X103" s="4"/>
      <c r="Y103" s="4"/>
      <c r="Z103" s="4"/>
      <c r="AA103" s="4"/>
      <c r="AB103" s="4"/>
    </row>
    <row r="104" spans="1:28" ht="13">
      <c r="A104" s="4209"/>
      <c r="B104" s="4068"/>
      <c r="C104" s="4209"/>
      <c r="D104" s="98"/>
      <c r="E104" s="95"/>
      <c r="F104" s="4111"/>
      <c r="G104" s="4093"/>
      <c r="H104" s="4209"/>
      <c r="I104" s="4069"/>
      <c r="J104" s="4478" t="s">
        <v>380</v>
      </c>
      <c r="K104" s="4464" t="s">
        <v>378</v>
      </c>
      <c r="L104" s="104"/>
      <c r="M104" s="4069"/>
      <c r="N104" s="160"/>
      <c r="O104" s="529"/>
      <c r="P104" s="529"/>
      <c r="Q104" s="529"/>
      <c r="R104" s="529"/>
      <c r="S104" s="103"/>
      <c r="T104" s="104"/>
      <c r="U104" s="105"/>
      <c r="V104" s="104"/>
      <c r="W104" s="4"/>
      <c r="X104" s="4"/>
      <c r="Y104" s="4"/>
      <c r="Z104" s="4"/>
      <c r="AA104" s="4"/>
      <c r="AB104" s="4"/>
    </row>
    <row r="105" spans="1:28" ht="13">
      <c r="A105" s="4209"/>
      <c r="B105" s="4130"/>
      <c r="C105" s="4133"/>
      <c r="D105" s="114"/>
      <c r="E105" s="111"/>
      <c r="F105" s="4111"/>
      <c r="G105" s="4093"/>
      <c r="H105" s="4133"/>
      <c r="I105" s="4107"/>
      <c r="J105" s="4112"/>
      <c r="K105" s="4180"/>
      <c r="L105" s="119"/>
      <c r="M105" s="4055"/>
      <c r="N105" s="535"/>
      <c r="O105" s="536"/>
      <c r="P105" s="536"/>
      <c r="Q105" s="536"/>
      <c r="R105" s="536"/>
      <c r="S105" s="121"/>
      <c r="T105" s="119"/>
      <c r="U105" s="122"/>
      <c r="V105" s="119"/>
      <c r="W105" s="4"/>
      <c r="X105" s="4"/>
      <c r="Y105" s="4"/>
      <c r="Z105" s="4"/>
      <c r="AA105" s="4"/>
      <c r="AB105" s="4"/>
    </row>
    <row r="106" spans="1:28" ht="13">
      <c r="A106" s="4209"/>
      <c r="B106" s="4534" t="s">
        <v>111</v>
      </c>
      <c r="C106" s="142"/>
      <c r="D106" s="145"/>
      <c r="E106" s="142"/>
      <c r="F106" s="4111"/>
      <c r="G106" s="4093"/>
      <c r="H106" s="142"/>
      <c r="I106" s="4466" t="s">
        <v>381</v>
      </c>
      <c r="J106" s="4467" t="s">
        <v>382</v>
      </c>
      <c r="K106" s="4468" t="s">
        <v>334</v>
      </c>
      <c r="L106" s="4441" t="s">
        <v>383</v>
      </c>
      <c r="M106" s="295"/>
      <c r="N106" s="146"/>
      <c r="O106" s="151"/>
      <c r="P106" s="151"/>
      <c r="Q106" s="151"/>
      <c r="R106" s="151"/>
      <c r="S106" s="151"/>
      <c r="T106" s="152"/>
      <c r="U106" s="153"/>
      <c r="V106" s="152" t="s">
        <v>384</v>
      </c>
      <c r="W106" s="4"/>
      <c r="X106" s="4"/>
      <c r="Y106" s="4"/>
      <c r="Z106" s="4"/>
      <c r="AA106" s="4"/>
      <c r="AB106" s="4"/>
    </row>
    <row r="107" spans="1:28" ht="13">
      <c r="A107" s="4209"/>
      <c r="B107" s="4068"/>
      <c r="C107" s="111"/>
      <c r="D107" s="98"/>
      <c r="E107" s="95"/>
      <c r="F107" s="4111"/>
      <c r="G107" s="4093"/>
      <c r="H107" s="95"/>
      <c r="I107" s="4068"/>
      <c r="J107" s="4456"/>
      <c r="K107" s="4147"/>
      <c r="L107" s="4458"/>
      <c r="M107" s="109"/>
      <c r="N107" s="120"/>
      <c r="O107" s="121"/>
      <c r="P107" s="121"/>
      <c r="Q107" s="121"/>
      <c r="R107" s="121"/>
      <c r="S107" s="121"/>
      <c r="T107" s="119"/>
      <c r="U107" s="122"/>
      <c r="V107" s="607"/>
      <c r="W107" s="4"/>
      <c r="X107" s="4"/>
      <c r="Y107" s="4"/>
      <c r="Z107" s="4"/>
      <c r="AA107" s="4"/>
      <c r="AB107" s="4"/>
    </row>
    <row r="108" spans="1:28" ht="13">
      <c r="A108" s="4209"/>
      <c r="B108" s="4068"/>
      <c r="C108" s="252"/>
      <c r="D108" s="98"/>
      <c r="E108" s="95"/>
      <c r="F108" s="4111"/>
      <c r="G108" s="4093"/>
      <c r="H108" s="95"/>
      <c r="I108" s="4068"/>
      <c r="J108" s="4456"/>
      <c r="K108" s="4147"/>
      <c r="L108" s="104"/>
      <c r="M108" s="109"/>
      <c r="N108" s="186"/>
      <c r="O108" s="188"/>
      <c r="P108" s="188"/>
      <c r="Q108" s="188"/>
      <c r="R108" s="188"/>
      <c r="S108" s="188"/>
      <c r="T108" s="189"/>
      <c r="U108" s="190"/>
      <c r="V108" s="629"/>
      <c r="W108" s="4"/>
      <c r="X108" s="4"/>
      <c r="Y108" s="4"/>
      <c r="Z108" s="4"/>
      <c r="AA108" s="4"/>
      <c r="AB108" s="4"/>
    </row>
    <row r="109" spans="1:28" ht="13">
      <c r="A109" s="4209"/>
      <c r="B109" s="4130"/>
      <c r="C109" s="945"/>
      <c r="D109" s="879"/>
      <c r="E109" s="877"/>
      <c r="F109" s="4112"/>
      <c r="G109" s="4238"/>
      <c r="H109" s="877"/>
      <c r="I109" s="4130"/>
      <c r="J109" s="4240"/>
      <c r="K109" s="4148"/>
      <c r="L109" s="885"/>
      <c r="M109" s="882"/>
      <c r="N109" s="895"/>
      <c r="O109" s="896"/>
      <c r="P109" s="896"/>
      <c r="Q109" s="896"/>
      <c r="R109" s="896"/>
      <c r="S109" s="896"/>
      <c r="T109" s="897"/>
      <c r="U109" s="948"/>
      <c r="V109" s="962"/>
      <c r="W109" s="4"/>
      <c r="X109" s="4"/>
      <c r="Y109" s="4"/>
      <c r="Z109" s="4"/>
      <c r="AA109" s="4"/>
      <c r="AB109" s="4"/>
    </row>
    <row r="110" spans="1:28" ht="13">
      <c r="A110" s="4209"/>
      <c r="B110" s="4536" t="s">
        <v>120</v>
      </c>
      <c r="C110" s="4403" t="s">
        <v>191</v>
      </c>
      <c r="D110" s="4482" t="s">
        <v>192</v>
      </c>
      <c r="E110" s="4483" t="s">
        <v>385</v>
      </c>
      <c r="F110" s="4449" t="s">
        <v>173</v>
      </c>
      <c r="G110" s="4477" t="s">
        <v>386</v>
      </c>
      <c r="H110" s="95"/>
      <c r="I110" s="98"/>
      <c r="J110" s="105"/>
      <c r="K110" s="103"/>
      <c r="L110" s="104"/>
      <c r="M110" s="109"/>
      <c r="N110" s="120"/>
      <c r="O110" s="121"/>
      <c r="P110" s="121"/>
      <c r="Q110" s="121"/>
      <c r="R110" s="121"/>
      <c r="S110" s="121"/>
      <c r="T110" s="119"/>
      <c r="U110" s="122"/>
      <c r="V110" s="607"/>
      <c r="W110" s="4"/>
      <c r="X110" s="4"/>
      <c r="Y110" s="4"/>
      <c r="Z110" s="4"/>
      <c r="AA110" s="4"/>
      <c r="AB110" s="4"/>
    </row>
    <row r="111" spans="1:28" ht="13">
      <c r="A111" s="4209"/>
      <c r="B111" s="4068"/>
      <c r="C111" s="4209"/>
      <c r="D111" s="4068"/>
      <c r="E111" s="4209"/>
      <c r="F111" s="4068"/>
      <c r="G111" s="4093"/>
      <c r="H111" s="95"/>
      <c r="I111" s="98"/>
      <c r="J111" s="105"/>
      <c r="K111" s="103"/>
      <c r="L111" s="104"/>
      <c r="M111" s="109"/>
      <c r="N111" s="186"/>
      <c r="O111" s="188"/>
      <c r="P111" s="188"/>
      <c r="Q111" s="188"/>
      <c r="R111" s="188"/>
      <c r="S111" s="188"/>
      <c r="T111" s="189"/>
      <c r="U111" s="190"/>
      <c r="V111" s="629"/>
      <c r="W111" s="4"/>
      <c r="X111" s="4"/>
      <c r="Y111" s="4"/>
      <c r="Z111" s="4"/>
      <c r="AA111" s="4"/>
      <c r="AB111" s="4"/>
    </row>
    <row r="112" spans="1:28" ht="13">
      <c r="A112" s="4209"/>
      <c r="B112" s="4068"/>
      <c r="C112" s="4209"/>
      <c r="D112" s="4068"/>
      <c r="E112" s="4209"/>
      <c r="F112" s="4068"/>
      <c r="G112" s="4093"/>
      <c r="H112" s="95"/>
      <c r="I112" s="114"/>
      <c r="J112" s="725"/>
      <c r="K112" s="103"/>
      <c r="L112" s="104"/>
      <c r="M112" s="109"/>
      <c r="N112" s="186"/>
      <c r="O112" s="188"/>
      <c r="P112" s="188"/>
      <c r="Q112" s="188"/>
      <c r="R112" s="188"/>
      <c r="S112" s="188"/>
      <c r="T112" s="189"/>
      <c r="U112" s="190"/>
      <c r="V112" s="629"/>
      <c r="W112" s="4"/>
      <c r="X112" s="4"/>
      <c r="Y112" s="4"/>
      <c r="Z112" s="4"/>
      <c r="AA112" s="4"/>
      <c r="AB112" s="4"/>
    </row>
    <row r="113" spans="1:28" ht="13">
      <c r="A113" s="4385"/>
      <c r="B113" s="4176"/>
      <c r="C113" s="4385"/>
      <c r="D113" s="4176"/>
      <c r="E113" s="4385"/>
      <c r="F113" s="4068"/>
      <c r="G113" s="4093"/>
      <c r="H113" s="111"/>
      <c r="I113" s="165"/>
      <c r="J113" s="122"/>
      <c r="K113" s="121"/>
      <c r="L113" s="119"/>
      <c r="M113" s="118"/>
      <c r="N113" s="186"/>
      <c r="O113" s="188"/>
      <c r="P113" s="188"/>
      <c r="Q113" s="188"/>
      <c r="R113" s="188"/>
      <c r="S113" s="188"/>
      <c r="T113" s="189"/>
      <c r="U113" s="190"/>
      <c r="V113" s="189"/>
      <c r="W113" s="4"/>
      <c r="X113" s="4"/>
      <c r="Y113" s="4"/>
      <c r="Z113" s="4"/>
      <c r="AA113" s="4"/>
      <c r="AB113" s="4"/>
    </row>
    <row r="114" spans="1:28" ht="15.75" customHeight="1">
      <c r="A114" s="4386" t="s">
        <v>196</v>
      </c>
      <c r="B114" s="4584">
        <v>45323</v>
      </c>
      <c r="C114" s="4361" t="s">
        <v>387</v>
      </c>
      <c r="D114" s="4068"/>
      <c r="E114" s="4069"/>
      <c r="F114" s="4068"/>
      <c r="G114" s="4093"/>
      <c r="H114" s="127"/>
      <c r="I114" s="964"/>
      <c r="J114" s="965"/>
      <c r="K114" s="169"/>
      <c r="L114" s="303"/>
      <c r="M114" s="127"/>
      <c r="N114" s="129"/>
      <c r="O114" s="304"/>
      <c r="P114" s="130"/>
      <c r="Q114" s="130"/>
      <c r="R114" s="130"/>
      <c r="S114" s="130"/>
      <c r="T114" s="128"/>
      <c r="U114" s="131"/>
      <c r="V114" s="128"/>
      <c r="W114" s="4"/>
      <c r="X114" s="4"/>
      <c r="Y114" s="4"/>
      <c r="Z114" s="4"/>
      <c r="AA114" s="4"/>
      <c r="AB114" s="4"/>
    </row>
    <row r="115" spans="1:28" ht="13">
      <c r="A115" s="4209"/>
      <c r="B115" s="4068"/>
      <c r="C115" s="4393"/>
      <c r="D115" s="4070"/>
      <c r="E115" s="4071"/>
      <c r="F115" s="4068"/>
      <c r="G115" s="4093"/>
      <c r="H115" s="197"/>
      <c r="I115" s="387"/>
      <c r="J115" s="966"/>
      <c r="K115" s="200"/>
      <c r="L115" s="279"/>
      <c r="M115" s="197"/>
      <c r="N115" s="416"/>
      <c r="O115" s="552"/>
      <c r="P115" s="203"/>
      <c r="Q115" s="203"/>
      <c r="R115" s="203"/>
      <c r="S115" s="203"/>
      <c r="T115" s="202"/>
      <c r="U115" s="283"/>
      <c r="V115" s="748"/>
      <c r="W115" s="4"/>
      <c r="X115" s="4"/>
      <c r="Y115" s="4"/>
      <c r="Z115" s="4"/>
      <c r="AA115" s="4"/>
      <c r="AB115" s="4"/>
    </row>
    <row r="116" spans="1:28" ht="13">
      <c r="A116" s="4209"/>
      <c r="B116" s="4068"/>
      <c r="C116" s="197"/>
      <c r="D116" s="871"/>
      <c r="E116" s="967"/>
      <c r="F116" s="4068"/>
      <c r="G116" s="4093"/>
      <c r="H116" s="197"/>
      <c r="I116" s="387"/>
      <c r="J116" s="281"/>
      <c r="K116" s="198"/>
      <c r="L116" s="718"/>
      <c r="M116" s="197"/>
      <c r="N116" s="281"/>
      <c r="O116" s="203"/>
      <c r="P116" s="203"/>
      <c r="Q116" s="203"/>
      <c r="R116" s="203"/>
      <c r="S116" s="203"/>
      <c r="T116" s="202"/>
      <c r="U116" s="283"/>
      <c r="V116" s="546"/>
      <c r="W116" s="4"/>
      <c r="X116" s="4"/>
      <c r="Y116" s="4"/>
      <c r="Z116" s="4"/>
      <c r="AA116" s="4"/>
      <c r="AB116" s="4"/>
    </row>
    <row r="117" spans="1:28" ht="13">
      <c r="A117" s="4209"/>
      <c r="B117" s="4176"/>
      <c r="C117" s="136"/>
      <c r="D117" s="968"/>
      <c r="E117" s="513"/>
      <c r="F117" s="4068"/>
      <c r="G117" s="4093"/>
      <c r="H117" s="136"/>
      <c r="I117" s="395"/>
      <c r="J117" s="138"/>
      <c r="K117" s="719"/>
      <c r="L117" s="176"/>
      <c r="M117" s="136"/>
      <c r="N117" s="177"/>
      <c r="O117" s="178"/>
      <c r="P117" s="178"/>
      <c r="Q117" s="178"/>
      <c r="R117" s="178"/>
      <c r="S117" s="178"/>
      <c r="T117" s="137"/>
      <c r="U117" s="179"/>
      <c r="V117" s="447"/>
      <c r="W117" s="4"/>
      <c r="X117" s="4"/>
      <c r="Y117" s="4"/>
      <c r="Z117" s="4"/>
      <c r="AA117" s="4"/>
      <c r="AB117" s="4"/>
    </row>
    <row r="118" spans="1:28" ht="13">
      <c r="A118" s="4209"/>
      <c r="B118" s="4584">
        <v>45543</v>
      </c>
      <c r="C118" s="194"/>
      <c r="D118" s="364"/>
      <c r="E118" s="194"/>
      <c r="F118" s="4068"/>
      <c r="G118" s="4093"/>
      <c r="H118" s="194"/>
      <c r="I118" s="416"/>
      <c r="J118" s="4470" t="s">
        <v>388</v>
      </c>
      <c r="K118" s="4471" t="s">
        <v>371</v>
      </c>
      <c r="L118" s="4472"/>
      <c r="M118" s="417"/>
      <c r="N118" s="281"/>
      <c r="O118" s="203"/>
      <c r="P118" s="203"/>
      <c r="Q118" s="203"/>
      <c r="R118" s="203"/>
      <c r="S118" s="203"/>
      <c r="T118" s="202"/>
      <c r="U118" s="283"/>
      <c r="V118" s="202"/>
      <c r="W118" s="4"/>
      <c r="X118" s="4"/>
      <c r="Y118" s="4"/>
      <c r="Z118" s="4"/>
      <c r="AA118" s="4"/>
      <c r="AB118" s="4"/>
    </row>
    <row r="119" spans="1:28" ht="13">
      <c r="A119" s="4209"/>
      <c r="B119" s="4068"/>
      <c r="C119" s="194"/>
      <c r="D119" s="364"/>
      <c r="E119" s="194"/>
      <c r="F119" s="4068"/>
      <c r="G119" s="4093"/>
      <c r="H119" s="194"/>
      <c r="I119" s="416"/>
      <c r="J119" s="4393"/>
      <c r="K119" s="4207"/>
      <c r="L119" s="4442"/>
      <c r="M119" s="417"/>
      <c r="N119" s="969"/>
      <c r="O119" s="970"/>
      <c r="P119" s="203"/>
      <c r="Q119" s="203"/>
      <c r="R119" s="203"/>
      <c r="S119" s="203"/>
      <c r="T119" s="202"/>
      <c r="U119" s="283"/>
      <c r="V119" s="202"/>
      <c r="W119" s="4"/>
      <c r="X119" s="4"/>
      <c r="Y119" s="4"/>
      <c r="Z119" s="4"/>
      <c r="AA119" s="4"/>
      <c r="AB119" s="4"/>
    </row>
    <row r="120" spans="1:28" ht="13">
      <c r="A120" s="4209"/>
      <c r="B120" s="4068"/>
      <c r="C120" s="194"/>
      <c r="D120" s="364"/>
      <c r="E120" s="194"/>
      <c r="F120" s="4068"/>
      <c r="G120" s="4093"/>
      <c r="H120" s="197"/>
      <c r="I120" s="387"/>
      <c r="J120" s="4480"/>
      <c r="K120" s="4481"/>
      <c r="L120" s="4465"/>
      <c r="M120" s="417"/>
      <c r="N120" s="281"/>
      <c r="O120" s="203"/>
      <c r="P120" s="203"/>
      <c r="Q120" s="203"/>
      <c r="R120" s="203"/>
      <c r="S120" s="203"/>
      <c r="T120" s="202"/>
      <c r="U120" s="283"/>
      <c r="V120" s="202"/>
      <c r="W120" s="4"/>
      <c r="X120" s="4"/>
      <c r="Y120" s="4"/>
      <c r="Z120" s="4"/>
      <c r="AA120" s="4"/>
      <c r="AB120" s="4"/>
    </row>
    <row r="121" spans="1:28" ht="13">
      <c r="A121" s="4209"/>
      <c r="B121" s="4130"/>
      <c r="C121" s="132"/>
      <c r="D121" s="135"/>
      <c r="E121" s="132"/>
      <c r="F121" s="4068"/>
      <c r="G121" s="4093"/>
      <c r="H121" s="341"/>
      <c r="I121" s="971"/>
      <c r="J121" s="4393"/>
      <c r="K121" s="4189"/>
      <c r="L121" s="4442"/>
      <c r="M121" s="748"/>
      <c r="N121" s="138"/>
      <c r="O121" s="139"/>
      <c r="P121" s="139"/>
      <c r="Q121" s="139"/>
      <c r="R121" s="139"/>
      <c r="S121" s="139"/>
      <c r="T121" s="140"/>
      <c r="U121" s="141"/>
      <c r="V121" s="140"/>
      <c r="W121" s="4"/>
      <c r="X121" s="4"/>
      <c r="Y121" s="4"/>
      <c r="Z121" s="4"/>
      <c r="AA121" s="4"/>
      <c r="AB121" s="4"/>
    </row>
    <row r="122" spans="1:28" ht="13">
      <c r="A122" s="4209"/>
      <c r="B122" s="4534" t="s">
        <v>111</v>
      </c>
      <c r="C122" s="149"/>
      <c r="D122" s="432"/>
      <c r="E122" s="261"/>
      <c r="F122" s="4068"/>
      <c r="G122" s="4093"/>
      <c r="H122" s="4132" t="s">
        <v>201</v>
      </c>
      <c r="I122" s="142"/>
      <c r="J122" s="146"/>
      <c r="K122" s="147"/>
      <c r="L122" s="148"/>
      <c r="M122" s="261"/>
      <c r="N122" s="572">
        <v>25</v>
      </c>
      <c r="O122" s="4479" t="s">
        <v>389</v>
      </c>
      <c r="P122" s="574"/>
      <c r="Q122" s="575" t="s">
        <v>35</v>
      </c>
      <c r="R122" s="575"/>
      <c r="S122" s="4475" t="s">
        <v>390</v>
      </c>
      <c r="T122" s="576"/>
      <c r="U122" s="153"/>
      <c r="V122" s="152"/>
      <c r="W122" s="4"/>
      <c r="X122" s="4"/>
      <c r="Y122" s="4"/>
      <c r="Z122" s="4"/>
      <c r="AA122" s="4"/>
      <c r="AB122" s="4"/>
    </row>
    <row r="123" spans="1:28" ht="13">
      <c r="A123" s="4209"/>
      <c r="B123" s="4068"/>
      <c r="C123" s="100"/>
      <c r="D123" s="482"/>
      <c r="E123" s="483"/>
      <c r="F123" s="4068"/>
      <c r="G123" s="4093"/>
      <c r="H123" s="4209"/>
      <c r="I123" s="95"/>
      <c r="J123" s="102"/>
      <c r="K123" s="269"/>
      <c r="L123" s="501"/>
      <c r="M123" s="224"/>
      <c r="N123" s="120"/>
      <c r="O123" s="4474"/>
      <c r="P123" s="103"/>
      <c r="Q123" s="103"/>
      <c r="R123" s="103"/>
      <c r="S123" s="4474"/>
      <c r="T123" s="104"/>
      <c r="U123" s="122"/>
      <c r="V123" s="119"/>
      <c r="W123" s="4"/>
      <c r="X123" s="4"/>
      <c r="Y123" s="4"/>
      <c r="Z123" s="4"/>
      <c r="AA123" s="4"/>
      <c r="AB123" s="4"/>
    </row>
    <row r="124" spans="1:28" ht="13">
      <c r="A124" s="4209"/>
      <c r="B124" s="4068"/>
      <c r="C124" s="100"/>
      <c r="D124" s="1"/>
      <c r="E124" s="375"/>
      <c r="F124" s="4068"/>
      <c r="G124" s="4093"/>
      <c r="H124" s="4209"/>
      <c r="I124" s="95"/>
      <c r="J124" s="102"/>
      <c r="K124" s="269"/>
      <c r="L124" s="501"/>
      <c r="M124" s="224"/>
      <c r="N124" s="186"/>
      <c r="O124" s="103"/>
      <c r="P124" s="103"/>
      <c r="Q124" s="103"/>
      <c r="R124" s="103"/>
      <c r="S124" s="103"/>
      <c r="T124" s="104"/>
      <c r="U124" s="190"/>
      <c r="V124" s="189"/>
      <c r="W124" s="4"/>
      <c r="X124" s="4"/>
      <c r="Y124" s="4"/>
      <c r="Z124" s="4"/>
      <c r="AA124" s="4"/>
      <c r="AB124" s="4"/>
    </row>
    <row r="125" spans="1:28" ht="13">
      <c r="A125" s="4209"/>
      <c r="B125" s="4130"/>
      <c r="C125" s="915"/>
      <c r="D125" s="972"/>
      <c r="E125" s="973"/>
      <c r="F125" s="4130"/>
      <c r="G125" s="4238"/>
      <c r="H125" s="4133"/>
      <c r="I125" s="877"/>
      <c r="J125" s="883"/>
      <c r="K125" s="974"/>
      <c r="L125" s="975"/>
      <c r="M125" s="939"/>
      <c r="N125" s="895"/>
      <c r="O125" s="884"/>
      <c r="P125" s="884"/>
      <c r="Q125" s="884"/>
      <c r="R125" s="884"/>
      <c r="S125" s="884"/>
      <c r="T125" s="885"/>
      <c r="U125" s="948"/>
      <c r="V125" s="897"/>
      <c r="W125" s="4"/>
      <c r="X125" s="4"/>
      <c r="Y125" s="4"/>
      <c r="Z125" s="4"/>
      <c r="AA125" s="4"/>
      <c r="AB125" s="4"/>
    </row>
    <row r="126" spans="1:28" ht="13">
      <c r="A126" s="4209"/>
      <c r="B126" s="4534" t="s">
        <v>120</v>
      </c>
      <c r="C126" s="4450" t="s">
        <v>204</v>
      </c>
      <c r="D126" s="4476" t="s">
        <v>205</v>
      </c>
      <c r="E126" s="4439" t="s">
        <v>391</v>
      </c>
      <c r="F126" s="4449" t="s">
        <v>199</v>
      </c>
      <c r="G126" s="4477" t="s">
        <v>392</v>
      </c>
      <c r="H126" s="180"/>
      <c r="I126" s="180"/>
      <c r="J126" s="527"/>
      <c r="K126" s="580"/>
      <c r="L126" s="104"/>
      <c r="M126" s="229"/>
      <c r="N126" s="243"/>
      <c r="O126" s="581"/>
      <c r="P126" s="582"/>
      <c r="Q126" s="583"/>
      <c r="R126" s="583"/>
      <c r="S126" s="583"/>
      <c r="T126" s="584"/>
      <c r="U126" s="122"/>
      <c r="V126" s="119"/>
      <c r="W126" s="4"/>
      <c r="X126" s="4"/>
      <c r="Y126" s="4"/>
      <c r="Z126" s="4"/>
      <c r="AA126" s="4"/>
      <c r="AB126" s="4"/>
    </row>
    <row r="127" spans="1:28" ht="13">
      <c r="A127" s="4209"/>
      <c r="B127" s="4068"/>
      <c r="C127" s="4209"/>
      <c r="D127" s="4209"/>
      <c r="E127" s="4209"/>
      <c r="F127" s="4068"/>
      <c r="G127" s="4093"/>
      <c r="H127" s="180"/>
      <c r="I127" s="180"/>
      <c r="J127" s="527"/>
      <c r="K127" s="161"/>
      <c r="L127" s="104"/>
      <c r="M127" s="229"/>
      <c r="N127" s="585"/>
      <c r="O127" s="586"/>
      <c r="P127" s="587"/>
      <c r="Q127" s="588"/>
      <c r="R127" s="588"/>
      <c r="S127" s="588"/>
      <c r="T127" s="589"/>
      <c r="U127" s="190"/>
      <c r="V127" s="189"/>
      <c r="W127" s="4"/>
      <c r="X127" s="4"/>
      <c r="Y127" s="4"/>
      <c r="Z127" s="4"/>
      <c r="AA127" s="4"/>
      <c r="AB127" s="4"/>
    </row>
    <row r="128" spans="1:28" ht="13">
      <c r="A128" s="4209"/>
      <c r="B128" s="4068"/>
      <c r="C128" s="4209"/>
      <c r="D128" s="4209"/>
      <c r="E128" s="4209"/>
      <c r="F128" s="4068"/>
      <c r="G128" s="4093"/>
      <c r="H128" s="180"/>
      <c r="I128" s="180"/>
      <c r="J128" s="4461" t="s">
        <v>393</v>
      </c>
      <c r="K128" s="4521" t="s">
        <v>378</v>
      </c>
      <c r="L128" s="4522" t="s">
        <v>383</v>
      </c>
      <c r="M128" s="229"/>
      <c r="N128" s="186"/>
      <c r="O128" s="188"/>
      <c r="P128" s="188"/>
      <c r="Q128" s="188"/>
      <c r="R128" s="188"/>
      <c r="S128" s="188"/>
      <c r="T128" s="189"/>
      <c r="U128" s="190"/>
      <c r="V128" s="189"/>
      <c r="W128" s="4"/>
      <c r="X128" s="4"/>
      <c r="Y128" s="4"/>
      <c r="Z128" s="4"/>
      <c r="AA128" s="4"/>
      <c r="AB128" s="4"/>
    </row>
    <row r="129" spans="1:28" ht="13">
      <c r="A129" s="4209"/>
      <c r="B129" s="4130"/>
      <c r="C129" s="4133"/>
      <c r="D129" s="4133"/>
      <c r="E129" s="4133"/>
      <c r="F129" s="4068"/>
      <c r="G129" s="4093"/>
      <c r="H129" s="608"/>
      <c r="I129" s="976"/>
      <c r="J129" s="4393"/>
      <c r="K129" s="4189"/>
      <c r="L129" s="4442"/>
      <c r="M129" s="960"/>
      <c r="N129" s="186"/>
      <c r="O129" s="188"/>
      <c r="P129" s="188"/>
      <c r="Q129" s="188"/>
      <c r="R129" s="188"/>
      <c r="S129" s="188"/>
      <c r="T129" s="189"/>
      <c r="U129" s="186"/>
      <c r="V129" s="189"/>
      <c r="W129" s="4"/>
      <c r="X129" s="4"/>
      <c r="Y129" s="4"/>
      <c r="Z129" s="4"/>
      <c r="AA129" s="4"/>
      <c r="AB129" s="4"/>
    </row>
    <row r="130" spans="1:28" ht="13">
      <c r="A130" s="4209"/>
      <c r="B130" s="4534" t="s">
        <v>125</v>
      </c>
      <c r="C130" s="142"/>
      <c r="D130" s="432"/>
      <c r="E130" s="261"/>
      <c r="F130" s="4068"/>
      <c r="G130" s="4093"/>
      <c r="H130" s="291"/>
      <c r="I130" s="180"/>
      <c r="J130" s="4523" t="s">
        <v>394</v>
      </c>
      <c r="K130" s="4391"/>
      <c r="L130" s="4392"/>
      <c r="M130" s="4451" t="s">
        <v>395</v>
      </c>
      <c r="N130" s="517"/>
      <c r="O130" s="518"/>
      <c r="P130" s="518"/>
      <c r="Q130" s="518"/>
      <c r="R130" s="518"/>
      <c r="S130" s="518"/>
      <c r="T130" s="594"/>
      <c r="U130" s="153"/>
      <c r="V130" s="595" t="s">
        <v>396</v>
      </c>
      <c r="W130" s="4"/>
      <c r="X130" s="4"/>
      <c r="Y130" s="4"/>
      <c r="Z130" s="4"/>
      <c r="AA130" s="4"/>
      <c r="AB130" s="4"/>
    </row>
    <row r="131" spans="1:28" ht="13">
      <c r="A131" s="4209"/>
      <c r="B131" s="4068"/>
      <c r="C131" s="95"/>
      <c r="D131" s="368"/>
      <c r="E131" s="224"/>
      <c r="F131" s="4068"/>
      <c r="G131" s="4093"/>
      <c r="H131" s="976"/>
      <c r="I131" s="976"/>
      <c r="J131" s="4112"/>
      <c r="K131" s="4130"/>
      <c r="L131" s="4055"/>
      <c r="M131" s="4069"/>
      <c r="N131" s="160"/>
      <c r="O131" s="529"/>
      <c r="P131" s="529"/>
      <c r="Q131" s="529"/>
      <c r="R131" s="529"/>
      <c r="S131" s="529"/>
      <c r="T131" s="596"/>
      <c r="U131" s="105"/>
      <c r="V131" s="977"/>
      <c r="W131" s="4"/>
      <c r="X131" s="4"/>
      <c r="Y131" s="4"/>
      <c r="Z131" s="4"/>
      <c r="AA131" s="4"/>
      <c r="AB131" s="4"/>
    </row>
    <row r="132" spans="1:28" ht="13">
      <c r="A132" s="4209"/>
      <c r="B132" s="4068"/>
      <c r="C132" s="95"/>
      <c r="D132" s="368"/>
      <c r="E132" s="224"/>
      <c r="F132" s="4068"/>
      <c r="G132" s="4093"/>
      <c r="H132" s="180"/>
      <c r="I132" s="180"/>
      <c r="J132" s="4524" t="s">
        <v>202</v>
      </c>
      <c r="K132" s="4440" t="s">
        <v>397</v>
      </c>
      <c r="L132" s="4462" t="s">
        <v>398</v>
      </c>
      <c r="M132" s="4069"/>
      <c r="N132" s="160"/>
      <c r="O132" s="529"/>
      <c r="P132" s="529"/>
      <c r="Q132" s="529"/>
      <c r="R132" s="529"/>
      <c r="S132" s="529"/>
      <c r="T132" s="596"/>
      <c r="U132" s="105"/>
      <c r="V132" s="977"/>
      <c r="W132" s="4"/>
      <c r="X132" s="4"/>
      <c r="Y132" s="4"/>
      <c r="Z132" s="4"/>
      <c r="AA132" s="4"/>
      <c r="AB132" s="4"/>
    </row>
    <row r="133" spans="1:28" ht="13">
      <c r="A133" s="4209"/>
      <c r="B133" s="4068"/>
      <c r="C133" s="95"/>
      <c r="D133" s="368"/>
      <c r="E133" s="224"/>
      <c r="F133" s="4068"/>
      <c r="G133" s="4093"/>
      <c r="H133" s="180"/>
      <c r="I133" s="180"/>
      <c r="J133" s="4456"/>
      <c r="K133" s="4147"/>
      <c r="L133" s="4442"/>
      <c r="M133" s="4069"/>
      <c r="N133" s="160"/>
      <c r="O133" s="529"/>
      <c r="P133" s="529"/>
      <c r="Q133" s="529"/>
      <c r="R133" s="529"/>
      <c r="S133" s="529"/>
      <c r="T133" s="596"/>
      <c r="U133" s="105"/>
      <c r="V133" s="104"/>
      <c r="W133" s="4"/>
      <c r="X133" s="4"/>
      <c r="Y133" s="4"/>
      <c r="Z133" s="4"/>
      <c r="AA133" s="4"/>
      <c r="AB133" s="4"/>
    </row>
    <row r="134" spans="1:28" ht="13">
      <c r="A134" s="4209"/>
      <c r="B134" s="4068"/>
      <c r="C134" s="95"/>
      <c r="D134" s="368"/>
      <c r="E134" s="224"/>
      <c r="F134" s="4068"/>
      <c r="G134" s="4093"/>
      <c r="H134" s="180"/>
      <c r="I134" s="180"/>
      <c r="J134" s="4491"/>
      <c r="K134" s="4180"/>
      <c r="L134" s="4458"/>
      <c r="M134" s="4069"/>
      <c r="N134" s="160"/>
      <c r="O134" s="529"/>
      <c r="P134" s="529"/>
      <c r="Q134" s="529"/>
      <c r="R134" s="529"/>
      <c r="S134" s="529"/>
      <c r="T134" s="596"/>
      <c r="U134" s="105"/>
      <c r="V134" s="104"/>
      <c r="W134" s="4"/>
      <c r="X134" s="4"/>
      <c r="Y134" s="4"/>
      <c r="Z134" s="4"/>
      <c r="AA134" s="4"/>
      <c r="AB134" s="4"/>
    </row>
    <row r="135" spans="1:28" ht="39">
      <c r="A135" s="4209"/>
      <c r="B135" s="4068"/>
      <c r="C135" s="95"/>
      <c r="D135" s="368"/>
      <c r="E135" s="224"/>
      <c r="F135" s="4068"/>
      <c r="G135" s="4093"/>
      <c r="H135" s="180"/>
      <c r="I135" s="180"/>
      <c r="J135" s="978" t="s">
        <v>399</v>
      </c>
      <c r="K135" s="534" t="s">
        <v>152</v>
      </c>
      <c r="L135" s="191"/>
      <c r="M135" s="4069"/>
      <c r="N135" s="160"/>
      <c r="O135" s="529"/>
      <c r="P135" s="529"/>
      <c r="Q135" s="529"/>
      <c r="R135" s="529"/>
      <c r="S135" s="529"/>
      <c r="T135" s="596"/>
      <c r="U135" s="105"/>
      <c r="V135" s="104"/>
      <c r="W135" s="4"/>
      <c r="X135" s="4"/>
      <c r="Y135" s="4"/>
      <c r="Z135" s="4"/>
      <c r="AA135" s="4"/>
      <c r="AB135" s="4"/>
    </row>
    <row r="136" spans="1:28" ht="39">
      <c r="A136" s="4385"/>
      <c r="B136" s="4176"/>
      <c r="C136" s="877"/>
      <c r="D136" s="891"/>
      <c r="E136" s="939"/>
      <c r="F136" s="4068"/>
      <c r="G136" s="4238"/>
      <c r="H136" s="976"/>
      <c r="I136" s="608"/>
      <c r="J136" s="597" t="s">
        <v>400</v>
      </c>
      <c r="K136" s="979" t="s">
        <v>152</v>
      </c>
      <c r="L136" s="931"/>
      <c r="M136" s="4055"/>
      <c r="N136" s="535"/>
      <c r="O136" s="536"/>
      <c r="P136" s="536"/>
      <c r="Q136" s="536"/>
      <c r="R136" s="536"/>
      <c r="S136" s="536"/>
      <c r="T136" s="614"/>
      <c r="U136" s="886"/>
      <c r="V136" s="885"/>
      <c r="W136" s="4"/>
      <c r="X136" s="4"/>
      <c r="Y136" s="4"/>
      <c r="Z136" s="4"/>
      <c r="AA136" s="4"/>
      <c r="AB136" s="4"/>
    </row>
    <row r="137" spans="1:28" ht="13">
      <c r="A137" s="4590" t="s">
        <v>213</v>
      </c>
      <c r="B137" s="4585">
        <v>45448</v>
      </c>
      <c r="C137" s="110"/>
      <c r="D137" s="98"/>
      <c r="E137" s="223"/>
      <c r="F137" s="4492" t="s">
        <v>207</v>
      </c>
      <c r="G137" s="4502" t="s">
        <v>401</v>
      </c>
      <c r="H137" s="291"/>
      <c r="I137" s="4485" t="s">
        <v>219</v>
      </c>
      <c r="J137" s="146"/>
      <c r="K137" s="147"/>
      <c r="L137" s="148"/>
      <c r="M137" s="606"/>
      <c r="N137" s="572">
        <v>25</v>
      </c>
      <c r="O137" s="4473" t="s">
        <v>402</v>
      </c>
      <c r="P137" s="518"/>
      <c r="Q137" s="518" t="s">
        <v>35</v>
      </c>
      <c r="R137" s="518"/>
      <c r="S137" s="4475" t="s">
        <v>221</v>
      </c>
      <c r="T137" s="594">
        <v>15</v>
      </c>
      <c r="U137" s="187"/>
      <c r="V137" s="192"/>
      <c r="W137" s="4"/>
      <c r="X137" s="4"/>
      <c r="Y137" s="4"/>
      <c r="Z137" s="4"/>
      <c r="AA137" s="4"/>
      <c r="AB137" s="4"/>
    </row>
    <row r="138" spans="1:28" ht="13">
      <c r="A138" s="4111"/>
      <c r="B138" s="4209"/>
      <c r="C138" s="607"/>
      <c r="D138" s="114"/>
      <c r="E138" s="111"/>
      <c r="F138" s="4493"/>
      <c r="G138" s="4503"/>
      <c r="H138" s="180"/>
      <c r="I138" s="4209"/>
      <c r="J138" s="102"/>
      <c r="K138" s="269"/>
      <c r="L138" s="501"/>
      <c r="M138" s="980"/>
      <c r="N138" s="565"/>
      <c r="O138" s="4474"/>
      <c r="P138" s="529"/>
      <c r="Q138" s="529"/>
      <c r="R138" s="529"/>
      <c r="S138" s="4145"/>
      <c r="T138" s="596"/>
      <c r="U138" s="103"/>
      <c r="V138" s="104"/>
      <c r="W138" s="4"/>
      <c r="X138" s="4"/>
      <c r="Y138" s="4"/>
      <c r="Z138" s="4"/>
      <c r="AA138" s="4"/>
      <c r="AB138" s="4"/>
    </row>
    <row r="139" spans="1:28" ht="13">
      <c r="A139" s="4111"/>
      <c r="B139" s="4209"/>
      <c r="C139" s="629"/>
      <c r="D139" s="165"/>
      <c r="E139" s="252"/>
      <c r="F139" s="4493"/>
      <c r="G139" s="4503"/>
      <c r="H139" s="180"/>
      <c r="I139" s="4209"/>
      <c r="J139" s="102"/>
      <c r="K139" s="269"/>
      <c r="L139" s="501"/>
      <c r="M139" s="981"/>
      <c r="N139" s="157"/>
      <c r="O139" s="529"/>
      <c r="P139" s="529"/>
      <c r="Q139" s="590"/>
      <c r="R139" s="590"/>
      <c r="S139" s="590"/>
      <c r="T139" s="191"/>
      <c r="U139" s="103"/>
      <c r="V139" s="104"/>
      <c r="W139" s="4"/>
      <c r="X139" s="4"/>
      <c r="Y139" s="4"/>
      <c r="Z139" s="4"/>
      <c r="AA139" s="4"/>
      <c r="AB139" s="4"/>
    </row>
    <row r="140" spans="1:28" ht="13">
      <c r="A140" s="4111"/>
      <c r="B140" s="4133"/>
      <c r="C140" s="962"/>
      <c r="D140" s="165"/>
      <c r="E140" s="945"/>
      <c r="F140" s="4493"/>
      <c r="G140" s="4503"/>
      <c r="H140" s="976"/>
      <c r="I140" s="4133"/>
      <c r="J140" s="883"/>
      <c r="K140" s="974"/>
      <c r="L140" s="975"/>
      <c r="M140" s="982"/>
      <c r="N140" s="895"/>
      <c r="O140" s="983"/>
      <c r="P140" s="983"/>
      <c r="Q140" s="984"/>
      <c r="R140" s="984"/>
      <c r="S140" s="984"/>
      <c r="T140" s="931"/>
      <c r="U140" s="121"/>
      <c r="V140" s="119"/>
      <c r="W140" s="4"/>
      <c r="X140" s="4"/>
      <c r="Y140" s="4"/>
      <c r="Z140" s="4"/>
      <c r="AA140" s="4"/>
      <c r="AB140" s="4"/>
    </row>
    <row r="141" spans="1:28" ht="13">
      <c r="A141" s="4111"/>
      <c r="B141" s="4561" t="s">
        <v>317</v>
      </c>
      <c r="C141" s="295"/>
      <c r="D141" s="295"/>
      <c r="E141" s="152"/>
      <c r="F141" s="4493"/>
      <c r="G141" s="4503"/>
      <c r="H141" s="4446" t="s">
        <v>216</v>
      </c>
      <c r="I141" s="4448" t="s">
        <v>309</v>
      </c>
      <c r="J141" s="146"/>
      <c r="K141" s="147"/>
      <c r="L141" s="148"/>
      <c r="M141" s="985"/>
      <c r="N141" s="441"/>
      <c r="O141" s="986"/>
      <c r="P141" s="121"/>
      <c r="Q141" s="121"/>
      <c r="R141" s="121"/>
      <c r="S141" s="121"/>
      <c r="T141" s="119"/>
      <c r="U141" s="151"/>
      <c r="V141" s="987"/>
      <c r="W141" s="4"/>
      <c r="X141" s="4"/>
      <c r="Y141" s="4"/>
      <c r="Z141" s="4"/>
      <c r="AA141" s="4"/>
      <c r="AB141" s="4"/>
    </row>
    <row r="142" spans="1:28" ht="13">
      <c r="A142" s="4111"/>
      <c r="B142" s="4209"/>
      <c r="C142" s="109"/>
      <c r="D142" s="109"/>
      <c r="E142" s="104"/>
      <c r="F142" s="4493"/>
      <c r="G142" s="4503"/>
      <c r="H142" s="4209"/>
      <c r="I142" s="4069"/>
      <c r="J142" s="102"/>
      <c r="K142" s="269"/>
      <c r="L142" s="501"/>
      <c r="M142" s="985"/>
      <c r="N142" s="186"/>
      <c r="O142" s="188"/>
      <c r="P142" s="188"/>
      <c r="Q142" s="188"/>
      <c r="R142" s="188"/>
      <c r="S142" s="188"/>
      <c r="T142" s="189"/>
      <c r="U142" s="121"/>
      <c r="V142" s="988"/>
      <c r="W142" s="4"/>
      <c r="X142" s="4"/>
      <c r="Y142" s="4"/>
      <c r="Z142" s="4"/>
      <c r="AA142" s="4"/>
      <c r="AB142" s="4"/>
    </row>
    <row r="143" spans="1:28" ht="13">
      <c r="A143" s="4111"/>
      <c r="B143" s="4209"/>
      <c r="C143" s="109"/>
      <c r="D143" s="109"/>
      <c r="E143" s="104"/>
      <c r="F143" s="4493"/>
      <c r="G143" s="4503"/>
      <c r="H143" s="4209"/>
      <c r="I143" s="4069"/>
      <c r="J143" s="102"/>
      <c r="K143" s="269"/>
      <c r="L143" s="501"/>
      <c r="M143" s="985"/>
      <c r="N143" s="186"/>
      <c r="O143" s="188"/>
      <c r="P143" s="188"/>
      <c r="Q143" s="188"/>
      <c r="R143" s="188"/>
      <c r="S143" s="188"/>
      <c r="T143" s="189"/>
      <c r="U143" s="188"/>
      <c r="V143" s="989"/>
      <c r="W143" s="4"/>
      <c r="X143" s="4"/>
      <c r="Y143" s="4"/>
      <c r="Z143" s="4"/>
      <c r="AA143" s="4"/>
      <c r="AB143" s="4"/>
    </row>
    <row r="144" spans="1:28" ht="15" customHeight="1">
      <c r="A144" s="4111"/>
      <c r="B144" s="4133"/>
      <c r="C144" s="882"/>
      <c r="D144" s="118"/>
      <c r="E144" s="119"/>
      <c r="F144" s="4493"/>
      <c r="G144" s="4503"/>
      <c r="H144" s="4133"/>
      <c r="I144" s="4107"/>
      <c r="J144" s="883"/>
      <c r="K144" s="974"/>
      <c r="L144" s="975"/>
      <c r="M144" s="990"/>
      <c r="N144" s="895"/>
      <c r="O144" s="896"/>
      <c r="P144" s="896"/>
      <c r="Q144" s="896"/>
      <c r="R144" s="896"/>
      <c r="S144" s="896"/>
      <c r="T144" s="897"/>
      <c r="U144" s="896"/>
      <c r="V144" s="991"/>
      <c r="W144" s="4"/>
      <c r="X144" s="4"/>
      <c r="Y144" s="4"/>
      <c r="Z144" s="4"/>
      <c r="AA144" s="4"/>
      <c r="AB144" s="4"/>
    </row>
    <row r="145" spans="1:28" ht="16.5" customHeight="1">
      <c r="A145" s="4111"/>
      <c r="B145" s="4384" t="s">
        <v>324</v>
      </c>
      <c r="C145" s="4450" t="s">
        <v>217</v>
      </c>
      <c r="D145" s="4484" t="s">
        <v>403</v>
      </c>
      <c r="E145" s="4129"/>
      <c r="F145" s="4493"/>
      <c r="G145" s="4503"/>
      <c r="H145" s="992"/>
      <c r="I145" s="4485" t="s">
        <v>212</v>
      </c>
      <c r="J145" s="387"/>
      <c r="K145" s="282"/>
      <c r="L145" s="202"/>
      <c r="M145" s="127"/>
      <c r="N145" s="674">
        <v>25</v>
      </c>
      <c r="O145" s="4241" t="s">
        <v>220</v>
      </c>
      <c r="P145" s="139"/>
      <c r="Q145" s="139" t="s">
        <v>35</v>
      </c>
      <c r="R145" s="139"/>
      <c r="S145" s="4027" t="s">
        <v>221</v>
      </c>
      <c r="T145" s="140">
        <v>14</v>
      </c>
      <c r="U145" s="307"/>
      <c r="V145" s="676"/>
      <c r="W145" s="4"/>
      <c r="X145" s="4"/>
      <c r="Y145" s="4"/>
      <c r="Z145" s="4"/>
      <c r="AA145" s="4"/>
      <c r="AB145" s="4"/>
    </row>
    <row r="146" spans="1:28" ht="13">
      <c r="A146" s="4111"/>
      <c r="B146" s="4209"/>
      <c r="C146" s="4209"/>
      <c r="D146" s="4393"/>
      <c r="E146" s="4071"/>
      <c r="F146" s="4493"/>
      <c r="G146" s="4503"/>
      <c r="H146" s="194"/>
      <c r="I146" s="4209"/>
      <c r="J146" s="569"/>
      <c r="K146" s="282"/>
      <c r="L146" s="338"/>
      <c r="M146" s="197"/>
      <c r="N146" s="405"/>
      <c r="O146" s="4145"/>
      <c r="P146" s="339"/>
      <c r="Q146" s="339"/>
      <c r="R146" s="339"/>
      <c r="S146" s="4145"/>
      <c r="T146" s="406"/>
      <c r="U146" s="438"/>
      <c r="V146" s="655"/>
      <c r="W146" s="4"/>
      <c r="X146" s="4"/>
      <c r="Y146" s="4"/>
      <c r="Z146" s="4"/>
      <c r="AA146" s="4"/>
      <c r="AB146" s="4"/>
    </row>
    <row r="147" spans="1:28" ht="13">
      <c r="A147" s="4111"/>
      <c r="B147" s="4209"/>
      <c r="C147" s="4209"/>
      <c r="D147" s="197"/>
      <c r="E147" s="202"/>
      <c r="F147" s="4493"/>
      <c r="G147" s="4503"/>
      <c r="H147" s="194"/>
      <c r="I147" s="4209"/>
      <c r="J147" s="430"/>
      <c r="K147" s="203"/>
      <c r="L147" s="202"/>
      <c r="M147" s="197"/>
      <c r="N147" s="405"/>
      <c r="O147" s="339"/>
      <c r="P147" s="339"/>
      <c r="Q147" s="339"/>
      <c r="R147" s="339"/>
      <c r="S147" s="339"/>
      <c r="T147" s="406"/>
      <c r="U147" s="438"/>
      <c r="V147" s="655"/>
      <c r="W147" s="4"/>
      <c r="X147" s="4"/>
      <c r="Y147" s="4"/>
      <c r="Z147" s="4"/>
      <c r="AA147" s="4"/>
      <c r="AB147" s="4"/>
    </row>
    <row r="148" spans="1:28" ht="13">
      <c r="A148" s="4111"/>
      <c r="B148" s="4133"/>
      <c r="C148" s="4133"/>
      <c r="D148" s="136"/>
      <c r="E148" s="137"/>
      <c r="F148" s="4494"/>
      <c r="G148" s="4504"/>
      <c r="H148" s="171"/>
      <c r="I148" s="4133"/>
      <c r="J148" s="179"/>
      <c r="K148" s="178"/>
      <c r="L148" s="137"/>
      <c r="M148" s="136"/>
      <c r="N148" s="206"/>
      <c r="O148" s="207"/>
      <c r="P148" s="207"/>
      <c r="Q148" s="207"/>
      <c r="R148" s="207"/>
      <c r="S148" s="207"/>
      <c r="T148" s="208"/>
      <c r="U148" s="312"/>
      <c r="V148" s="208"/>
      <c r="W148" s="4"/>
      <c r="X148" s="4"/>
      <c r="Y148" s="4"/>
      <c r="Z148" s="4"/>
      <c r="AA148" s="4"/>
      <c r="AB148" s="4"/>
    </row>
    <row r="149" spans="1:28" ht="13">
      <c r="A149" s="4111"/>
      <c r="B149" s="171">
        <v>21</v>
      </c>
      <c r="C149" s="4486" t="s">
        <v>224</v>
      </c>
      <c r="D149" s="4251"/>
      <c r="E149" s="4252"/>
      <c r="F149" s="4495" t="s">
        <v>228</v>
      </c>
      <c r="G149" s="4498" t="s">
        <v>404</v>
      </c>
      <c r="H149" s="171"/>
      <c r="I149" s="171"/>
      <c r="J149" s="525"/>
      <c r="K149" s="222"/>
      <c r="L149" s="176"/>
      <c r="M149" s="136"/>
      <c r="N149" s="177"/>
      <c r="O149" s="993"/>
      <c r="P149" s="178"/>
      <c r="Q149" s="178"/>
      <c r="R149" s="178"/>
      <c r="S149" s="178"/>
      <c r="T149" s="137"/>
      <c r="U149" s="179"/>
      <c r="V149" s="137"/>
      <c r="W149" s="4"/>
      <c r="X149" s="4"/>
      <c r="Y149" s="4"/>
      <c r="Z149" s="4"/>
      <c r="AA149" s="4"/>
      <c r="AB149" s="4"/>
    </row>
    <row r="150" spans="1:28" ht="13">
      <c r="A150" s="4111"/>
      <c r="B150" s="4384" t="s">
        <v>327</v>
      </c>
      <c r="C150" s="4361" t="s">
        <v>405</v>
      </c>
      <c r="D150" s="4068"/>
      <c r="E150" s="4069"/>
      <c r="F150" s="4496"/>
      <c r="G150" s="4068"/>
      <c r="H150" s="4507" t="s">
        <v>406</v>
      </c>
      <c r="I150" s="364"/>
      <c r="J150" s="199"/>
      <c r="K150" s="200"/>
      <c r="L150" s="718"/>
      <c r="M150" s="197"/>
      <c r="N150" s="674">
        <v>25</v>
      </c>
      <c r="O150" s="4241" t="s">
        <v>407</v>
      </c>
      <c r="P150" s="139"/>
      <c r="Q150" s="139" t="s">
        <v>35</v>
      </c>
      <c r="R150" s="139"/>
      <c r="S150" s="4027" t="s">
        <v>221</v>
      </c>
      <c r="T150" s="140">
        <v>14</v>
      </c>
      <c r="U150" s="283"/>
      <c r="V150" s="202"/>
      <c r="W150" s="4"/>
      <c r="X150" s="4"/>
      <c r="Y150" s="4"/>
      <c r="Z150" s="4"/>
      <c r="AA150" s="4"/>
      <c r="AB150" s="4"/>
    </row>
    <row r="151" spans="1:28" ht="13">
      <c r="A151" s="4111"/>
      <c r="B151" s="4209"/>
      <c r="C151" s="4393"/>
      <c r="D151" s="4070"/>
      <c r="E151" s="4071"/>
      <c r="F151" s="4496"/>
      <c r="G151" s="4068"/>
      <c r="H151" s="4111"/>
      <c r="I151" s="364"/>
      <c r="J151" s="199"/>
      <c r="K151" s="200"/>
      <c r="L151" s="718"/>
      <c r="M151" s="197"/>
      <c r="N151" s="405"/>
      <c r="O151" s="4145"/>
      <c r="P151" s="339"/>
      <c r="Q151" s="339"/>
      <c r="R151" s="339"/>
      <c r="S151" s="4145"/>
      <c r="T151" s="406"/>
      <c r="U151" s="283"/>
      <c r="V151" s="202"/>
      <c r="W151" s="4"/>
      <c r="X151" s="4"/>
      <c r="Y151" s="4"/>
      <c r="Z151" s="4"/>
      <c r="AA151" s="4"/>
      <c r="AB151" s="4"/>
    </row>
    <row r="152" spans="1:28" ht="13">
      <c r="A152" s="4111"/>
      <c r="B152" s="4209"/>
      <c r="C152" s="194"/>
      <c r="D152" s="364"/>
      <c r="E152" s="194"/>
      <c r="F152" s="4496"/>
      <c r="G152" s="4068"/>
      <c r="H152" s="4111"/>
      <c r="I152" s="364"/>
      <c r="J152" s="199"/>
      <c r="K152" s="200"/>
      <c r="L152" s="718"/>
      <c r="M152" s="197"/>
      <c r="N152" s="405"/>
      <c r="O152" s="339"/>
      <c r="P152" s="339"/>
      <c r="Q152" s="339"/>
      <c r="R152" s="339"/>
      <c r="S152" s="339"/>
      <c r="T152" s="406"/>
      <c r="U152" s="283"/>
      <c r="V152" s="202"/>
      <c r="W152" s="4"/>
      <c r="X152" s="4"/>
      <c r="Y152" s="4"/>
      <c r="Z152" s="4"/>
      <c r="AA152" s="4"/>
      <c r="AB152" s="4"/>
    </row>
    <row r="153" spans="1:28" ht="13">
      <c r="A153" s="4175"/>
      <c r="B153" s="4133"/>
      <c r="C153" s="132"/>
      <c r="D153" s="135"/>
      <c r="E153" s="132"/>
      <c r="F153" s="4496"/>
      <c r="G153" s="4068"/>
      <c r="H153" s="4393"/>
      <c r="I153" s="135"/>
      <c r="J153" s="740"/>
      <c r="K153" s="873"/>
      <c r="L153" s="201"/>
      <c r="M153" s="341"/>
      <c r="N153" s="206"/>
      <c r="O153" s="207"/>
      <c r="P153" s="207"/>
      <c r="Q153" s="207"/>
      <c r="R153" s="207"/>
      <c r="S153" s="207"/>
      <c r="T153" s="208"/>
      <c r="U153" s="141"/>
      <c r="V153" s="140"/>
      <c r="W153" s="4"/>
      <c r="X153" s="4"/>
      <c r="Y153" s="4"/>
      <c r="Z153" s="4"/>
      <c r="AA153" s="4"/>
      <c r="AB153" s="4"/>
    </row>
    <row r="154" spans="1:28" ht="18" customHeight="1">
      <c r="A154" s="499"/>
      <c r="B154" s="995">
        <v>1</v>
      </c>
      <c r="C154" s="4487" t="s">
        <v>232</v>
      </c>
      <c r="D154" s="4488"/>
      <c r="E154" s="4489"/>
      <c r="F154" s="4496"/>
      <c r="G154" s="4068"/>
      <c r="H154" s="996"/>
      <c r="I154" s="995"/>
      <c r="J154" s="997"/>
      <c r="K154" s="998"/>
      <c r="L154" s="999"/>
      <c r="M154" s="1000"/>
      <c r="N154" s="1001"/>
      <c r="O154" s="1002"/>
      <c r="P154" s="712"/>
      <c r="Q154" s="1003"/>
      <c r="R154" s="1003"/>
      <c r="S154" s="1003"/>
      <c r="T154" s="1004"/>
      <c r="U154" s="562"/>
      <c r="V154" s="716"/>
      <c r="W154" s="4"/>
      <c r="X154" s="4"/>
      <c r="Y154" s="4"/>
      <c r="Z154" s="4"/>
      <c r="AA154" s="4"/>
      <c r="AB154" s="4"/>
    </row>
    <row r="155" spans="1:28" ht="18" customHeight="1">
      <c r="A155" s="4591" t="s">
        <v>230</v>
      </c>
      <c r="B155" s="4584">
        <v>45385</v>
      </c>
      <c r="C155" s="4450" t="s">
        <v>408</v>
      </c>
      <c r="D155" s="364"/>
      <c r="E155" s="123"/>
      <c r="F155" s="4496"/>
      <c r="G155" s="4068"/>
      <c r="H155" s="194"/>
      <c r="I155" s="364"/>
      <c r="J155" s="4490" t="s">
        <v>409</v>
      </c>
      <c r="K155" s="4520" t="s">
        <v>410</v>
      </c>
      <c r="L155" s="4472" t="s">
        <v>316</v>
      </c>
      <c r="M155" s="1005"/>
      <c r="N155" s="1006"/>
      <c r="O155" s="1007"/>
      <c r="P155" s="203"/>
      <c r="Q155" s="1008"/>
      <c r="R155" s="1008"/>
      <c r="S155" s="1008"/>
      <c r="T155" s="1009"/>
      <c r="U155" s="283"/>
      <c r="V155" s="202"/>
      <c r="W155" s="4"/>
      <c r="X155" s="4"/>
      <c r="Y155" s="4"/>
      <c r="Z155" s="4"/>
      <c r="AA155" s="4"/>
      <c r="AB155" s="4"/>
    </row>
    <row r="156" spans="1:28" ht="13">
      <c r="A156" s="4209"/>
      <c r="B156" s="4068"/>
      <c r="C156" s="4209"/>
      <c r="D156" s="364"/>
      <c r="E156" s="194"/>
      <c r="F156" s="4496"/>
      <c r="G156" s="4068"/>
      <c r="H156" s="194"/>
      <c r="I156" s="364"/>
      <c r="J156" s="4491"/>
      <c r="K156" s="4207"/>
      <c r="L156" s="4442"/>
      <c r="M156" s="391"/>
      <c r="N156" s="281"/>
      <c r="O156" s="203"/>
      <c r="P156" s="203"/>
      <c r="Q156" s="203"/>
      <c r="R156" s="203"/>
      <c r="S156" s="203"/>
      <c r="T156" s="202"/>
      <c r="U156" s="283"/>
      <c r="V156" s="202"/>
      <c r="W156" s="4"/>
      <c r="X156" s="4"/>
      <c r="Y156" s="4"/>
      <c r="Z156" s="4"/>
      <c r="AA156" s="4"/>
      <c r="AB156" s="4"/>
    </row>
    <row r="157" spans="1:28" ht="13">
      <c r="A157" s="4209"/>
      <c r="B157" s="4068"/>
      <c r="C157" s="4209"/>
      <c r="D157" s="364"/>
      <c r="E157" s="194"/>
      <c r="F157" s="4496"/>
      <c r="G157" s="4068"/>
      <c r="H157" s="194"/>
      <c r="I157" s="364"/>
      <c r="J157" s="4505" t="s">
        <v>411</v>
      </c>
      <c r="K157" s="4481" t="s">
        <v>410</v>
      </c>
      <c r="L157" s="4465" t="s">
        <v>316</v>
      </c>
      <c r="M157" s="391"/>
      <c r="N157" s="281"/>
      <c r="O157" s="203"/>
      <c r="P157" s="203"/>
      <c r="Q157" s="203"/>
      <c r="R157" s="203"/>
      <c r="S157" s="203"/>
      <c r="T157" s="202"/>
      <c r="U157" s="283"/>
      <c r="V157" s="202"/>
      <c r="W157" s="4"/>
      <c r="X157" s="4"/>
      <c r="Y157" s="4"/>
      <c r="Z157" s="4"/>
      <c r="AA157" s="4"/>
      <c r="AB157" s="4"/>
    </row>
    <row r="158" spans="1:28" ht="13">
      <c r="A158" s="4209"/>
      <c r="B158" s="4130"/>
      <c r="C158" s="4133"/>
      <c r="D158" s="135"/>
      <c r="E158" s="171"/>
      <c r="F158" s="4496"/>
      <c r="G158" s="4068"/>
      <c r="H158" s="132"/>
      <c r="I158" s="135"/>
      <c r="J158" s="4491"/>
      <c r="K158" s="4506"/>
      <c r="L158" s="4442"/>
      <c r="M158" s="397"/>
      <c r="N158" s="138"/>
      <c r="O158" s="139"/>
      <c r="P158" s="139"/>
      <c r="Q158" s="139"/>
      <c r="R158" s="139"/>
      <c r="S158" s="139"/>
      <c r="T158" s="140"/>
      <c r="U158" s="141"/>
      <c r="V158" s="140"/>
      <c r="W158" s="4"/>
      <c r="X158" s="4"/>
      <c r="Y158" s="4"/>
      <c r="Z158" s="4"/>
      <c r="AA158" s="4"/>
      <c r="AB158" s="4"/>
    </row>
    <row r="159" spans="1:28" ht="13">
      <c r="A159" s="4209"/>
      <c r="B159" s="1010">
        <v>8</v>
      </c>
      <c r="C159" s="4486" t="s">
        <v>237</v>
      </c>
      <c r="D159" s="4251"/>
      <c r="E159" s="4252"/>
      <c r="F159" s="4496"/>
      <c r="G159" s="4068"/>
      <c r="H159" s="992"/>
      <c r="I159" s="1010"/>
      <c r="J159" s="1011"/>
      <c r="K159" s="175"/>
      <c r="L159" s="1012"/>
      <c r="M159" s="714"/>
      <c r="N159" s="715"/>
      <c r="O159" s="712"/>
      <c r="P159" s="712"/>
      <c r="Q159" s="712"/>
      <c r="R159" s="712"/>
      <c r="S159" s="712"/>
      <c r="T159" s="716"/>
      <c r="U159" s="717"/>
      <c r="V159" s="716"/>
      <c r="W159" s="4"/>
      <c r="X159" s="4"/>
      <c r="Y159" s="4"/>
      <c r="Z159" s="4"/>
      <c r="AA159" s="4"/>
      <c r="AB159" s="4"/>
    </row>
    <row r="160" spans="1:28" ht="13">
      <c r="A160" s="4209"/>
      <c r="B160" s="4588">
        <v>45606</v>
      </c>
      <c r="C160" s="142"/>
      <c r="D160" s="98"/>
      <c r="E160" s="142"/>
      <c r="F160" s="4496"/>
      <c r="G160" s="4068"/>
      <c r="H160" s="149"/>
      <c r="I160" s="4508" t="s">
        <v>235</v>
      </c>
      <c r="J160" s="4509" t="s">
        <v>412</v>
      </c>
      <c r="K160" s="4510" t="s">
        <v>413</v>
      </c>
      <c r="L160" s="162"/>
      <c r="M160" s="228"/>
      <c r="N160" s="243"/>
      <c r="O160" s="693"/>
      <c r="P160" s="582"/>
      <c r="Q160" s="583"/>
      <c r="R160" s="583"/>
      <c r="S160" s="583"/>
      <c r="T160" s="584"/>
      <c r="U160" s="105"/>
      <c r="V160" s="104"/>
      <c r="W160" s="4"/>
      <c r="X160" s="4"/>
      <c r="Y160" s="4"/>
      <c r="Z160" s="4"/>
      <c r="AA160" s="4"/>
      <c r="AB160" s="4"/>
    </row>
    <row r="161" spans="1:28" ht="13">
      <c r="A161" s="4209"/>
      <c r="B161" s="4068"/>
      <c r="C161" s="95"/>
      <c r="D161" s="98"/>
      <c r="E161" s="95"/>
      <c r="F161" s="4496"/>
      <c r="G161" s="4068"/>
      <c r="H161" s="100"/>
      <c r="I161" s="4069"/>
      <c r="J161" s="4474"/>
      <c r="K161" s="4474"/>
      <c r="L161" s="191"/>
      <c r="M161" s="393"/>
      <c r="N161" s="102"/>
      <c r="O161" s="103"/>
      <c r="P161" s="103"/>
      <c r="Q161" s="103"/>
      <c r="R161" s="103"/>
      <c r="S161" s="103"/>
      <c r="T161" s="104"/>
      <c r="U161" s="105"/>
      <c r="V161" s="104"/>
      <c r="W161" s="4"/>
      <c r="X161" s="4"/>
      <c r="Y161" s="4"/>
      <c r="Z161" s="4"/>
      <c r="AA161" s="4"/>
      <c r="AB161" s="4"/>
    </row>
    <row r="162" spans="1:28" ht="13">
      <c r="A162" s="4209"/>
      <c r="B162" s="4068"/>
      <c r="C162" s="95"/>
      <c r="D162" s="98"/>
      <c r="E162" s="95"/>
      <c r="F162" s="4496"/>
      <c r="G162" s="4068"/>
      <c r="H162" s="100"/>
      <c r="I162" s="4069"/>
      <c r="J162" s="4511" t="s">
        <v>414</v>
      </c>
      <c r="K162" s="4512" t="s">
        <v>413</v>
      </c>
      <c r="L162" s="191"/>
      <c r="M162" s="393"/>
      <c r="N162" s="102"/>
      <c r="O162" s="103"/>
      <c r="P162" s="121"/>
      <c r="Q162" s="121"/>
      <c r="R162" s="121"/>
      <c r="S162" s="121"/>
      <c r="T162" s="119"/>
      <c r="U162" s="122"/>
      <c r="V162" s="119"/>
      <c r="W162" s="4"/>
      <c r="X162" s="4"/>
      <c r="Y162" s="4"/>
      <c r="Z162" s="4"/>
      <c r="AA162" s="4"/>
      <c r="AB162" s="4"/>
    </row>
    <row r="163" spans="1:28" ht="13">
      <c r="A163" s="4209"/>
      <c r="B163" s="4130"/>
      <c r="C163" s="877"/>
      <c r="D163" s="114"/>
      <c r="E163" s="111"/>
      <c r="F163" s="4497"/>
      <c r="G163" s="4130"/>
      <c r="H163" s="915"/>
      <c r="I163" s="4055"/>
      <c r="J163" s="4024"/>
      <c r="K163" s="4024"/>
      <c r="L163" s="931"/>
      <c r="M163" s="913"/>
      <c r="N163" s="120"/>
      <c r="O163" s="1013"/>
      <c r="P163" s="301"/>
      <c r="Q163" s="188"/>
      <c r="R163" s="188"/>
      <c r="S163" s="188"/>
      <c r="T163" s="189"/>
      <c r="U163" s="190"/>
      <c r="V163" s="189"/>
      <c r="W163" s="4"/>
      <c r="X163" s="4"/>
      <c r="Y163" s="4"/>
      <c r="Z163" s="4"/>
      <c r="AA163" s="4"/>
      <c r="AB163" s="4"/>
    </row>
    <row r="164" spans="1:28" ht="13">
      <c r="A164" s="4209"/>
      <c r="B164" s="4534" t="s">
        <v>156</v>
      </c>
      <c r="C164" s="4450" t="s">
        <v>415</v>
      </c>
      <c r="D164" s="1014"/>
      <c r="E164" s="149"/>
      <c r="F164" s="4499" t="s">
        <v>241</v>
      </c>
      <c r="G164" s="4500" t="s">
        <v>416</v>
      </c>
      <c r="H164" s="95"/>
      <c r="I164" s="4453" t="s">
        <v>417</v>
      </c>
      <c r="J164" s="721"/>
      <c r="K164" s="722"/>
      <c r="L164" s="104"/>
      <c r="M164" s="4538" t="s">
        <v>418</v>
      </c>
      <c r="N164" s="146"/>
      <c r="O164" s="147"/>
      <c r="P164" s="147"/>
      <c r="Q164" s="147"/>
      <c r="R164" s="147"/>
      <c r="S164" s="147"/>
      <c r="T164" s="148"/>
      <c r="U164" s="151"/>
      <c r="V164" s="152"/>
      <c r="W164" s="4"/>
      <c r="X164" s="4"/>
      <c r="Y164" s="4"/>
      <c r="Z164" s="4"/>
      <c r="AA164" s="4"/>
      <c r="AB164" s="4"/>
    </row>
    <row r="165" spans="1:28" ht="13">
      <c r="A165" s="4209"/>
      <c r="B165" s="4068"/>
      <c r="C165" s="4209"/>
      <c r="D165" s="181"/>
      <c r="E165" s="100"/>
      <c r="F165" s="4493"/>
      <c r="G165" s="4069"/>
      <c r="H165" s="95"/>
      <c r="I165" s="4068"/>
      <c r="J165" s="105"/>
      <c r="K165" s="103"/>
      <c r="L165" s="104"/>
      <c r="M165" s="4209"/>
      <c r="N165" s="157"/>
      <c r="O165" s="158"/>
      <c r="P165" s="158"/>
      <c r="Q165" s="158"/>
      <c r="R165" s="158"/>
      <c r="S165" s="158"/>
      <c r="T165" s="159"/>
      <c r="U165" s="121"/>
      <c r="V165" s="119"/>
      <c r="W165" s="4"/>
      <c r="X165" s="4"/>
      <c r="Y165" s="4"/>
      <c r="Z165" s="4"/>
      <c r="AA165" s="4"/>
      <c r="AB165" s="4"/>
    </row>
    <row r="166" spans="1:28" ht="13">
      <c r="A166" s="4209"/>
      <c r="B166" s="4068"/>
      <c r="C166" s="4209"/>
      <c r="D166" s="181"/>
      <c r="E166" s="100"/>
      <c r="F166" s="4493"/>
      <c r="G166" s="4069"/>
      <c r="H166" s="95"/>
      <c r="I166" s="4068"/>
      <c r="J166" s="725"/>
      <c r="K166" s="103"/>
      <c r="L166" s="104"/>
      <c r="M166" s="4209"/>
      <c r="N166" s="157"/>
      <c r="O166" s="158"/>
      <c r="P166" s="158"/>
      <c r="Q166" s="158"/>
      <c r="R166" s="158"/>
      <c r="S166" s="158"/>
      <c r="T166" s="159"/>
      <c r="U166" s="188"/>
      <c r="V166" s="189"/>
      <c r="W166" s="4"/>
      <c r="X166" s="4"/>
      <c r="Y166" s="4"/>
      <c r="Z166" s="4"/>
      <c r="AA166" s="4"/>
      <c r="AB166" s="4"/>
    </row>
    <row r="167" spans="1:28" ht="13">
      <c r="A167" s="4209"/>
      <c r="B167" s="4130"/>
      <c r="C167" s="4133"/>
      <c r="D167" s="1015"/>
      <c r="E167" s="915"/>
      <c r="F167" s="4493"/>
      <c r="G167" s="4069"/>
      <c r="H167" s="877"/>
      <c r="I167" s="4130"/>
      <c r="J167" s="886"/>
      <c r="K167" s="884"/>
      <c r="L167" s="885"/>
      <c r="M167" s="4133"/>
      <c r="N167" s="186"/>
      <c r="O167" s="726"/>
      <c r="P167" s="726"/>
      <c r="Q167" s="726"/>
      <c r="R167" s="726"/>
      <c r="S167" s="726"/>
      <c r="T167" s="727"/>
      <c r="U167" s="188"/>
      <c r="V167" s="189"/>
      <c r="W167" s="4"/>
      <c r="X167" s="4"/>
      <c r="Y167" s="4"/>
      <c r="Z167" s="4"/>
      <c r="AA167" s="4"/>
      <c r="AB167" s="4"/>
    </row>
    <row r="168" spans="1:28" ht="13">
      <c r="A168" s="4209"/>
      <c r="B168" s="1016" t="s">
        <v>419</v>
      </c>
      <c r="C168" s="939"/>
      <c r="D168" s="939"/>
      <c r="E168" s="1017"/>
      <c r="F168" s="4493"/>
      <c r="G168" s="4069"/>
      <c r="H168" s="706"/>
      <c r="I168" s="706"/>
      <c r="J168" s="1018" t="s">
        <v>420</v>
      </c>
      <c r="K168" s="1019"/>
      <c r="L168" s="885"/>
      <c r="M168" s="709"/>
      <c r="N168" s="1020"/>
      <c r="O168" s="1021"/>
      <c r="P168" s="1021"/>
      <c r="Q168" s="1021"/>
      <c r="R168" s="1021"/>
      <c r="S168" s="1021"/>
      <c r="T168" s="1022"/>
      <c r="U168" s="1023"/>
      <c r="V168" s="1022"/>
      <c r="W168" s="4"/>
      <c r="X168" s="4"/>
      <c r="Y168" s="4"/>
      <c r="Z168" s="4"/>
      <c r="AA168" s="4"/>
      <c r="AB168" s="4"/>
    </row>
    <row r="169" spans="1:28" ht="13">
      <c r="A169" s="4209"/>
      <c r="B169" s="4589" t="s">
        <v>161</v>
      </c>
      <c r="C169" s="483"/>
      <c r="D169" s="483"/>
      <c r="E169" s="689"/>
      <c r="F169" s="4493"/>
      <c r="G169" s="4069"/>
      <c r="H169" s="4459" t="s">
        <v>247</v>
      </c>
      <c r="I169" s="98"/>
      <c r="J169" s="721"/>
      <c r="K169" s="722"/>
      <c r="L169" s="104"/>
      <c r="M169" s="104"/>
      <c r="N169" s="120"/>
      <c r="O169" s="121"/>
      <c r="P169" s="121"/>
      <c r="Q169" s="121"/>
      <c r="R169" s="121"/>
      <c r="S169" s="121"/>
      <c r="T169" s="119"/>
      <c r="U169" s="122"/>
      <c r="V169" s="119"/>
      <c r="W169" s="4"/>
      <c r="X169" s="4"/>
      <c r="Y169" s="4"/>
      <c r="Z169" s="4"/>
      <c r="AA169" s="4"/>
      <c r="AB169" s="4"/>
    </row>
    <row r="170" spans="1:28" ht="13">
      <c r="A170" s="4209"/>
      <c r="B170" s="4068"/>
      <c r="C170" s="111"/>
      <c r="D170" s="111"/>
      <c r="E170" s="689"/>
      <c r="F170" s="4493"/>
      <c r="G170" s="4069"/>
      <c r="H170" s="4209"/>
      <c r="I170" s="181"/>
      <c r="J170" s="105"/>
      <c r="K170" s="103"/>
      <c r="L170" s="104"/>
      <c r="M170" s="104"/>
      <c r="N170" s="120"/>
      <c r="O170" s="121"/>
      <c r="P170" s="121"/>
      <c r="Q170" s="121"/>
      <c r="R170" s="121"/>
      <c r="S170" s="121"/>
      <c r="T170" s="119"/>
      <c r="U170" s="122"/>
      <c r="V170" s="119"/>
      <c r="W170" s="4"/>
      <c r="X170" s="4"/>
      <c r="Y170" s="4"/>
      <c r="Z170" s="4"/>
      <c r="AA170" s="4"/>
      <c r="AB170" s="4"/>
    </row>
    <row r="171" spans="1:28" ht="13">
      <c r="A171" s="4209"/>
      <c r="B171" s="4068"/>
      <c r="C171" s="252"/>
      <c r="D171" s="252"/>
      <c r="E171" s="694"/>
      <c r="F171" s="4493"/>
      <c r="G171" s="4069"/>
      <c r="H171" s="4209"/>
      <c r="I171" s="181"/>
      <c r="J171" s="725"/>
      <c r="K171" s="103"/>
      <c r="L171" s="104"/>
      <c r="M171" s="104"/>
      <c r="N171" s="186"/>
      <c r="O171" s="188"/>
      <c r="P171" s="188"/>
      <c r="Q171" s="188"/>
      <c r="R171" s="188"/>
      <c r="S171" s="188"/>
      <c r="T171" s="189"/>
      <c r="U171" s="190"/>
      <c r="V171" s="189"/>
      <c r="W171" s="4"/>
      <c r="X171" s="4"/>
      <c r="Y171" s="4"/>
      <c r="Z171" s="4"/>
      <c r="AA171" s="4"/>
      <c r="AB171" s="4"/>
    </row>
    <row r="172" spans="1:28" ht="13">
      <c r="A172" s="4209"/>
      <c r="B172" s="4068"/>
      <c r="C172" s="252"/>
      <c r="D172" s="252"/>
      <c r="E172" s="1024"/>
      <c r="F172" s="4493"/>
      <c r="G172" s="4069"/>
      <c r="H172" s="4133"/>
      <c r="I172" s="7"/>
      <c r="J172" s="886"/>
      <c r="K172" s="884"/>
      <c r="L172" s="885"/>
      <c r="M172" s="119"/>
      <c r="N172" s="186"/>
      <c r="O172" s="188"/>
      <c r="P172" s="188"/>
      <c r="Q172" s="188"/>
      <c r="R172" s="188"/>
      <c r="S172" s="188"/>
      <c r="T172" s="189"/>
      <c r="U172" s="190"/>
      <c r="V172" s="189"/>
      <c r="W172" s="4"/>
      <c r="X172" s="4"/>
      <c r="Y172" s="4"/>
      <c r="Z172" s="4"/>
      <c r="AA172" s="4"/>
      <c r="AB172" s="4"/>
    </row>
    <row r="173" spans="1:28" ht="13">
      <c r="A173" s="4385"/>
      <c r="B173" s="1010">
        <v>29</v>
      </c>
      <c r="C173" s="4486" t="s">
        <v>251</v>
      </c>
      <c r="D173" s="4251"/>
      <c r="E173" s="4252"/>
      <c r="F173" s="4493"/>
      <c r="G173" s="4069"/>
      <c r="H173" s="1025"/>
      <c r="I173" s="1026"/>
      <c r="J173" s="1027"/>
      <c r="K173" s="1028"/>
      <c r="L173" s="1029"/>
      <c r="M173" s="1030"/>
      <c r="N173" s="1031"/>
      <c r="O173" s="1032"/>
      <c r="P173" s="1032"/>
      <c r="Q173" s="1032"/>
      <c r="R173" s="1032"/>
      <c r="S173" s="1032"/>
      <c r="T173" s="1030"/>
      <c r="U173" s="1033"/>
      <c r="V173" s="1030"/>
      <c r="W173" s="4"/>
      <c r="X173" s="4"/>
      <c r="Y173" s="4"/>
      <c r="Z173" s="4"/>
      <c r="AA173" s="4"/>
      <c r="AB173" s="4"/>
    </row>
    <row r="174" spans="1:28" ht="18" customHeight="1">
      <c r="A174" s="4559" t="s">
        <v>252</v>
      </c>
      <c r="B174" s="4530">
        <v>45322</v>
      </c>
      <c r="C174" s="95"/>
      <c r="D174" s="98"/>
      <c r="E174" s="95"/>
      <c r="F174" s="4493"/>
      <c r="G174" s="4069"/>
      <c r="H174" s="95"/>
      <c r="I174" s="95"/>
      <c r="J174" s="4470" t="s">
        <v>421</v>
      </c>
      <c r="K174" s="4562" t="s">
        <v>84</v>
      </c>
      <c r="L174" s="4563" t="s">
        <v>422</v>
      </c>
      <c r="M174" s="691"/>
      <c r="N174" s="102"/>
      <c r="O174" s="103"/>
      <c r="P174" s="103"/>
      <c r="Q174" s="103"/>
      <c r="R174" s="103"/>
      <c r="S174" s="103"/>
      <c r="T174" s="104"/>
      <c r="U174" s="105"/>
      <c r="V174" s="110"/>
      <c r="W174" s="4"/>
      <c r="X174" s="4"/>
      <c r="Y174" s="4"/>
      <c r="Z174" s="4"/>
      <c r="AA174" s="4"/>
      <c r="AB174" s="4"/>
    </row>
    <row r="175" spans="1:28" ht="13">
      <c r="A175" s="4209"/>
      <c r="B175" s="4068"/>
      <c r="C175" s="95"/>
      <c r="D175" s="98"/>
      <c r="E175" s="95"/>
      <c r="F175" s="4493"/>
      <c r="G175" s="4069"/>
      <c r="H175" s="95"/>
      <c r="I175" s="95"/>
      <c r="J175" s="4393"/>
      <c r="K175" s="4207"/>
      <c r="L175" s="4458"/>
      <c r="M175" s="691"/>
      <c r="N175" s="102"/>
      <c r="O175" s="103"/>
      <c r="P175" s="103"/>
      <c r="Q175" s="103"/>
      <c r="R175" s="103"/>
      <c r="S175" s="103"/>
      <c r="T175" s="104"/>
      <c r="U175" s="105"/>
      <c r="V175" s="110"/>
      <c r="W175" s="4"/>
      <c r="X175" s="4"/>
      <c r="Y175" s="4"/>
      <c r="Z175" s="4"/>
      <c r="AA175" s="4"/>
      <c r="AB175" s="4"/>
    </row>
    <row r="176" spans="1:28" ht="13">
      <c r="A176" s="4209"/>
      <c r="B176" s="4068"/>
      <c r="C176" s="95"/>
      <c r="D176" s="98"/>
      <c r="E176" s="95"/>
      <c r="F176" s="4493"/>
      <c r="G176" s="4069"/>
      <c r="H176" s="95"/>
      <c r="I176" s="95"/>
      <c r="J176" s="4461" t="s">
        <v>423</v>
      </c>
      <c r="K176" s="4564" t="s">
        <v>84</v>
      </c>
      <c r="L176" s="4565" t="s">
        <v>422</v>
      </c>
      <c r="M176" s="691"/>
      <c r="N176" s="102"/>
      <c r="O176" s="103"/>
      <c r="P176" s="103"/>
      <c r="Q176" s="103"/>
      <c r="R176" s="103"/>
      <c r="S176" s="103"/>
      <c r="T176" s="104"/>
      <c r="U176" s="105"/>
      <c r="V176" s="110"/>
      <c r="W176" s="4"/>
      <c r="X176" s="4"/>
      <c r="Y176" s="4"/>
      <c r="Z176" s="4"/>
      <c r="AA176" s="4"/>
      <c r="AB176" s="4"/>
    </row>
    <row r="177" spans="1:28" ht="13">
      <c r="A177" s="4209"/>
      <c r="B177" s="4130"/>
      <c r="C177" s="111"/>
      <c r="D177" s="114"/>
      <c r="E177" s="111"/>
      <c r="F177" s="4493"/>
      <c r="G177" s="4069"/>
      <c r="H177" s="111"/>
      <c r="I177" s="111"/>
      <c r="J177" s="4112"/>
      <c r="K177" s="4506"/>
      <c r="L177" s="4443"/>
      <c r="M177" s="1034"/>
      <c r="N177" s="120"/>
      <c r="O177" s="121"/>
      <c r="P177" s="121"/>
      <c r="Q177" s="121"/>
      <c r="R177" s="121"/>
      <c r="S177" s="121"/>
      <c r="T177" s="119"/>
      <c r="U177" s="122"/>
      <c r="V177" s="607"/>
      <c r="W177" s="4"/>
      <c r="X177" s="4"/>
      <c r="Y177" s="4"/>
      <c r="Z177" s="4"/>
      <c r="AA177" s="4"/>
      <c r="AB177" s="4"/>
    </row>
    <row r="178" spans="1:28" ht="26">
      <c r="A178" s="4209"/>
      <c r="B178" s="877" t="s">
        <v>424</v>
      </c>
      <c r="C178" s="1035"/>
      <c r="D178" s="1036"/>
      <c r="E178" s="1035"/>
      <c r="F178" s="4493"/>
      <c r="G178" s="4069"/>
      <c r="H178" s="1035"/>
      <c r="I178" s="1035"/>
      <c r="J178" s="1037" t="s">
        <v>425</v>
      </c>
      <c r="K178" s="1038"/>
      <c r="L178" s="1039"/>
      <c r="M178" s="1040"/>
      <c r="N178" s="1041"/>
      <c r="O178" s="1042"/>
      <c r="P178" s="1042"/>
      <c r="Q178" s="1042"/>
      <c r="R178" s="1042"/>
      <c r="S178" s="1042"/>
      <c r="T178" s="1043"/>
      <c r="U178" s="1044"/>
      <c r="V178" s="1045"/>
      <c r="W178" s="4"/>
      <c r="X178" s="4"/>
      <c r="Y178" s="4"/>
      <c r="Z178" s="4"/>
      <c r="AA178" s="4"/>
      <c r="AB178" s="4"/>
    </row>
    <row r="179" spans="1:28" ht="13">
      <c r="A179" s="4209"/>
      <c r="B179" s="4530">
        <v>45511</v>
      </c>
      <c r="C179" s="95"/>
      <c r="D179" s="98"/>
      <c r="E179" s="95"/>
      <c r="F179" s="4493"/>
      <c r="G179" s="4069"/>
      <c r="H179" s="4501" t="s">
        <v>254</v>
      </c>
      <c r="I179" s="95"/>
      <c r="J179" s="1046"/>
      <c r="K179" s="103"/>
      <c r="L179" s="476"/>
      <c r="M179" s="109"/>
      <c r="N179" s="102"/>
      <c r="O179" s="103"/>
      <c r="P179" s="103"/>
      <c r="Q179" s="103"/>
      <c r="R179" s="103"/>
      <c r="S179" s="103"/>
      <c r="T179" s="104"/>
      <c r="U179" s="105"/>
      <c r="V179" s="977"/>
      <c r="W179" s="4"/>
      <c r="X179" s="4"/>
      <c r="Y179" s="4"/>
      <c r="Z179" s="4"/>
      <c r="AA179" s="4"/>
      <c r="AB179" s="4"/>
    </row>
    <row r="180" spans="1:28" ht="13">
      <c r="A180" s="4209"/>
      <c r="B180" s="4068"/>
      <c r="C180" s="95"/>
      <c r="D180" s="98"/>
      <c r="E180" s="95"/>
      <c r="F180" s="4493"/>
      <c r="G180" s="4069"/>
      <c r="H180" s="4209"/>
      <c r="I180" s="95"/>
      <c r="J180" s="1047"/>
      <c r="K180" s="187"/>
      <c r="L180" s="476"/>
      <c r="M180" s="100"/>
      <c r="N180" s="102"/>
      <c r="O180" s="103"/>
      <c r="P180" s="103"/>
      <c r="Q180" s="103"/>
      <c r="R180" s="103"/>
      <c r="S180" s="103"/>
      <c r="T180" s="104"/>
      <c r="U180" s="105"/>
      <c r="V180" s="110"/>
      <c r="W180" s="4"/>
      <c r="X180" s="4"/>
      <c r="Y180" s="4"/>
      <c r="Z180" s="4"/>
      <c r="AA180" s="4"/>
      <c r="AB180" s="4"/>
    </row>
    <row r="181" spans="1:28" ht="13">
      <c r="A181" s="4209"/>
      <c r="B181" s="4068"/>
      <c r="C181" s="95"/>
      <c r="D181" s="98"/>
      <c r="E181" s="95"/>
      <c r="F181" s="4493"/>
      <c r="G181" s="4069"/>
      <c r="H181" s="4209"/>
      <c r="I181" s="95"/>
      <c r="J181" s="1047"/>
      <c r="K181" s="187"/>
      <c r="L181" s="476"/>
      <c r="M181" s="100"/>
      <c r="N181" s="102"/>
      <c r="O181" s="103"/>
      <c r="P181" s="103"/>
      <c r="Q181" s="103"/>
      <c r="R181" s="103"/>
      <c r="S181" s="103"/>
      <c r="T181" s="104"/>
      <c r="U181" s="105"/>
      <c r="V181" s="110"/>
      <c r="W181" s="4"/>
      <c r="X181" s="4"/>
      <c r="Y181" s="4"/>
      <c r="Z181" s="4"/>
      <c r="AA181" s="4"/>
      <c r="AB181" s="4"/>
    </row>
    <row r="182" spans="1:28" ht="13">
      <c r="A182" s="4209"/>
      <c r="B182" s="4130"/>
      <c r="C182" s="877"/>
      <c r="D182" s="879"/>
      <c r="E182" s="877"/>
      <c r="F182" s="4493"/>
      <c r="G182" s="4069"/>
      <c r="H182" s="4133"/>
      <c r="I182" s="877"/>
      <c r="J182" s="1048"/>
      <c r="K182" s="896"/>
      <c r="L182" s="956"/>
      <c r="M182" s="915"/>
      <c r="N182" s="883"/>
      <c r="O182" s="884"/>
      <c r="P182" s="884"/>
      <c r="Q182" s="884"/>
      <c r="R182" s="884"/>
      <c r="S182" s="884"/>
      <c r="T182" s="885"/>
      <c r="U182" s="886"/>
      <c r="V182" s="880"/>
      <c r="W182" s="4"/>
      <c r="X182" s="4"/>
      <c r="Y182" s="4"/>
      <c r="Z182" s="4"/>
      <c r="AA182" s="4"/>
      <c r="AB182" s="4"/>
    </row>
    <row r="183" spans="1:28" ht="13">
      <c r="A183" s="4209"/>
      <c r="B183" s="1010">
        <v>9</v>
      </c>
      <c r="C183" s="4486" t="s">
        <v>426</v>
      </c>
      <c r="D183" s="4251"/>
      <c r="E183" s="4252"/>
      <c r="F183" s="4566" t="s">
        <v>257</v>
      </c>
      <c r="G183" s="4568" t="s">
        <v>427</v>
      </c>
      <c r="H183" s="711"/>
      <c r="I183" s="366"/>
      <c r="J183" s="179"/>
      <c r="K183" s="222"/>
      <c r="L183" s="176"/>
      <c r="M183" s="137"/>
      <c r="N183" s="177"/>
      <c r="O183" s="178"/>
      <c r="P183" s="178"/>
      <c r="Q183" s="178"/>
      <c r="R183" s="178"/>
      <c r="S183" s="178"/>
      <c r="T183" s="137"/>
      <c r="U183" s="179"/>
      <c r="V183" s="755"/>
      <c r="W183" s="4"/>
      <c r="X183" s="4"/>
      <c r="Y183" s="4"/>
      <c r="Z183" s="4"/>
      <c r="AA183" s="4"/>
      <c r="AB183" s="4"/>
    </row>
    <row r="184" spans="1:28" ht="25">
      <c r="A184" s="4209"/>
      <c r="B184" s="879" t="s">
        <v>424</v>
      </c>
      <c r="C184" s="904"/>
      <c r="D184" s="1049"/>
      <c r="E184" s="904"/>
      <c r="F184" s="4496"/>
      <c r="G184" s="4068"/>
      <c r="H184" s="904"/>
      <c r="I184" s="879"/>
      <c r="J184" s="1050" t="s">
        <v>428</v>
      </c>
      <c r="K184" s="386"/>
      <c r="L184" s="959"/>
      <c r="M184" s="1051"/>
      <c r="N184" s="907"/>
      <c r="O184" s="908"/>
      <c r="P184" s="908"/>
      <c r="Q184" s="908"/>
      <c r="R184" s="908"/>
      <c r="S184" s="908"/>
      <c r="T184" s="909"/>
      <c r="U184" s="910"/>
      <c r="V184" s="909"/>
      <c r="W184" s="4"/>
      <c r="X184" s="4"/>
      <c r="Y184" s="4"/>
      <c r="Z184" s="4"/>
      <c r="AA184" s="4"/>
      <c r="AB184" s="4"/>
    </row>
    <row r="185" spans="1:28" ht="13">
      <c r="A185" s="4209"/>
      <c r="B185" s="4586" t="s">
        <v>188</v>
      </c>
      <c r="C185" s="95"/>
      <c r="D185" s="98"/>
      <c r="E185" s="95"/>
      <c r="F185" s="4496"/>
      <c r="G185" s="4068"/>
      <c r="H185" s="95"/>
      <c r="I185" s="4569" t="s">
        <v>429</v>
      </c>
      <c r="J185" s="440"/>
      <c r="K185" s="758"/>
      <c r="L185" s="473"/>
      <c r="M185" s="229"/>
      <c r="N185" s="102"/>
      <c r="O185" s="103"/>
      <c r="P185" s="103"/>
      <c r="Q185" s="103"/>
      <c r="R185" s="103"/>
      <c r="S185" s="103"/>
      <c r="T185" s="104"/>
      <c r="U185" s="105"/>
      <c r="V185" s="104"/>
      <c r="W185" s="4"/>
      <c r="X185" s="4"/>
      <c r="Y185" s="4"/>
      <c r="Z185" s="4"/>
      <c r="AA185" s="4"/>
      <c r="AB185" s="4"/>
    </row>
    <row r="186" spans="1:28" ht="13">
      <c r="A186" s="4209"/>
      <c r="B186" s="4068"/>
      <c r="C186" s="111"/>
      <c r="D186" s="98"/>
      <c r="E186" s="111"/>
      <c r="F186" s="4496"/>
      <c r="G186" s="4068"/>
      <c r="H186" s="95"/>
      <c r="I186" s="4068"/>
      <c r="J186" s="443"/>
      <c r="K186" s="9"/>
      <c r="L186" s="476"/>
      <c r="M186" s="229"/>
      <c r="N186" s="120"/>
      <c r="O186" s="121"/>
      <c r="P186" s="121"/>
      <c r="Q186" s="121"/>
      <c r="R186" s="121"/>
      <c r="S186" s="121"/>
      <c r="T186" s="119"/>
      <c r="U186" s="122"/>
      <c r="V186" s="119"/>
      <c r="W186" s="4"/>
      <c r="X186" s="4"/>
      <c r="Y186" s="4"/>
      <c r="Z186" s="4"/>
      <c r="AA186" s="4"/>
      <c r="AB186" s="4"/>
    </row>
    <row r="187" spans="1:28" ht="13">
      <c r="A187" s="4209"/>
      <c r="B187" s="4068"/>
      <c r="C187" s="252"/>
      <c r="D187" s="98"/>
      <c r="E187" s="252"/>
      <c r="F187" s="4496"/>
      <c r="G187" s="4068"/>
      <c r="H187" s="95"/>
      <c r="I187" s="4068"/>
      <c r="J187" s="443"/>
      <c r="K187" s="9"/>
      <c r="L187" s="476"/>
      <c r="M187" s="229"/>
      <c r="N187" s="186"/>
      <c r="O187" s="188"/>
      <c r="P187" s="188"/>
      <c r="Q187" s="188"/>
      <c r="R187" s="188"/>
      <c r="S187" s="188"/>
      <c r="T187" s="189"/>
      <c r="U187" s="190"/>
      <c r="V187" s="189"/>
      <c r="W187" s="4"/>
      <c r="X187" s="4"/>
      <c r="Y187" s="4"/>
      <c r="Z187" s="4"/>
      <c r="AA187" s="4"/>
      <c r="AB187" s="4"/>
    </row>
    <row r="188" spans="1:28" ht="13">
      <c r="A188" s="4209"/>
      <c r="B188" s="4130"/>
      <c r="C188" s="252"/>
      <c r="D188" s="114"/>
      <c r="E188" s="252"/>
      <c r="F188" s="4496"/>
      <c r="G188" s="4068"/>
      <c r="H188" s="111"/>
      <c r="I188" s="4130"/>
      <c r="J188" s="115"/>
      <c r="K188" s="1052"/>
      <c r="L188" s="956"/>
      <c r="M188" s="960"/>
      <c r="N188" s="186"/>
      <c r="O188" s="188"/>
      <c r="P188" s="188"/>
      <c r="Q188" s="188"/>
      <c r="R188" s="188"/>
      <c r="S188" s="188"/>
      <c r="T188" s="189"/>
      <c r="U188" s="190"/>
      <c r="V188" s="189"/>
      <c r="W188" s="4"/>
      <c r="X188" s="4"/>
      <c r="Y188" s="4"/>
      <c r="Z188" s="4"/>
      <c r="AA188" s="4"/>
      <c r="AB188" s="4"/>
    </row>
    <row r="189" spans="1:28" ht="25">
      <c r="A189" s="4209"/>
      <c r="B189" s="879" t="s">
        <v>430</v>
      </c>
      <c r="C189" s="617"/>
      <c r="D189" s="616"/>
      <c r="E189" s="617"/>
      <c r="F189" s="4496"/>
      <c r="G189" s="4068"/>
      <c r="H189" s="617"/>
      <c r="I189" s="114"/>
      <c r="J189" s="1050" t="s">
        <v>431</v>
      </c>
      <c r="K189" s="386"/>
      <c r="L189" s="959"/>
      <c r="M189" s="1053"/>
      <c r="N189" s="1054"/>
      <c r="O189" s="1055"/>
      <c r="P189" s="1055"/>
      <c r="Q189" s="1055"/>
      <c r="R189" s="1055"/>
      <c r="S189" s="1055"/>
      <c r="T189" s="1056"/>
      <c r="U189" s="1057"/>
      <c r="V189" s="1056"/>
      <c r="W189" s="4"/>
      <c r="X189" s="4"/>
      <c r="Y189" s="4"/>
      <c r="Z189" s="4"/>
      <c r="AA189" s="4"/>
      <c r="AB189" s="4"/>
    </row>
    <row r="190" spans="1:28" ht="13">
      <c r="A190" s="4209"/>
      <c r="B190" s="4534" t="s">
        <v>193</v>
      </c>
      <c r="C190" s="498"/>
      <c r="D190" s="4570" t="s">
        <v>432</v>
      </c>
      <c r="E190" s="498"/>
      <c r="F190" s="4496"/>
      <c r="G190" s="4068"/>
      <c r="H190" s="757" t="s">
        <v>261</v>
      </c>
      <c r="I190" s="145"/>
      <c r="J190" s="440"/>
      <c r="K190" s="758"/>
      <c r="L190" s="473"/>
      <c r="M190" s="264"/>
      <c r="N190" s="441">
        <v>25</v>
      </c>
      <c r="O190" s="442" t="s">
        <v>334</v>
      </c>
      <c r="P190" s="442"/>
      <c r="Q190" s="442" t="s">
        <v>35</v>
      </c>
      <c r="R190" s="442" t="s">
        <v>100</v>
      </c>
      <c r="S190" s="442" t="s">
        <v>93</v>
      </c>
      <c r="T190" s="297">
        <v>14</v>
      </c>
      <c r="U190" s="296"/>
      <c r="V190" s="297"/>
      <c r="W190" s="4"/>
      <c r="X190" s="4"/>
      <c r="Y190" s="4"/>
      <c r="Z190" s="4"/>
      <c r="AA190" s="4"/>
      <c r="AB190" s="4"/>
    </row>
    <row r="191" spans="1:28" ht="13">
      <c r="A191" s="4209"/>
      <c r="B191" s="4068"/>
      <c r="C191" s="252"/>
      <c r="D191" s="4068"/>
      <c r="E191" s="252"/>
      <c r="F191" s="4496"/>
      <c r="G191" s="4068"/>
      <c r="H191" s="95"/>
      <c r="I191" s="98"/>
      <c r="J191" s="443"/>
      <c r="K191" s="9"/>
      <c r="L191" s="476"/>
      <c r="M191" s="268"/>
      <c r="N191" s="186"/>
      <c r="O191" s="188"/>
      <c r="P191" s="188"/>
      <c r="Q191" s="188"/>
      <c r="R191" s="188"/>
      <c r="S191" s="188"/>
      <c r="T191" s="189"/>
      <c r="U191" s="190"/>
      <c r="V191" s="189"/>
      <c r="W191" s="4"/>
      <c r="X191" s="4"/>
      <c r="Y191" s="4"/>
      <c r="Z191" s="4"/>
      <c r="AA191" s="4"/>
      <c r="AB191" s="4"/>
    </row>
    <row r="192" spans="1:28" ht="13">
      <c r="A192" s="4209"/>
      <c r="B192" s="4068"/>
      <c r="C192" s="252"/>
      <c r="D192" s="4068"/>
      <c r="E192" s="252"/>
      <c r="F192" s="4496"/>
      <c r="G192" s="4068"/>
      <c r="H192" s="111"/>
      <c r="I192" s="114"/>
      <c r="J192" s="443"/>
      <c r="K192" s="9"/>
      <c r="L192" s="959"/>
      <c r="M192" s="94"/>
      <c r="N192" s="186"/>
      <c r="O192" s="188"/>
      <c r="P192" s="188"/>
      <c r="Q192" s="188"/>
      <c r="R192" s="188"/>
      <c r="S192" s="188"/>
      <c r="T192" s="189"/>
      <c r="U192" s="190"/>
      <c r="V192" s="189"/>
      <c r="W192" s="4"/>
      <c r="X192" s="4"/>
      <c r="Y192" s="4"/>
      <c r="Z192" s="4"/>
      <c r="AA192" s="4"/>
      <c r="AB192" s="4"/>
    </row>
    <row r="193" spans="1:28" ht="25">
      <c r="A193" s="4209"/>
      <c r="B193" s="1036" t="s">
        <v>433</v>
      </c>
      <c r="C193" s="1058"/>
      <c r="D193" s="4176"/>
      <c r="E193" s="1058"/>
      <c r="F193" s="4567"/>
      <c r="G193" s="4176"/>
      <c r="H193" s="1058"/>
      <c r="I193" s="1059"/>
      <c r="J193" s="1050" t="s">
        <v>434</v>
      </c>
      <c r="K193" s="1060"/>
      <c r="L193" s="1061"/>
      <c r="M193" s="1062"/>
      <c r="N193" s="1020"/>
      <c r="O193" s="1021"/>
      <c r="P193" s="1021"/>
      <c r="Q193" s="1021"/>
      <c r="R193" s="1021"/>
      <c r="S193" s="1021"/>
      <c r="T193" s="1022"/>
      <c r="U193" s="1023"/>
      <c r="V193" s="1022"/>
      <c r="W193" s="4"/>
      <c r="X193" s="4"/>
      <c r="Y193" s="4"/>
      <c r="Z193" s="4"/>
      <c r="AA193" s="4"/>
      <c r="AB193" s="4"/>
    </row>
    <row r="194" spans="1:28" ht="25">
      <c r="A194" s="4209"/>
      <c r="B194" s="482" t="s">
        <v>435</v>
      </c>
      <c r="C194" s="483"/>
      <c r="D194" s="482"/>
      <c r="E194" s="483"/>
      <c r="F194" s="482"/>
      <c r="G194" s="482"/>
      <c r="H194" s="608"/>
      <c r="I194" s="1063"/>
      <c r="J194" s="1050" t="s">
        <v>436</v>
      </c>
      <c r="K194" s="6"/>
      <c r="L194" s="780"/>
      <c r="M194" s="710"/>
      <c r="N194" s="120"/>
      <c r="O194" s="121"/>
      <c r="P194" s="121"/>
      <c r="Q194" s="121"/>
      <c r="R194" s="121"/>
      <c r="S194" s="121"/>
      <c r="T194" s="781"/>
      <c r="U194" s="783"/>
      <c r="V194" s="781"/>
      <c r="W194" s="4"/>
      <c r="X194" s="4"/>
      <c r="Y194" s="4"/>
      <c r="Z194" s="4"/>
      <c r="AA194" s="4"/>
      <c r="AB194" s="4"/>
    </row>
    <row r="195" spans="1:28" ht="26">
      <c r="A195" s="4209"/>
      <c r="B195" s="4587" t="s">
        <v>209</v>
      </c>
      <c r="C195" s="784"/>
      <c r="D195" s="785"/>
      <c r="E195" s="784"/>
      <c r="F195" s="1064"/>
      <c r="G195" s="785"/>
      <c r="H195" s="1065" t="s">
        <v>263</v>
      </c>
      <c r="I195" s="1066"/>
      <c r="J195" s="1067"/>
      <c r="K195" s="789"/>
      <c r="L195" s="790"/>
      <c r="M195" s="791"/>
      <c r="N195" s="623">
        <v>25</v>
      </c>
      <c r="O195" s="627" t="s">
        <v>437</v>
      </c>
      <c r="P195" s="627"/>
      <c r="Q195" s="627" t="s">
        <v>264</v>
      </c>
      <c r="R195" s="627" t="s">
        <v>36</v>
      </c>
      <c r="S195" s="627" t="s">
        <v>93</v>
      </c>
      <c r="T195" s="792">
        <v>14</v>
      </c>
      <c r="U195" s="795"/>
      <c r="V195" s="792"/>
      <c r="W195" s="4"/>
      <c r="X195" s="4"/>
      <c r="Y195" s="4"/>
      <c r="Z195" s="4"/>
      <c r="AA195" s="4"/>
      <c r="AB195" s="4"/>
    </row>
    <row r="196" spans="1:28" ht="13">
      <c r="A196" s="4209"/>
      <c r="B196" s="4068"/>
      <c r="C196" s="224"/>
      <c r="D196" s="368"/>
      <c r="E196" s="224"/>
      <c r="F196" s="889"/>
      <c r="G196" s="368"/>
      <c r="H196" s="224"/>
      <c r="I196" s="376"/>
      <c r="J196" s="738"/>
      <c r="K196" s="765"/>
      <c r="L196" s="507"/>
      <c r="M196" s="100"/>
      <c r="N196" s="226"/>
      <c r="O196" s="582"/>
      <c r="P196" s="582"/>
      <c r="Q196" s="582"/>
      <c r="R196" s="582"/>
      <c r="S196" s="582"/>
      <c r="T196" s="101"/>
      <c r="U196" s="415"/>
      <c r="V196" s="101"/>
      <c r="W196" s="4"/>
      <c r="X196" s="4"/>
      <c r="Y196" s="4"/>
      <c r="Z196" s="4"/>
      <c r="AA196" s="4"/>
      <c r="AB196" s="4"/>
    </row>
    <row r="197" spans="1:28" ht="13">
      <c r="A197" s="4209"/>
      <c r="B197" s="4068"/>
      <c r="C197" s="224"/>
      <c r="D197" s="368"/>
      <c r="E197" s="224"/>
      <c r="F197" s="889"/>
      <c r="G197" s="368"/>
      <c r="H197" s="224"/>
      <c r="I197" s="368"/>
      <c r="J197" s="738"/>
      <c r="K197" s="765"/>
      <c r="L197" s="507"/>
      <c r="M197" s="100"/>
      <c r="N197" s="226"/>
      <c r="O197" s="582"/>
      <c r="P197" s="582"/>
      <c r="Q197" s="582"/>
      <c r="R197" s="582"/>
      <c r="S197" s="582"/>
      <c r="T197" s="101"/>
      <c r="U197" s="415"/>
      <c r="V197" s="101"/>
      <c r="W197" s="4"/>
      <c r="X197" s="4"/>
      <c r="Y197" s="4"/>
      <c r="Z197" s="4"/>
      <c r="AA197" s="4"/>
      <c r="AB197" s="4"/>
    </row>
    <row r="198" spans="1:28" ht="13">
      <c r="A198" s="4385"/>
      <c r="B198" s="4176"/>
      <c r="C198" s="939"/>
      <c r="D198" s="891"/>
      <c r="E198" s="939"/>
      <c r="F198" s="890"/>
      <c r="G198" s="891"/>
      <c r="H198" s="877"/>
      <c r="I198" s="879"/>
      <c r="J198" s="1068"/>
      <c r="K198" s="1069"/>
      <c r="L198" s="1070"/>
      <c r="M198" s="915"/>
      <c r="N198" s="883"/>
      <c r="O198" s="884"/>
      <c r="P198" s="884"/>
      <c r="Q198" s="884"/>
      <c r="R198" s="884"/>
      <c r="S198" s="884"/>
      <c r="T198" s="961"/>
      <c r="U198" s="1071"/>
      <c r="V198" s="961"/>
      <c r="W198" s="4"/>
      <c r="X198" s="4"/>
      <c r="Y198" s="4"/>
      <c r="Z198" s="4"/>
      <c r="AA198" s="4"/>
      <c r="AB198" s="4"/>
    </row>
    <row r="199" spans="1:28" ht="37.5">
      <c r="A199" s="483"/>
      <c r="B199" s="4536">
        <v>3</v>
      </c>
      <c r="C199" s="132"/>
      <c r="D199" s="135"/>
      <c r="E199" s="132"/>
      <c r="F199" s="1072"/>
      <c r="G199" s="135"/>
      <c r="H199" s="740"/>
      <c r="I199" s="740"/>
      <c r="J199" s="1050" t="s">
        <v>438</v>
      </c>
      <c r="K199" s="873"/>
      <c r="L199" s="201"/>
      <c r="M199" s="341"/>
      <c r="N199" s="138"/>
      <c r="O199" s="139"/>
      <c r="P199" s="139"/>
      <c r="Q199" s="139"/>
      <c r="R199" s="139"/>
      <c r="S199" s="139"/>
      <c r="T199" s="140"/>
      <c r="U199" s="141"/>
      <c r="V199" s="140"/>
      <c r="W199" s="4"/>
      <c r="X199" s="4"/>
      <c r="Y199" s="4"/>
      <c r="Z199" s="4"/>
      <c r="AA199" s="4"/>
      <c r="AB199" s="4"/>
    </row>
    <row r="200" spans="1:28" ht="25">
      <c r="A200" s="483"/>
      <c r="B200" s="4068"/>
      <c r="C200" s="132"/>
      <c r="D200" s="135"/>
      <c r="E200" s="132"/>
      <c r="F200" s="1072"/>
      <c r="G200" s="135"/>
      <c r="H200" s="740"/>
      <c r="I200" s="740"/>
      <c r="J200" s="1073" t="s">
        <v>439</v>
      </c>
      <c r="K200" s="873"/>
      <c r="L200" s="201"/>
      <c r="M200" s="341"/>
      <c r="N200" s="138"/>
      <c r="O200" s="139"/>
      <c r="P200" s="139"/>
      <c r="Q200" s="139"/>
      <c r="R200" s="139"/>
      <c r="S200" s="139"/>
      <c r="T200" s="140"/>
      <c r="U200" s="141"/>
      <c r="V200" s="140"/>
      <c r="W200" s="4"/>
      <c r="X200" s="4"/>
      <c r="Y200" s="4"/>
      <c r="Z200" s="4"/>
      <c r="AA200" s="4"/>
      <c r="AB200" s="4"/>
    </row>
    <row r="201" spans="1:28" ht="26">
      <c r="A201" s="4560" t="s">
        <v>440</v>
      </c>
      <c r="B201" s="699">
        <v>4</v>
      </c>
      <c r="C201" s="698"/>
      <c r="D201" s="699"/>
      <c r="E201" s="698"/>
      <c r="F201" s="1074"/>
      <c r="G201" s="699"/>
      <c r="H201" s="1075"/>
      <c r="I201" s="1076" t="s">
        <v>441</v>
      </c>
      <c r="J201" s="1075"/>
      <c r="K201" s="1077"/>
      <c r="L201" s="1078"/>
      <c r="M201" s="1079"/>
      <c r="N201" s="700"/>
      <c r="O201" s="701"/>
      <c r="P201" s="701"/>
      <c r="Q201" s="701"/>
      <c r="R201" s="701"/>
      <c r="S201" s="701"/>
      <c r="T201" s="702"/>
      <c r="U201" s="703"/>
      <c r="V201" s="702"/>
      <c r="W201" s="4"/>
      <c r="X201" s="4"/>
      <c r="Y201" s="4"/>
      <c r="Z201" s="4"/>
      <c r="AA201" s="4"/>
      <c r="AB201" s="4"/>
    </row>
    <row r="202" spans="1:28" ht="26">
      <c r="A202" s="4209"/>
      <c r="B202" s="866">
        <v>45448</v>
      </c>
      <c r="C202" s="276"/>
      <c r="D202" s="378"/>
      <c r="E202" s="276"/>
      <c r="F202" s="867"/>
      <c r="G202" s="378"/>
      <c r="H202" s="275"/>
      <c r="I202" s="1080" t="s">
        <v>442</v>
      </c>
      <c r="J202" s="275"/>
      <c r="K202" s="775"/>
      <c r="L202" s="279"/>
      <c r="M202" s="273"/>
      <c r="N202" s="456"/>
      <c r="O202" s="457"/>
      <c r="P202" s="457"/>
      <c r="Q202" s="457"/>
      <c r="R202" s="457"/>
      <c r="S202" s="457"/>
      <c r="T202" s="338"/>
      <c r="U202" s="340"/>
      <c r="V202" s="338"/>
      <c r="W202" s="4"/>
      <c r="X202" s="4"/>
      <c r="Y202" s="4"/>
      <c r="Z202" s="4"/>
      <c r="AA202" s="4"/>
      <c r="AB202" s="4"/>
    </row>
    <row r="203" spans="1:28" ht="13">
      <c r="A203" s="4209"/>
      <c r="B203" s="364" t="s">
        <v>317</v>
      </c>
      <c r="C203" s="194"/>
      <c r="D203" s="364"/>
      <c r="E203" s="194"/>
      <c r="F203" s="870"/>
      <c r="G203" s="364"/>
      <c r="H203" s="632"/>
      <c r="I203" s="1081"/>
      <c r="J203" s="199"/>
      <c r="K203" s="200"/>
      <c r="L203" s="718"/>
      <c r="M203" s="197"/>
      <c r="N203" s="281"/>
      <c r="O203" s="203"/>
      <c r="P203" s="203"/>
      <c r="Q203" s="203"/>
      <c r="R203" s="203"/>
      <c r="S203" s="203"/>
      <c r="T203" s="202"/>
      <c r="U203" s="283"/>
      <c r="V203" s="202"/>
      <c r="W203" s="4"/>
      <c r="X203" s="4"/>
      <c r="Y203" s="4"/>
      <c r="Z203" s="4"/>
      <c r="AA203" s="4"/>
      <c r="AB203" s="4"/>
    </row>
    <row r="204" spans="1:28" ht="14.5">
      <c r="A204" s="4209"/>
      <c r="B204" s="1082" t="s">
        <v>324</v>
      </c>
      <c r="C204" s="194"/>
      <c r="D204" s="364"/>
      <c r="E204" s="194"/>
      <c r="F204" s="870"/>
      <c r="G204" s="364"/>
      <c r="H204" s="632"/>
      <c r="I204" s="1081"/>
      <c r="J204" s="199"/>
      <c r="K204" s="200"/>
      <c r="L204" s="718"/>
      <c r="M204" s="197"/>
      <c r="N204" s="281"/>
      <c r="O204" s="870"/>
      <c r="P204" s="870"/>
      <c r="Q204" s="870"/>
      <c r="R204" s="870"/>
      <c r="S204" s="870"/>
      <c r="T204" s="417"/>
      <c r="U204" s="281"/>
      <c r="V204" s="417"/>
      <c r="W204" s="4"/>
      <c r="X204" s="4"/>
      <c r="Y204" s="4"/>
      <c r="Z204" s="4"/>
      <c r="AA204" s="4"/>
      <c r="AB204" s="4"/>
    </row>
    <row r="205" spans="1:28" ht="14.5">
      <c r="A205" s="4133"/>
      <c r="B205" s="1083" t="s">
        <v>327</v>
      </c>
      <c r="C205" s="1084"/>
      <c r="D205" s="1085"/>
      <c r="E205" s="1084"/>
      <c r="F205" s="639"/>
      <c r="G205" s="1085"/>
      <c r="H205" s="636"/>
      <c r="I205" s="1086"/>
      <c r="J205" s="1087"/>
      <c r="K205" s="1088"/>
      <c r="L205" s="1089"/>
      <c r="M205" s="1084"/>
      <c r="N205" s="1090"/>
      <c r="O205" s="639"/>
      <c r="P205" s="639"/>
      <c r="Q205" s="639"/>
      <c r="R205" s="639"/>
      <c r="S205" s="639"/>
      <c r="T205" s="1091"/>
      <c r="U205" s="1090"/>
      <c r="V205" s="1091"/>
      <c r="W205" s="4"/>
      <c r="X205" s="4"/>
      <c r="Y205" s="4"/>
      <c r="Z205" s="4"/>
      <c r="AA205" s="4"/>
      <c r="AB205" s="4"/>
    </row>
    <row r="206" spans="1:28" ht="13">
      <c r="A206" s="4560" t="s">
        <v>272</v>
      </c>
      <c r="B206" s="1092">
        <v>45353</v>
      </c>
      <c r="C206" s="1093"/>
      <c r="D206" s="1094"/>
      <c r="E206" s="1093"/>
      <c r="F206" s="1095"/>
      <c r="G206" s="1094"/>
      <c r="H206" s="1096"/>
      <c r="I206" s="1097"/>
      <c r="J206" s="1098"/>
      <c r="K206" s="1099"/>
      <c r="L206" s="1100"/>
      <c r="M206" s="1093"/>
      <c r="N206" s="1101"/>
      <c r="O206" s="1095"/>
      <c r="P206" s="1095"/>
      <c r="Q206" s="1095"/>
      <c r="R206" s="1095"/>
      <c r="S206" s="1095"/>
      <c r="T206" s="1102"/>
      <c r="U206" s="1101"/>
      <c r="V206" s="1102"/>
      <c r="W206" s="4"/>
      <c r="X206" s="4"/>
      <c r="Y206" s="4"/>
      <c r="Z206" s="4"/>
      <c r="AA206" s="4"/>
      <c r="AB206" s="4"/>
    </row>
    <row r="207" spans="1:28" ht="13">
      <c r="A207" s="4209"/>
      <c r="B207" s="1092">
        <v>45574</v>
      </c>
      <c r="C207" s="194"/>
      <c r="D207" s="364"/>
      <c r="E207" s="194"/>
      <c r="F207" s="870"/>
      <c r="G207" s="364"/>
      <c r="H207" s="132"/>
      <c r="I207" s="135"/>
      <c r="J207" s="199"/>
      <c r="K207" s="200"/>
      <c r="L207" s="718"/>
      <c r="M207" s="197"/>
      <c r="N207" s="281"/>
      <c r="O207" s="203"/>
      <c r="P207" s="203"/>
      <c r="Q207" s="203"/>
      <c r="R207" s="203"/>
      <c r="S207" s="203"/>
      <c r="T207" s="202"/>
      <c r="U207" s="283"/>
      <c r="V207" s="202"/>
      <c r="W207" s="4"/>
      <c r="X207" s="4"/>
      <c r="Y207" s="4"/>
      <c r="Z207" s="4"/>
      <c r="AA207" s="4"/>
      <c r="AB207" s="4"/>
    </row>
    <row r="208" spans="1:28" ht="14.5">
      <c r="A208" s="4209"/>
      <c r="B208" s="1082" t="s">
        <v>244</v>
      </c>
      <c r="C208" s="194"/>
      <c r="D208" s="364"/>
      <c r="E208" s="194"/>
      <c r="F208" s="870"/>
      <c r="G208" s="364"/>
      <c r="H208" s="194"/>
      <c r="I208" s="378"/>
      <c r="J208" s="199"/>
      <c r="K208" s="200"/>
      <c r="L208" s="718"/>
      <c r="M208" s="197"/>
      <c r="N208" s="281"/>
      <c r="O208" s="870"/>
      <c r="P208" s="870"/>
      <c r="Q208" s="870"/>
      <c r="R208" s="870"/>
      <c r="S208" s="870"/>
      <c r="T208" s="417"/>
      <c r="U208" s="281"/>
      <c r="V208" s="417"/>
      <c r="W208" s="4"/>
      <c r="X208" s="4"/>
      <c r="Y208" s="4"/>
      <c r="Z208" s="4"/>
      <c r="AA208" s="4"/>
      <c r="AB208" s="4"/>
    </row>
    <row r="209" spans="1:28" ht="25">
      <c r="A209" s="4209"/>
      <c r="B209" s="1103">
        <v>22</v>
      </c>
      <c r="C209" s="1104"/>
      <c r="D209" s="1105"/>
      <c r="E209" s="1104"/>
      <c r="F209" s="1106"/>
      <c r="G209" s="1105"/>
      <c r="H209" s="1104"/>
      <c r="I209" s="1105"/>
      <c r="J209" s="1107"/>
      <c r="K209" s="1108"/>
      <c r="L209" s="1109"/>
      <c r="M209" s="1110"/>
      <c r="N209" s="1111">
        <v>25</v>
      </c>
      <c r="O209" s="1106" t="s">
        <v>443</v>
      </c>
      <c r="P209" s="1106"/>
      <c r="Q209" s="1106" t="s">
        <v>264</v>
      </c>
      <c r="R209" s="1106" t="s">
        <v>113</v>
      </c>
      <c r="S209" s="1106" t="s">
        <v>444</v>
      </c>
      <c r="T209" s="1112"/>
      <c r="U209" s="1111"/>
      <c r="V209" s="1112"/>
      <c r="W209" s="4"/>
      <c r="X209" s="4"/>
      <c r="Y209" s="4"/>
      <c r="Z209" s="4"/>
      <c r="AA209" s="4"/>
      <c r="AB209" s="4"/>
    </row>
    <row r="210" spans="1:28" ht="14.5">
      <c r="A210" s="4209"/>
      <c r="B210" s="1103" t="s">
        <v>445</v>
      </c>
      <c r="C210" s="1113"/>
      <c r="D210" s="1114"/>
      <c r="E210" s="1113"/>
      <c r="F210" s="600"/>
      <c r="G210" s="1114"/>
      <c r="H210" s="1113"/>
      <c r="I210" s="1114"/>
      <c r="J210" s="1115"/>
      <c r="K210" s="1116"/>
      <c r="L210" s="1117"/>
      <c r="M210" s="1113"/>
      <c r="N210" s="1118"/>
      <c r="O210" s="600"/>
      <c r="P210" s="600"/>
      <c r="Q210" s="600"/>
      <c r="R210" s="600"/>
      <c r="S210" s="600"/>
      <c r="T210" s="601"/>
      <c r="U210" s="1118"/>
      <c r="V210" s="601"/>
      <c r="W210" s="4"/>
      <c r="X210" s="4"/>
      <c r="Y210" s="4"/>
      <c r="Z210" s="4"/>
      <c r="AA210" s="4"/>
      <c r="AB210" s="4"/>
    </row>
    <row r="211" spans="1:28" ht="14.5">
      <c r="A211" s="4133"/>
      <c r="B211" s="1083" t="s">
        <v>40</v>
      </c>
      <c r="C211" s="1119"/>
      <c r="D211" s="1120"/>
      <c r="E211" s="1119"/>
      <c r="F211" s="1121"/>
      <c r="G211" s="1120"/>
      <c r="H211" s="1119"/>
      <c r="I211" s="1120"/>
      <c r="J211" s="1122"/>
      <c r="K211" s="1123"/>
      <c r="L211" s="1124"/>
      <c r="M211" s="1084"/>
      <c r="N211" s="1125"/>
      <c r="O211" s="1121"/>
      <c r="P211" s="1121"/>
      <c r="Q211" s="1121"/>
      <c r="R211" s="1121"/>
      <c r="S211" s="1121"/>
      <c r="T211" s="1126"/>
      <c r="U211" s="1125"/>
      <c r="V211" s="1126"/>
      <c r="W211" s="4"/>
      <c r="X211" s="4"/>
      <c r="Y211" s="4"/>
      <c r="Z211" s="4"/>
      <c r="AA211" s="4"/>
      <c r="AB211" s="4"/>
    </row>
    <row r="212" spans="1:28" ht="14.5">
      <c r="A212" s="858"/>
      <c r="B212" s="858"/>
      <c r="C212" s="858"/>
      <c r="D212" s="858"/>
      <c r="E212" s="858"/>
      <c r="F212" s="858"/>
      <c r="G212" s="858"/>
      <c r="H212" s="858"/>
      <c r="I212" s="858"/>
      <c r="J212" s="858"/>
      <c r="K212" s="858"/>
      <c r="L212" s="858"/>
      <c r="M212" s="858"/>
      <c r="N212" s="858"/>
      <c r="O212" s="858"/>
      <c r="P212" s="858"/>
      <c r="Q212" s="858"/>
      <c r="R212" s="858"/>
      <c r="S212" s="858"/>
      <c r="T212" s="858"/>
      <c r="U212" s="4"/>
      <c r="V212" s="4"/>
      <c r="W212" s="4"/>
      <c r="X212" s="4"/>
      <c r="Y212" s="4"/>
      <c r="Z212" s="4"/>
      <c r="AA212" s="4"/>
      <c r="AB212" s="4"/>
    </row>
    <row r="213" spans="1:28" ht="14.5">
      <c r="A213" s="858"/>
      <c r="B213" s="858"/>
      <c r="C213" s="858"/>
      <c r="D213" s="858"/>
      <c r="E213" s="858"/>
      <c r="F213" s="858"/>
      <c r="G213" s="858"/>
      <c r="H213" s="858"/>
      <c r="I213" s="858"/>
      <c r="J213" s="858"/>
      <c r="K213" s="858"/>
      <c r="L213" s="858"/>
      <c r="M213" s="858"/>
      <c r="N213" s="858"/>
      <c r="O213" s="858"/>
      <c r="P213" s="858"/>
      <c r="Q213" s="858"/>
      <c r="R213" s="858"/>
      <c r="S213" s="858"/>
      <c r="T213" s="858"/>
      <c r="U213" s="4"/>
      <c r="V213" s="4"/>
      <c r="W213" s="4"/>
      <c r="X213" s="4"/>
      <c r="Y213" s="4"/>
      <c r="Z213" s="4"/>
      <c r="AA213" s="4"/>
      <c r="AB213" s="4"/>
    </row>
    <row r="214" spans="1:28" ht="14.5">
      <c r="A214" s="4290" t="s">
        <v>277</v>
      </c>
      <c r="B214" s="4068"/>
      <c r="C214" s="858"/>
      <c r="D214" s="858"/>
      <c r="E214" s="858"/>
      <c r="F214" s="858"/>
      <c r="G214" s="858"/>
      <c r="H214" s="858"/>
      <c r="I214" s="858"/>
      <c r="J214" s="858"/>
      <c r="K214" s="858"/>
      <c r="L214" s="858"/>
      <c r="M214" s="858"/>
      <c r="N214" s="858"/>
      <c r="O214" s="858"/>
      <c r="P214" s="858"/>
      <c r="Q214" s="858"/>
      <c r="R214" s="858"/>
      <c r="S214" s="858"/>
      <c r="T214" s="858"/>
      <c r="U214" s="4"/>
      <c r="V214" s="4"/>
      <c r="W214" s="4"/>
      <c r="X214" s="4"/>
      <c r="Y214" s="4"/>
      <c r="Z214" s="4"/>
      <c r="AA214" s="4"/>
      <c r="AB214" s="4"/>
    </row>
    <row r="215" spans="1:28" ht="14.5">
      <c r="A215" s="858"/>
      <c r="B215" s="861" t="s">
        <v>279</v>
      </c>
      <c r="C215" s="4280" t="s">
        <v>280</v>
      </c>
      <c r="D215" s="4068"/>
      <c r="E215" s="4068"/>
      <c r="F215" s="4068"/>
      <c r="G215" s="4068"/>
      <c r="H215" s="4068"/>
      <c r="I215" s="4068"/>
      <c r="J215" s="858"/>
      <c r="K215" s="858"/>
      <c r="L215" s="858"/>
      <c r="M215" s="858"/>
      <c r="N215" s="858"/>
      <c r="O215" s="858"/>
      <c r="P215" s="858"/>
      <c r="Q215" s="858"/>
      <c r="R215" s="858"/>
      <c r="S215" s="858"/>
      <c r="T215" s="858"/>
      <c r="U215" s="4"/>
      <c r="V215" s="4"/>
      <c r="W215" s="4"/>
      <c r="X215" s="4"/>
      <c r="Y215" s="4"/>
      <c r="Z215" s="4"/>
      <c r="AA215" s="4"/>
      <c r="AB215" s="4"/>
    </row>
    <row r="216" spans="1:28" ht="14.5">
      <c r="A216" s="858"/>
      <c r="B216" s="861" t="s">
        <v>446</v>
      </c>
      <c r="C216" s="4280" t="s">
        <v>447</v>
      </c>
      <c r="D216" s="4068"/>
      <c r="E216" s="4068"/>
      <c r="F216" s="4068"/>
      <c r="G216" s="4068"/>
      <c r="H216" s="4068"/>
      <c r="I216" s="4068"/>
      <c r="J216" s="858"/>
      <c r="K216" s="858"/>
      <c r="L216" s="858"/>
      <c r="M216" s="858"/>
      <c r="N216" s="858"/>
      <c r="O216" s="858"/>
      <c r="P216" s="858"/>
      <c r="Q216" s="858"/>
      <c r="R216" s="858"/>
      <c r="S216" s="858"/>
      <c r="T216" s="858"/>
      <c r="U216" s="4"/>
      <c r="V216" s="4"/>
      <c r="W216" s="4"/>
      <c r="X216" s="4"/>
      <c r="Y216" s="4"/>
      <c r="Z216" s="4"/>
      <c r="AA216" s="4"/>
      <c r="AB216" s="4"/>
    </row>
    <row r="217" spans="1:28" ht="14.5">
      <c r="A217" s="858"/>
      <c r="B217" s="861" t="s">
        <v>287</v>
      </c>
      <c r="C217" s="4280" t="s">
        <v>288</v>
      </c>
      <c r="D217" s="4068"/>
      <c r="E217" s="4068"/>
      <c r="F217" s="4068"/>
      <c r="G217" s="4068"/>
      <c r="H217" s="4068"/>
      <c r="I217" s="4068"/>
      <c r="J217" s="858"/>
      <c r="K217" s="858"/>
      <c r="L217" s="858"/>
      <c r="M217" s="858"/>
      <c r="N217" s="858"/>
      <c r="O217" s="858"/>
      <c r="P217" s="858"/>
      <c r="Q217" s="858"/>
      <c r="R217" s="858"/>
      <c r="S217" s="858"/>
      <c r="T217" s="858"/>
      <c r="U217" s="4"/>
      <c r="V217" s="4"/>
      <c r="W217" s="4"/>
      <c r="X217" s="4"/>
      <c r="Y217" s="4"/>
      <c r="Z217" s="4"/>
      <c r="AA217" s="4"/>
      <c r="AB217" s="4"/>
    </row>
    <row r="218" spans="1:28" ht="14.5">
      <c r="A218" s="858"/>
      <c r="B218" s="858" t="s">
        <v>291</v>
      </c>
      <c r="C218" s="859" t="s">
        <v>292</v>
      </c>
      <c r="D218" s="860"/>
      <c r="E218" s="860"/>
      <c r="F218" s="860"/>
      <c r="G218" s="860"/>
      <c r="H218" s="860"/>
      <c r="I218" s="860"/>
      <c r="J218" s="858"/>
      <c r="K218" s="858"/>
      <c r="L218" s="858"/>
      <c r="M218" s="858"/>
      <c r="N218" s="858"/>
      <c r="O218" s="858"/>
      <c r="P218" s="858"/>
      <c r="Q218" s="858"/>
      <c r="R218" s="858"/>
      <c r="S218" s="858"/>
      <c r="T218" s="858"/>
      <c r="U218" s="4"/>
      <c r="V218" s="4"/>
      <c r="W218" s="4"/>
      <c r="X218" s="4"/>
      <c r="Y218" s="4"/>
      <c r="Z218" s="4"/>
      <c r="AA218" s="4"/>
      <c r="AB218" s="4"/>
    </row>
    <row r="219" spans="1:28" ht="14.5">
      <c r="J219" s="858"/>
      <c r="K219" s="858"/>
      <c r="L219" s="858"/>
      <c r="M219" s="858"/>
      <c r="N219" s="858"/>
      <c r="O219" s="858"/>
      <c r="P219" s="858"/>
      <c r="Q219" s="858"/>
      <c r="R219" s="858"/>
      <c r="S219" s="858"/>
      <c r="T219" s="858"/>
      <c r="U219" s="4"/>
      <c r="V219" s="4"/>
      <c r="W219" s="4"/>
      <c r="X219" s="4"/>
      <c r="Y219" s="4"/>
      <c r="Z219" s="4"/>
      <c r="AA219" s="4"/>
      <c r="AB219" s="4"/>
    </row>
    <row r="220" spans="1:28" ht="14.5">
      <c r="A220" s="4290" t="s">
        <v>295</v>
      </c>
      <c r="B220" s="4068"/>
      <c r="C220" s="863"/>
      <c r="D220" s="863"/>
      <c r="E220" s="863"/>
      <c r="F220" s="860"/>
      <c r="G220" s="860"/>
      <c r="H220" s="860"/>
      <c r="I220" s="860"/>
      <c r="J220" s="858"/>
      <c r="K220" s="858"/>
      <c r="L220" s="858"/>
      <c r="M220" s="858"/>
      <c r="N220" s="858"/>
      <c r="O220" s="858"/>
      <c r="P220" s="858"/>
      <c r="Q220" s="858"/>
      <c r="R220" s="858"/>
      <c r="S220" s="858"/>
      <c r="T220" s="858"/>
      <c r="U220" s="4"/>
      <c r="V220" s="4"/>
      <c r="W220" s="4"/>
      <c r="X220" s="4"/>
      <c r="Y220" s="4"/>
      <c r="Z220" s="4"/>
      <c r="AA220" s="4"/>
      <c r="AB220" s="4"/>
    </row>
    <row r="221" spans="1:28" ht="14.5">
      <c r="A221" s="858"/>
      <c r="B221" s="861" t="s">
        <v>296</v>
      </c>
      <c r="C221" s="4280" t="s">
        <v>282</v>
      </c>
      <c r="D221" s="4068"/>
      <c r="E221" s="4068"/>
      <c r="F221" s="4068"/>
      <c r="G221" s="4068"/>
      <c r="H221" s="4068"/>
      <c r="I221" s="4068"/>
      <c r="J221" s="858"/>
      <c r="K221" s="858"/>
      <c r="L221" s="858"/>
      <c r="M221" s="858"/>
      <c r="N221" s="858"/>
      <c r="O221" s="858"/>
      <c r="P221" s="858"/>
      <c r="Q221" s="858"/>
      <c r="R221" s="858"/>
      <c r="S221" s="858"/>
      <c r="T221" s="858"/>
      <c r="U221" s="4"/>
      <c r="V221" s="4"/>
      <c r="W221" s="4"/>
      <c r="X221" s="4"/>
      <c r="Y221" s="4"/>
      <c r="Z221" s="4"/>
      <c r="AA221" s="4"/>
      <c r="AB221" s="4"/>
    </row>
    <row r="222" spans="1:28" ht="14.5">
      <c r="A222" s="858"/>
      <c r="B222" s="864" t="s">
        <v>448</v>
      </c>
      <c r="C222" s="4571" t="s">
        <v>449</v>
      </c>
      <c r="D222" s="4068"/>
      <c r="E222" s="4068"/>
      <c r="F222" s="4068"/>
      <c r="G222" s="4068"/>
      <c r="H222" s="4068"/>
      <c r="I222" s="4068"/>
      <c r="J222" s="858"/>
      <c r="K222" s="858"/>
      <c r="L222" s="858"/>
      <c r="M222" s="858"/>
      <c r="N222" s="858"/>
      <c r="O222" s="858"/>
      <c r="P222" s="858"/>
      <c r="Q222" s="858"/>
      <c r="R222" s="858"/>
      <c r="S222" s="858"/>
      <c r="T222" s="858"/>
      <c r="U222" s="4"/>
      <c r="V222" s="4"/>
      <c r="W222" s="4"/>
      <c r="X222" s="4"/>
      <c r="Y222" s="4"/>
      <c r="Z222" s="4"/>
      <c r="AA222" s="4"/>
      <c r="AB222" s="4"/>
    </row>
    <row r="223" spans="1:28" ht="14.5">
      <c r="A223" s="858"/>
      <c r="B223" s="861" t="s">
        <v>301</v>
      </c>
      <c r="C223" s="4280" t="s">
        <v>302</v>
      </c>
      <c r="D223" s="4068"/>
      <c r="E223" s="4068"/>
      <c r="F223" s="4068"/>
      <c r="G223" s="4068"/>
      <c r="H223" s="4068"/>
      <c r="I223" s="4068"/>
      <c r="J223" s="858"/>
      <c r="K223" s="858"/>
      <c r="L223" s="858"/>
      <c r="M223" s="858"/>
      <c r="N223" s="858"/>
      <c r="O223" s="858"/>
      <c r="P223" s="858"/>
      <c r="Q223" s="858"/>
      <c r="R223" s="858"/>
      <c r="S223" s="858"/>
      <c r="T223" s="858"/>
      <c r="U223" s="4"/>
      <c r="V223" s="4"/>
      <c r="W223" s="4"/>
      <c r="X223" s="4"/>
      <c r="Y223" s="4"/>
      <c r="Z223" s="4"/>
      <c r="AA223" s="4"/>
      <c r="AB223" s="4"/>
    </row>
    <row r="224" spans="1:28" ht="14.5">
      <c r="A224" s="858"/>
      <c r="B224" s="861"/>
      <c r="C224" s="859"/>
      <c r="D224" s="859"/>
      <c r="E224" s="859"/>
      <c r="F224" s="860"/>
      <c r="G224" s="860"/>
      <c r="H224" s="860"/>
      <c r="I224" s="860"/>
      <c r="J224" s="858"/>
      <c r="K224" s="858"/>
      <c r="L224" s="858"/>
      <c r="M224" s="858"/>
      <c r="N224" s="858"/>
      <c r="O224" s="858"/>
      <c r="P224" s="858"/>
      <c r="Q224" s="858"/>
      <c r="R224" s="858"/>
      <c r="S224" s="858"/>
      <c r="T224" s="858"/>
      <c r="U224" s="4"/>
      <c r="V224" s="4"/>
      <c r="W224" s="4"/>
      <c r="X224" s="4"/>
      <c r="Y224" s="4"/>
      <c r="Z224" s="4"/>
      <c r="AA224" s="4"/>
      <c r="AB224" s="4"/>
    </row>
    <row r="225" spans="1:28" ht="14.5">
      <c r="A225" s="858"/>
      <c r="B225" s="861"/>
      <c r="C225" s="859"/>
      <c r="D225" s="859"/>
      <c r="E225" s="859"/>
      <c r="F225" s="860"/>
      <c r="G225" s="860"/>
      <c r="H225" s="860"/>
      <c r="I225" s="860"/>
      <c r="J225" s="858"/>
      <c r="K225" s="858"/>
      <c r="L225" s="858"/>
      <c r="M225" s="858"/>
      <c r="N225" s="858"/>
      <c r="O225" s="858"/>
      <c r="P225" s="858"/>
      <c r="Q225" s="858"/>
      <c r="R225" s="858"/>
      <c r="S225" s="858"/>
      <c r="T225" s="858"/>
      <c r="U225" s="4"/>
      <c r="V225" s="4"/>
      <c r="W225" s="4"/>
      <c r="X225" s="4"/>
      <c r="Y225" s="4"/>
      <c r="Z225" s="4"/>
      <c r="AA225" s="4"/>
      <c r="AB225" s="4"/>
    </row>
    <row r="226" spans="1:28" ht="14.5">
      <c r="A226" s="4290" t="s">
        <v>278</v>
      </c>
      <c r="B226" s="4068"/>
      <c r="C226" s="859"/>
      <c r="D226" s="859"/>
      <c r="E226" s="859"/>
      <c r="F226" s="860"/>
      <c r="G226" s="860"/>
      <c r="H226" s="860"/>
      <c r="I226" s="860"/>
      <c r="J226" s="858"/>
      <c r="K226" s="858"/>
      <c r="L226" s="858"/>
      <c r="M226" s="858"/>
      <c r="N226" s="858"/>
      <c r="O226" s="858"/>
      <c r="P226" s="858"/>
      <c r="Q226" s="858"/>
      <c r="R226" s="858"/>
      <c r="S226" s="858"/>
      <c r="T226" s="858"/>
      <c r="U226" s="4"/>
      <c r="V226" s="4"/>
      <c r="W226" s="4"/>
      <c r="X226" s="4"/>
      <c r="Y226" s="4"/>
      <c r="Z226" s="4"/>
      <c r="AA226" s="4"/>
      <c r="AB226" s="4"/>
    </row>
    <row r="227" spans="1:28" ht="14.5">
      <c r="A227" s="858"/>
      <c r="B227" s="861" t="s">
        <v>281</v>
      </c>
      <c r="C227" s="4280" t="s">
        <v>282</v>
      </c>
      <c r="D227" s="4068"/>
      <c r="E227" s="4068"/>
      <c r="F227" s="4068"/>
      <c r="G227" s="4068"/>
      <c r="H227" s="4068"/>
      <c r="I227" s="4068"/>
      <c r="J227" s="858"/>
      <c r="K227" s="858"/>
      <c r="L227" s="858"/>
      <c r="M227" s="858"/>
      <c r="N227" s="858"/>
      <c r="O227" s="858"/>
      <c r="P227" s="858"/>
      <c r="Q227" s="858"/>
      <c r="R227" s="858"/>
      <c r="S227" s="858"/>
      <c r="T227" s="858"/>
      <c r="U227" s="4"/>
      <c r="V227" s="4"/>
      <c r="W227" s="4"/>
      <c r="X227" s="4"/>
      <c r="Y227" s="4"/>
      <c r="Z227" s="4"/>
      <c r="AA227" s="4"/>
      <c r="AB227" s="4"/>
    </row>
    <row r="228" spans="1:28" ht="14.5">
      <c r="A228" s="858"/>
      <c r="B228" s="861" t="s">
        <v>285</v>
      </c>
      <c r="C228" s="4280" t="s">
        <v>286</v>
      </c>
      <c r="D228" s="4068"/>
      <c r="E228" s="4068"/>
      <c r="F228" s="4068"/>
      <c r="G228" s="4068"/>
      <c r="H228" s="4068"/>
      <c r="I228" s="4068"/>
      <c r="J228" s="858"/>
      <c r="K228" s="858"/>
      <c r="L228" s="858"/>
      <c r="M228" s="858"/>
      <c r="N228" s="858"/>
      <c r="O228" s="858"/>
      <c r="P228" s="858"/>
      <c r="Q228" s="858"/>
      <c r="R228" s="858"/>
      <c r="S228" s="858"/>
      <c r="T228" s="858"/>
      <c r="U228" s="4"/>
      <c r="V228" s="4"/>
      <c r="W228" s="4"/>
      <c r="X228" s="4"/>
      <c r="Y228" s="4"/>
      <c r="Z228" s="4"/>
      <c r="AA228" s="4"/>
      <c r="AB228" s="4"/>
    </row>
    <row r="229" spans="1:28" ht="14.5">
      <c r="A229" s="858"/>
      <c r="B229" s="861" t="s">
        <v>289</v>
      </c>
      <c r="C229" s="4280" t="s">
        <v>290</v>
      </c>
      <c r="D229" s="4068"/>
      <c r="E229" s="4068"/>
      <c r="F229" s="4068"/>
      <c r="G229" s="4068"/>
      <c r="H229" s="4068"/>
      <c r="I229" s="4068"/>
      <c r="J229" s="858"/>
      <c r="K229" s="858"/>
      <c r="L229" s="858"/>
      <c r="M229" s="858"/>
      <c r="N229" s="858"/>
      <c r="O229" s="858"/>
      <c r="P229" s="858"/>
      <c r="Q229" s="858"/>
      <c r="R229" s="858"/>
      <c r="S229" s="858"/>
      <c r="T229" s="858"/>
      <c r="U229" s="4"/>
      <c r="V229" s="4"/>
      <c r="W229" s="4"/>
      <c r="X229" s="4"/>
      <c r="Y229" s="4"/>
      <c r="Z229" s="4"/>
      <c r="AA229" s="4"/>
      <c r="AB229" s="4"/>
    </row>
    <row r="230" spans="1:28" ht="14.5">
      <c r="A230" s="858"/>
      <c r="B230" s="862"/>
      <c r="C230" s="863"/>
      <c r="D230" s="863"/>
      <c r="E230" s="863"/>
      <c r="F230" s="860"/>
      <c r="G230" s="860"/>
      <c r="H230" s="860"/>
      <c r="I230" s="860"/>
      <c r="J230" s="858"/>
      <c r="K230" s="858"/>
      <c r="L230" s="858"/>
      <c r="M230" s="858"/>
      <c r="N230" s="858"/>
      <c r="O230" s="858"/>
      <c r="P230" s="858"/>
      <c r="Q230" s="858"/>
      <c r="R230" s="858"/>
      <c r="S230" s="858"/>
      <c r="T230" s="858"/>
      <c r="U230" s="4"/>
      <c r="V230" s="4"/>
      <c r="W230" s="4"/>
      <c r="X230" s="4"/>
      <c r="Y230" s="4"/>
      <c r="Z230" s="4"/>
      <c r="AA230" s="4"/>
      <c r="AB230" s="4"/>
    </row>
    <row r="231" spans="1:28" ht="14.5">
      <c r="A231" s="858"/>
      <c r="B231" s="861" t="s">
        <v>293</v>
      </c>
      <c r="C231" s="4280" t="s">
        <v>294</v>
      </c>
      <c r="D231" s="4068"/>
      <c r="E231" s="4068"/>
      <c r="F231" s="4068"/>
      <c r="G231" s="4068"/>
      <c r="H231" s="4068"/>
      <c r="I231" s="4068"/>
      <c r="J231" s="858"/>
      <c r="K231" s="858"/>
      <c r="L231" s="858"/>
      <c r="M231" s="858"/>
      <c r="N231" s="858"/>
      <c r="O231" s="858"/>
      <c r="P231" s="858"/>
      <c r="Q231" s="858"/>
      <c r="R231" s="858"/>
      <c r="S231" s="858"/>
      <c r="T231" s="858"/>
      <c r="U231" s="4"/>
      <c r="V231" s="4"/>
      <c r="W231" s="4"/>
      <c r="X231" s="4"/>
      <c r="Y231" s="4"/>
      <c r="Z231" s="4"/>
      <c r="AA231" s="4"/>
      <c r="AB231" s="4"/>
    </row>
    <row r="232" spans="1:28" ht="14.5">
      <c r="A232" s="858"/>
      <c r="B232" s="862"/>
      <c r="C232" s="862"/>
      <c r="D232" s="862"/>
      <c r="E232" s="862"/>
      <c r="F232" s="858"/>
      <c r="G232" s="858"/>
      <c r="H232" s="858"/>
      <c r="I232" s="858"/>
      <c r="J232" s="858"/>
      <c r="K232" s="858"/>
      <c r="L232" s="858"/>
      <c r="M232" s="858"/>
      <c r="N232" s="858"/>
      <c r="O232" s="858"/>
      <c r="P232" s="858"/>
      <c r="Q232" s="858"/>
      <c r="R232" s="858"/>
      <c r="S232" s="858"/>
      <c r="T232" s="858"/>
      <c r="U232" s="4"/>
      <c r="V232" s="4"/>
      <c r="W232" s="4"/>
      <c r="X232" s="4"/>
      <c r="Y232" s="4"/>
      <c r="Z232" s="4"/>
      <c r="AA232" s="4"/>
      <c r="AB232" s="4"/>
    </row>
    <row r="233" spans="1:28" ht="14.5">
      <c r="A233" s="858"/>
      <c r="B233" s="861" t="s">
        <v>297</v>
      </c>
      <c r="C233" s="4280" t="s">
        <v>298</v>
      </c>
      <c r="D233" s="4068"/>
      <c r="E233" s="4068"/>
      <c r="F233" s="4068"/>
      <c r="G233" s="4068"/>
      <c r="H233" s="4068"/>
      <c r="I233" s="858"/>
      <c r="J233" s="858"/>
      <c r="K233" s="858"/>
      <c r="L233" s="858"/>
      <c r="M233" s="858"/>
      <c r="N233" s="858"/>
      <c r="O233" s="858"/>
      <c r="P233" s="858"/>
      <c r="Q233" s="858"/>
      <c r="R233" s="858"/>
      <c r="S233" s="858"/>
      <c r="T233" s="858"/>
      <c r="U233" s="4"/>
      <c r="V233" s="4"/>
      <c r="W233" s="4"/>
      <c r="X233" s="4"/>
      <c r="Y233" s="4"/>
      <c r="Z233" s="4"/>
      <c r="AA233" s="4"/>
      <c r="AB233" s="4"/>
    </row>
    <row r="234" spans="1:28" ht="12.5">
      <c r="A234" s="4"/>
      <c r="B234" s="4"/>
      <c r="C234" s="4"/>
      <c r="D234" s="4"/>
      <c r="E234" s="4"/>
      <c r="F234" s="4"/>
      <c r="G234" s="4"/>
      <c r="H234" s="4"/>
      <c r="I234" s="4"/>
      <c r="J234" s="865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2.5">
      <c r="A235" s="4"/>
      <c r="B235" s="4"/>
      <c r="C235" s="4"/>
      <c r="D235" s="4"/>
      <c r="E235" s="4"/>
      <c r="F235" s="4"/>
      <c r="G235" s="4"/>
      <c r="H235" s="4"/>
      <c r="I235" s="4"/>
      <c r="J235" s="865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2.5">
      <c r="A236" s="4"/>
      <c r="B236" s="4"/>
      <c r="C236" s="4"/>
      <c r="D236" s="4"/>
      <c r="E236" s="4"/>
      <c r="F236" s="4"/>
      <c r="G236" s="4"/>
      <c r="H236" s="4"/>
      <c r="I236" s="4"/>
      <c r="J236" s="865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2.5">
      <c r="A237" s="4"/>
      <c r="B237" s="4"/>
      <c r="C237" s="4"/>
      <c r="D237" s="4"/>
      <c r="E237" s="4"/>
      <c r="F237" s="4"/>
      <c r="G237" s="4"/>
      <c r="H237" s="4"/>
      <c r="I237" s="4"/>
      <c r="J237" s="86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2.5">
      <c r="A238" s="4"/>
      <c r="B238" s="4"/>
      <c r="C238" s="4"/>
      <c r="D238" s="4"/>
      <c r="E238" s="4"/>
      <c r="F238" s="4"/>
      <c r="G238" s="4"/>
      <c r="H238" s="4"/>
      <c r="I238" s="4"/>
      <c r="J238" s="86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2.5">
      <c r="A239" s="4"/>
      <c r="B239" s="4"/>
      <c r="C239" s="4"/>
      <c r="D239" s="4"/>
      <c r="E239" s="4"/>
      <c r="F239" s="4"/>
      <c r="G239" s="4"/>
      <c r="H239" s="4"/>
      <c r="I239" s="4"/>
      <c r="J239" s="865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2.5">
      <c r="A240" s="4"/>
      <c r="B240" s="4"/>
      <c r="C240" s="4"/>
      <c r="D240" s="4"/>
      <c r="E240" s="4"/>
      <c r="F240" s="4"/>
      <c r="G240" s="4"/>
      <c r="H240" s="4"/>
      <c r="I240" s="4"/>
      <c r="J240" s="865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2.5">
      <c r="A241" s="4"/>
      <c r="B241" s="4"/>
      <c r="C241" s="4"/>
      <c r="D241" s="4"/>
      <c r="E241" s="4"/>
      <c r="F241" s="4"/>
      <c r="G241" s="4"/>
      <c r="H241" s="4"/>
      <c r="I241" s="4"/>
      <c r="J241" s="86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2.5">
      <c r="A242" s="4"/>
      <c r="B242" s="4"/>
      <c r="C242" s="4"/>
      <c r="D242" s="4"/>
      <c r="E242" s="4"/>
      <c r="F242" s="4"/>
      <c r="G242" s="4"/>
      <c r="H242" s="4"/>
      <c r="I242" s="4"/>
      <c r="J242" s="865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2.5">
      <c r="A243" s="4"/>
      <c r="B243" s="4"/>
      <c r="C243" s="4"/>
      <c r="D243" s="4"/>
      <c r="E243" s="4"/>
      <c r="F243" s="4"/>
      <c r="G243" s="4"/>
      <c r="H243" s="4"/>
      <c r="I243" s="4"/>
      <c r="J243" s="865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2.5">
      <c r="A244" s="4"/>
      <c r="B244" s="4"/>
      <c r="C244" s="4"/>
      <c r="D244" s="4"/>
      <c r="E244" s="4"/>
      <c r="F244" s="4"/>
      <c r="G244" s="4"/>
      <c r="H244" s="4"/>
      <c r="I244" s="4"/>
      <c r="J244" s="865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2.5">
      <c r="A245" s="4"/>
      <c r="B245" s="4"/>
      <c r="C245" s="4"/>
      <c r="D245" s="4"/>
      <c r="E245" s="4"/>
      <c r="F245" s="4"/>
      <c r="G245" s="4"/>
      <c r="H245" s="4"/>
      <c r="I245" s="4"/>
      <c r="J245" s="86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2.5">
      <c r="A246" s="4"/>
      <c r="B246" s="4"/>
      <c r="C246" s="4"/>
      <c r="D246" s="4"/>
      <c r="E246" s="4"/>
      <c r="F246" s="4"/>
      <c r="G246" s="4"/>
      <c r="H246" s="4"/>
      <c r="I246" s="4"/>
      <c r="J246" s="865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2.5">
      <c r="A247" s="4"/>
      <c r="B247" s="4"/>
      <c r="C247" s="4"/>
      <c r="D247" s="4"/>
      <c r="E247" s="4"/>
      <c r="F247" s="4"/>
      <c r="G247" s="4"/>
      <c r="H247" s="4"/>
      <c r="I247" s="4"/>
      <c r="J247" s="865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2.5">
      <c r="A248" s="4"/>
      <c r="B248" s="4"/>
      <c r="C248" s="4"/>
      <c r="D248" s="4"/>
      <c r="E248" s="4"/>
      <c r="F248" s="4"/>
      <c r="G248" s="4"/>
      <c r="H248" s="4"/>
      <c r="I248" s="4"/>
      <c r="J248" s="86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2.5">
      <c r="A249" s="4"/>
      <c r="B249" s="4"/>
      <c r="C249" s="4"/>
      <c r="D249" s="4"/>
      <c r="E249" s="4"/>
      <c r="F249" s="4"/>
      <c r="G249" s="4"/>
      <c r="H249" s="4"/>
      <c r="I249" s="4"/>
      <c r="J249" s="865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2.5">
      <c r="A250" s="4"/>
      <c r="B250" s="4"/>
      <c r="C250" s="4"/>
      <c r="D250" s="4"/>
      <c r="E250" s="4"/>
      <c r="F250" s="4"/>
      <c r="G250" s="4"/>
      <c r="H250" s="4"/>
      <c r="I250" s="4"/>
      <c r="J250" s="865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2.5">
      <c r="A251" s="4"/>
      <c r="B251" s="4"/>
      <c r="C251" s="4"/>
      <c r="D251" s="4"/>
      <c r="E251" s="4"/>
      <c r="F251" s="4"/>
      <c r="G251" s="4"/>
      <c r="H251" s="4"/>
      <c r="I251" s="4"/>
      <c r="J251" s="865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2.5">
      <c r="A252" s="4"/>
      <c r="B252" s="4"/>
      <c r="C252" s="4"/>
      <c r="D252" s="4"/>
      <c r="E252" s="4"/>
      <c r="F252" s="4"/>
      <c r="G252" s="4"/>
      <c r="H252" s="4"/>
      <c r="I252" s="4"/>
      <c r="J252" s="865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2.5">
      <c r="A253" s="4"/>
      <c r="B253" s="4"/>
      <c r="C253" s="4"/>
      <c r="D253" s="4"/>
      <c r="E253" s="4"/>
      <c r="F253" s="4"/>
      <c r="G253" s="4"/>
      <c r="H253" s="4"/>
      <c r="I253" s="4"/>
      <c r="J253" s="865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2.5">
      <c r="A254" s="4"/>
      <c r="B254" s="4"/>
      <c r="C254" s="4"/>
      <c r="D254" s="4"/>
      <c r="E254" s="4"/>
      <c r="F254" s="4"/>
      <c r="G254" s="4"/>
      <c r="H254" s="4"/>
      <c r="I254" s="4"/>
      <c r="J254" s="86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2.5">
      <c r="A255" s="4"/>
      <c r="B255" s="4"/>
      <c r="C255" s="4"/>
      <c r="D255" s="4"/>
      <c r="E255" s="4"/>
      <c r="F255" s="4"/>
      <c r="G255" s="4"/>
      <c r="H255" s="4"/>
      <c r="I255" s="4"/>
      <c r="J255" s="865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2.5">
      <c r="A256" s="4"/>
      <c r="B256" s="4"/>
      <c r="C256" s="4"/>
      <c r="D256" s="4"/>
      <c r="E256" s="4"/>
      <c r="F256" s="4"/>
      <c r="G256" s="4"/>
      <c r="H256" s="4"/>
      <c r="I256" s="4"/>
      <c r="J256" s="86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2.5">
      <c r="A257" s="4"/>
      <c r="B257" s="4"/>
      <c r="C257" s="4"/>
      <c r="D257" s="4"/>
      <c r="E257" s="4"/>
      <c r="F257" s="4"/>
      <c r="G257" s="4"/>
      <c r="H257" s="4"/>
      <c r="I257" s="4"/>
      <c r="J257" s="86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2.5">
      <c r="A258" s="4"/>
      <c r="B258" s="4"/>
      <c r="C258" s="4"/>
      <c r="D258" s="4"/>
      <c r="E258" s="4"/>
      <c r="F258" s="4"/>
      <c r="G258" s="4"/>
      <c r="H258" s="4"/>
      <c r="I258" s="4"/>
      <c r="J258" s="86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2.5">
      <c r="A259" s="4"/>
      <c r="B259" s="4"/>
      <c r="C259" s="4"/>
      <c r="D259" s="4"/>
      <c r="E259" s="4"/>
      <c r="F259" s="4"/>
      <c r="G259" s="4"/>
      <c r="H259" s="4"/>
      <c r="I259" s="4"/>
      <c r="J259" s="86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2.5">
      <c r="A260" s="4"/>
      <c r="B260" s="4"/>
      <c r="C260" s="4"/>
      <c r="D260" s="4"/>
      <c r="E260" s="4"/>
      <c r="F260" s="4"/>
      <c r="G260" s="4"/>
      <c r="H260" s="4"/>
      <c r="I260" s="4"/>
      <c r="J260" s="86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2.5">
      <c r="A261" s="4"/>
      <c r="B261" s="4"/>
      <c r="C261" s="4"/>
      <c r="D261" s="4"/>
      <c r="E261" s="4"/>
      <c r="F261" s="4"/>
      <c r="G261" s="4"/>
      <c r="H261" s="4"/>
      <c r="I261" s="4"/>
      <c r="J261" s="86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2.5">
      <c r="A262" s="4"/>
      <c r="B262" s="4"/>
      <c r="C262" s="4"/>
      <c r="D262" s="4"/>
      <c r="E262" s="4"/>
      <c r="F262" s="4"/>
      <c r="G262" s="4"/>
      <c r="H262" s="4"/>
      <c r="I262" s="4"/>
      <c r="J262" s="86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2.5">
      <c r="A263" s="4"/>
      <c r="B263" s="4"/>
      <c r="C263" s="4"/>
      <c r="D263" s="4"/>
      <c r="E263" s="4"/>
      <c r="F263" s="4"/>
      <c r="G263" s="4"/>
      <c r="H263" s="4"/>
      <c r="I263" s="4"/>
      <c r="J263" s="86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2.5">
      <c r="A264" s="4"/>
      <c r="B264" s="4"/>
      <c r="C264" s="4"/>
      <c r="D264" s="4"/>
      <c r="E264" s="4"/>
      <c r="F264" s="4"/>
      <c r="G264" s="4"/>
      <c r="H264" s="4"/>
      <c r="I264" s="4"/>
      <c r="J264" s="86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2.5">
      <c r="A265" s="4"/>
      <c r="B265" s="4"/>
      <c r="C265" s="4"/>
      <c r="D265" s="4"/>
      <c r="E265" s="4"/>
      <c r="F265" s="4"/>
      <c r="G265" s="4"/>
      <c r="H265" s="4"/>
      <c r="I265" s="4"/>
      <c r="J265" s="86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2.5">
      <c r="A266" s="4"/>
      <c r="B266" s="4"/>
      <c r="C266" s="4"/>
      <c r="D266" s="4"/>
      <c r="E266" s="4"/>
      <c r="F266" s="4"/>
      <c r="G266" s="4"/>
      <c r="H266" s="4"/>
      <c r="I266" s="4"/>
      <c r="J266" s="86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2.5">
      <c r="A267" s="4"/>
      <c r="B267" s="4"/>
      <c r="C267" s="4"/>
      <c r="D267" s="4"/>
      <c r="E267" s="4"/>
      <c r="F267" s="4"/>
      <c r="G267" s="4"/>
      <c r="H267" s="4"/>
      <c r="I267" s="4"/>
      <c r="J267" s="865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2.5">
      <c r="A268" s="4"/>
      <c r="B268" s="4"/>
      <c r="C268" s="4"/>
      <c r="D268" s="4"/>
      <c r="E268" s="4"/>
      <c r="F268" s="4"/>
      <c r="G268" s="4"/>
      <c r="H268" s="4"/>
      <c r="I268" s="4"/>
      <c r="J268" s="865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2.5">
      <c r="A269" s="4"/>
      <c r="B269" s="4"/>
      <c r="C269" s="4"/>
      <c r="D269" s="4"/>
      <c r="E269" s="4"/>
      <c r="F269" s="4"/>
      <c r="G269" s="4"/>
      <c r="H269" s="4"/>
      <c r="I269" s="4"/>
      <c r="J269" s="86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2.5">
      <c r="A270" s="4"/>
      <c r="B270" s="4"/>
      <c r="C270" s="4"/>
      <c r="D270" s="4"/>
      <c r="E270" s="4"/>
      <c r="F270" s="4"/>
      <c r="G270" s="4"/>
      <c r="H270" s="4"/>
      <c r="I270" s="4"/>
      <c r="J270" s="86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2.5">
      <c r="A271" s="4"/>
      <c r="B271" s="4"/>
      <c r="C271" s="4"/>
      <c r="D271" s="4"/>
      <c r="E271" s="4"/>
      <c r="F271" s="4"/>
      <c r="G271" s="4"/>
      <c r="H271" s="4"/>
      <c r="I271" s="4"/>
      <c r="J271" s="86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2.5">
      <c r="A272" s="4"/>
      <c r="B272" s="4"/>
      <c r="C272" s="4"/>
      <c r="D272" s="4"/>
      <c r="E272" s="4"/>
      <c r="F272" s="4"/>
      <c r="G272" s="4"/>
      <c r="H272" s="4"/>
      <c r="I272" s="4"/>
      <c r="J272" s="86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2.5">
      <c r="A273" s="4"/>
      <c r="B273" s="4"/>
      <c r="C273" s="4"/>
      <c r="D273" s="4"/>
      <c r="E273" s="4"/>
      <c r="F273" s="4"/>
      <c r="G273" s="4"/>
      <c r="H273" s="4"/>
      <c r="I273" s="4"/>
      <c r="J273" s="86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2.5">
      <c r="A274" s="4"/>
      <c r="B274" s="4"/>
      <c r="C274" s="4"/>
      <c r="D274" s="4"/>
      <c r="E274" s="4"/>
      <c r="F274" s="4"/>
      <c r="G274" s="4"/>
      <c r="H274" s="4"/>
      <c r="I274" s="4"/>
      <c r="J274" s="865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2.5">
      <c r="A275" s="4"/>
      <c r="B275" s="4"/>
      <c r="C275" s="4"/>
      <c r="D275" s="4"/>
      <c r="E275" s="4"/>
      <c r="F275" s="4"/>
      <c r="G275" s="4"/>
      <c r="H275" s="4"/>
      <c r="I275" s="4"/>
      <c r="J275" s="86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2.5">
      <c r="A276" s="4"/>
      <c r="B276" s="4"/>
      <c r="C276" s="4"/>
      <c r="D276" s="4"/>
      <c r="E276" s="4"/>
      <c r="F276" s="4"/>
      <c r="G276" s="4"/>
      <c r="H276" s="4"/>
      <c r="I276" s="4"/>
      <c r="J276" s="86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2.5">
      <c r="A277" s="4"/>
      <c r="B277" s="4"/>
      <c r="C277" s="4"/>
      <c r="D277" s="4"/>
      <c r="E277" s="4"/>
      <c r="F277" s="4"/>
      <c r="G277" s="4"/>
      <c r="H277" s="4"/>
      <c r="I277" s="4"/>
      <c r="J277" s="865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2.5">
      <c r="A278" s="4"/>
      <c r="B278" s="4"/>
      <c r="C278" s="4"/>
      <c r="D278" s="4"/>
      <c r="E278" s="4"/>
      <c r="F278" s="4"/>
      <c r="G278" s="4"/>
      <c r="H278" s="4"/>
      <c r="I278" s="4"/>
      <c r="J278" s="865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2.5">
      <c r="A279" s="4"/>
      <c r="B279" s="4"/>
      <c r="C279" s="4"/>
      <c r="D279" s="4"/>
      <c r="E279" s="4"/>
      <c r="F279" s="4"/>
      <c r="G279" s="4"/>
      <c r="H279" s="4"/>
      <c r="I279" s="4"/>
      <c r="J279" s="86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2.5">
      <c r="A280" s="4"/>
      <c r="B280" s="4"/>
      <c r="C280" s="4"/>
      <c r="D280" s="4"/>
      <c r="E280" s="4"/>
      <c r="F280" s="4"/>
      <c r="G280" s="4"/>
      <c r="H280" s="4"/>
      <c r="I280" s="4"/>
      <c r="J280" s="865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2.5">
      <c r="A281" s="4"/>
      <c r="B281" s="4"/>
      <c r="C281" s="4"/>
      <c r="D281" s="4"/>
      <c r="E281" s="4"/>
      <c r="F281" s="4"/>
      <c r="G281" s="4"/>
      <c r="H281" s="4"/>
      <c r="I281" s="4"/>
      <c r="J281" s="865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2.5">
      <c r="A282" s="4"/>
      <c r="B282" s="4"/>
      <c r="C282" s="4"/>
      <c r="D282" s="4"/>
      <c r="E282" s="4"/>
      <c r="F282" s="4"/>
      <c r="G282" s="4"/>
      <c r="H282" s="4"/>
      <c r="I282" s="4"/>
      <c r="J282" s="865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2.5">
      <c r="A283" s="4"/>
      <c r="B283" s="4"/>
      <c r="C283" s="4"/>
      <c r="D283" s="4"/>
      <c r="E283" s="4"/>
      <c r="F283" s="4"/>
      <c r="G283" s="4"/>
      <c r="H283" s="4"/>
      <c r="I283" s="4"/>
      <c r="J283" s="86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2.5">
      <c r="A284" s="4"/>
      <c r="B284" s="4"/>
      <c r="C284" s="4"/>
      <c r="D284" s="4"/>
      <c r="E284" s="4"/>
      <c r="F284" s="4"/>
      <c r="G284" s="4"/>
      <c r="H284" s="4"/>
      <c r="I284" s="4"/>
      <c r="J284" s="86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2.5">
      <c r="A285" s="4"/>
      <c r="B285" s="4"/>
      <c r="C285" s="4"/>
      <c r="D285" s="4"/>
      <c r="E285" s="4"/>
      <c r="F285" s="4"/>
      <c r="G285" s="4"/>
      <c r="H285" s="4"/>
      <c r="I285" s="4"/>
      <c r="J285" s="86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2.5">
      <c r="A286" s="4"/>
      <c r="B286" s="4"/>
      <c r="C286" s="4"/>
      <c r="D286" s="4"/>
      <c r="E286" s="4"/>
      <c r="F286" s="4"/>
      <c r="G286" s="4"/>
      <c r="H286" s="4"/>
      <c r="I286" s="4"/>
      <c r="J286" s="86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2.5">
      <c r="A287" s="4"/>
      <c r="B287" s="4"/>
      <c r="C287" s="4"/>
      <c r="D287" s="4"/>
      <c r="E287" s="4"/>
      <c r="F287" s="4"/>
      <c r="G287" s="4"/>
      <c r="H287" s="4"/>
      <c r="I287" s="4"/>
      <c r="J287" s="86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2.5">
      <c r="A288" s="4"/>
      <c r="B288" s="4"/>
      <c r="C288" s="4"/>
      <c r="D288" s="4"/>
      <c r="E288" s="4"/>
      <c r="F288" s="4"/>
      <c r="G288" s="4"/>
      <c r="H288" s="4"/>
      <c r="I288" s="4"/>
      <c r="J288" s="86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2.5">
      <c r="A289" s="4"/>
      <c r="B289" s="4"/>
      <c r="C289" s="4"/>
      <c r="D289" s="4"/>
      <c r="E289" s="4"/>
      <c r="F289" s="4"/>
      <c r="G289" s="4"/>
      <c r="H289" s="4"/>
      <c r="I289" s="4"/>
      <c r="J289" s="86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2.5">
      <c r="A290" s="4"/>
      <c r="B290" s="4"/>
      <c r="C290" s="4"/>
      <c r="D290" s="4"/>
      <c r="E290" s="4"/>
      <c r="F290" s="4"/>
      <c r="G290" s="4"/>
      <c r="H290" s="4"/>
      <c r="I290" s="4"/>
      <c r="J290" s="86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2.5">
      <c r="A291" s="4"/>
      <c r="B291" s="4"/>
      <c r="C291" s="4"/>
      <c r="D291" s="4"/>
      <c r="E291" s="4"/>
      <c r="F291" s="4"/>
      <c r="G291" s="4"/>
      <c r="H291" s="4"/>
      <c r="I291" s="4"/>
      <c r="J291" s="86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2.5">
      <c r="A292" s="4"/>
      <c r="B292" s="4"/>
      <c r="C292" s="4"/>
      <c r="D292" s="4"/>
      <c r="E292" s="4"/>
      <c r="F292" s="4"/>
      <c r="G292" s="4"/>
      <c r="H292" s="4"/>
      <c r="I292" s="4"/>
      <c r="J292" s="86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2.5">
      <c r="A293" s="4"/>
      <c r="B293" s="4"/>
      <c r="C293" s="4"/>
      <c r="D293" s="4"/>
      <c r="E293" s="4"/>
      <c r="F293" s="4"/>
      <c r="G293" s="4"/>
      <c r="H293" s="4"/>
      <c r="I293" s="4"/>
      <c r="J293" s="86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2.5">
      <c r="A294" s="4"/>
      <c r="B294" s="4"/>
      <c r="C294" s="4"/>
      <c r="D294" s="4"/>
      <c r="E294" s="4"/>
      <c r="F294" s="4"/>
      <c r="G294" s="4"/>
      <c r="H294" s="4"/>
      <c r="I294" s="4"/>
      <c r="J294" s="86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2.5">
      <c r="A295" s="4"/>
      <c r="B295" s="4"/>
      <c r="C295" s="4"/>
      <c r="D295" s="4"/>
      <c r="E295" s="4"/>
      <c r="F295" s="4"/>
      <c r="G295" s="4"/>
      <c r="H295" s="4"/>
      <c r="I295" s="4"/>
      <c r="J295" s="86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2.5">
      <c r="A296" s="4"/>
      <c r="B296" s="4"/>
      <c r="C296" s="4"/>
      <c r="D296" s="4"/>
      <c r="E296" s="4"/>
      <c r="F296" s="4"/>
      <c r="G296" s="4"/>
      <c r="H296" s="4"/>
      <c r="I296" s="4"/>
      <c r="J296" s="86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2.5">
      <c r="A297" s="4"/>
      <c r="B297" s="4"/>
      <c r="C297" s="4"/>
      <c r="D297" s="4"/>
      <c r="E297" s="4"/>
      <c r="F297" s="4"/>
      <c r="G297" s="4"/>
      <c r="H297" s="4"/>
      <c r="I297" s="4"/>
      <c r="J297" s="86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2.5">
      <c r="A298" s="4"/>
      <c r="B298" s="4"/>
      <c r="C298" s="4"/>
      <c r="D298" s="4"/>
      <c r="E298" s="4"/>
      <c r="F298" s="4"/>
      <c r="G298" s="4"/>
      <c r="H298" s="4"/>
      <c r="I298" s="4"/>
      <c r="J298" s="86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2.5">
      <c r="A299" s="4"/>
      <c r="B299" s="4"/>
      <c r="C299" s="4"/>
      <c r="D299" s="4"/>
      <c r="E299" s="4"/>
      <c r="F299" s="4"/>
      <c r="G299" s="4"/>
      <c r="H299" s="4"/>
      <c r="I299" s="4"/>
      <c r="J299" s="86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2.5">
      <c r="A300" s="4"/>
      <c r="B300" s="4"/>
      <c r="C300" s="4"/>
      <c r="D300" s="4"/>
      <c r="E300" s="4"/>
      <c r="F300" s="4"/>
      <c r="G300" s="4"/>
      <c r="H300" s="4"/>
      <c r="I300" s="4"/>
      <c r="J300" s="86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2.5">
      <c r="A301" s="4"/>
      <c r="B301" s="4"/>
      <c r="C301" s="4"/>
      <c r="D301" s="4"/>
      <c r="E301" s="4"/>
      <c r="F301" s="4"/>
      <c r="G301" s="4"/>
      <c r="H301" s="4"/>
      <c r="I301" s="4"/>
      <c r="J301" s="86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2.5">
      <c r="A302" s="4"/>
      <c r="B302" s="4"/>
      <c r="C302" s="4"/>
      <c r="D302" s="4"/>
      <c r="E302" s="4"/>
      <c r="F302" s="4"/>
      <c r="G302" s="4"/>
      <c r="H302" s="4"/>
      <c r="I302" s="4"/>
      <c r="J302" s="86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2.5">
      <c r="A303" s="4"/>
      <c r="B303" s="4"/>
      <c r="C303" s="4"/>
      <c r="D303" s="4"/>
      <c r="E303" s="4"/>
      <c r="F303" s="4"/>
      <c r="G303" s="4"/>
      <c r="H303" s="4"/>
      <c r="I303" s="4"/>
      <c r="J303" s="86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2.5">
      <c r="A304" s="4"/>
      <c r="B304" s="4"/>
      <c r="C304" s="4"/>
      <c r="D304" s="4"/>
      <c r="E304" s="4"/>
      <c r="F304" s="4"/>
      <c r="G304" s="4"/>
      <c r="H304" s="4"/>
      <c r="I304" s="4"/>
      <c r="J304" s="86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2.5">
      <c r="A305" s="4"/>
      <c r="B305" s="4"/>
      <c r="C305" s="4"/>
      <c r="D305" s="4"/>
      <c r="E305" s="4"/>
      <c r="F305" s="4"/>
      <c r="G305" s="4"/>
      <c r="H305" s="4"/>
      <c r="I305" s="4"/>
      <c r="J305" s="86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2.5">
      <c r="A306" s="4"/>
      <c r="B306" s="4"/>
      <c r="C306" s="4"/>
      <c r="D306" s="4"/>
      <c r="E306" s="4"/>
      <c r="F306" s="4"/>
      <c r="G306" s="4"/>
      <c r="H306" s="4"/>
      <c r="I306" s="4"/>
      <c r="J306" s="86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2.5">
      <c r="A307" s="4"/>
      <c r="B307" s="4"/>
      <c r="C307" s="4"/>
      <c r="D307" s="4"/>
      <c r="E307" s="4"/>
      <c r="F307" s="4"/>
      <c r="G307" s="4"/>
      <c r="H307" s="4"/>
      <c r="I307" s="4"/>
      <c r="J307" s="86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2.5">
      <c r="A308" s="4"/>
      <c r="B308" s="4"/>
      <c r="C308" s="4"/>
      <c r="D308" s="4"/>
      <c r="E308" s="4"/>
      <c r="F308" s="4"/>
      <c r="G308" s="4"/>
      <c r="H308" s="4"/>
      <c r="I308" s="4"/>
      <c r="J308" s="86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2.5">
      <c r="A309" s="4"/>
      <c r="B309" s="4"/>
      <c r="C309" s="4"/>
      <c r="D309" s="4"/>
      <c r="E309" s="4"/>
      <c r="F309" s="4"/>
      <c r="G309" s="4"/>
      <c r="H309" s="4"/>
      <c r="I309" s="4"/>
      <c r="J309" s="86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2.5">
      <c r="A310" s="4"/>
      <c r="B310" s="4"/>
      <c r="C310" s="4"/>
      <c r="D310" s="4"/>
      <c r="E310" s="4"/>
      <c r="F310" s="4"/>
      <c r="G310" s="4"/>
      <c r="H310" s="4"/>
      <c r="I310" s="4"/>
      <c r="J310" s="86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2.5">
      <c r="A311" s="4"/>
      <c r="B311" s="4"/>
      <c r="C311" s="4"/>
      <c r="D311" s="4"/>
      <c r="E311" s="4"/>
      <c r="F311" s="4"/>
      <c r="G311" s="4"/>
      <c r="H311" s="4"/>
      <c r="I311" s="4"/>
      <c r="J311" s="86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2.5">
      <c r="A312" s="4"/>
      <c r="B312" s="4"/>
      <c r="C312" s="4"/>
      <c r="D312" s="4"/>
      <c r="E312" s="4"/>
      <c r="F312" s="4"/>
      <c r="G312" s="4"/>
      <c r="H312" s="4"/>
      <c r="I312" s="4"/>
      <c r="J312" s="86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2.5">
      <c r="A313" s="4"/>
      <c r="B313" s="4"/>
      <c r="C313" s="4"/>
      <c r="D313" s="4"/>
      <c r="E313" s="4"/>
      <c r="F313" s="4"/>
      <c r="G313" s="4"/>
      <c r="H313" s="4"/>
      <c r="I313" s="4"/>
      <c r="J313" s="86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2.5">
      <c r="A314" s="4"/>
      <c r="B314" s="4"/>
      <c r="C314" s="4"/>
      <c r="D314" s="4"/>
      <c r="E314" s="4"/>
      <c r="F314" s="4"/>
      <c r="G314" s="4"/>
      <c r="H314" s="4"/>
      <c r="I314" s="4"/>
      <c r="J314" s="86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2.5">
      <c r="A315" s="4"/>
      <c r="B315" s="4"/>
      <c r="C315" s="4"/>
      <c r="D315" s="4"/>
      <c r="E315" s="4"/>
      <c r="F315" s="4"/>
      <c r="G315" s="4"/>
      <c r="H315" s="4"/>
      <c r="I315" s="4"/>
      <c r="J315" s="86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2.5">
      <c r="A316" s="4"/>
      <c r="B316" s="4"/>
      <c r="C316" s="4"/>
      <c r="D316" s="4"/>
      <c r="E316" s="4"/>
      <c r="F316" s="4"/>
      <c r="G316" s="4"/>
      <c r="H316" s="4"/>
      <c r="I316" s="4"/>
      <c r="J316" s="86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2.5">
      <c r="A317" s="4"/>
      <c r="B317" s="4"/>
      <c r="C317" s="4"/>
      <c r="D317" s="4"/>
      <c r="E317" s="4"/>
      <c r="F317" s="4"/>
      <c r="G317" s="4"/>
      <c r="H317" s="4"/>
      <c r="I317" s="4"/>
      <c r="J317" s="86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2.5">
      <c r="A318" s="4"/>
      <c r="B318" s="4"/>
      <c r="C318" s="4"/>
      <c r="D318" s="4"/>
      <c r="E318" s="4"/>
      <c r="F318" s="4"/>
      <c r="G318" s="4"/>
      <c r="H318" s="4"/>
      <c r="I318" s="4"/>
      <c r="J318" s="86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2.5">
      <c r="A319" s="4"/>
      <c r="B319" s="4"/>
      <c r="C319" s="4"/>
      <c r="D319" s="4"/>
      <c r="E319" s="4"/>
      <c r="F319" s="4"/>
      <c r="G319" s="4"/>
      <c r="H319" s="4"/>
      <c r="I319" s="4"/>
      <c r="J319" s="86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2.5">
      <c r="A320" s="4"/>
      <c r="B320" s="4"/>
      <c r="C320" s="4"/>
      <c r="D320" s="4"/>
      <c r="E320" s="4"/>
      <c r="F320" s="4"/>
      <c r="G320" s="4"/>
      <c r="H320" s="4"/>
      <c r="I320" s="4"/>
      <c r="J320" s="86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2.5">
      <c r="A321" s="4"/>
      <c r="B321" s="4"/>
      <c r="C321" s="4"/>
      <c r="D321" s="4"/>
      <c r="E321" s="4"/>
      <c r="F321" s="4"/>
      <c r="G321" s="4"/>
      <c r="H321" s="4"/>
      <c r="I321" s="4"/>
      <c r="J321" s="86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5">
      <c r="A322" s="4"/>
      <c r="B322" s="4"/>
      <c r="C322" s="4"/>
      <c r="D322" s="4"/>
      <c r="E322" s="4"/>
      <c r="F322" s="4"/>
      <c r="G322" s="4"/>
      <c r="H322" s="4"/>
      <c r="I322" s="4"/>
      <c r="J322" s="86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5">
      <c r="A323" s="4"/>
      <c r="B323" s="4"/>
      <c r="C323" s="4"/>
      <c r="D323" s="4"/>
      <c r="E323" s="4"/>
      <c r="F323" s="4"/>
      <c r="G323" s="4"/>
      <c r="H323" s="4"/>
      <c r="I323" s="4"/>
      <c r="J323" s="86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2.5">
      <c r="A324" s="4"/>
      <c r="B324" s="4"/>
      <c r="C324" s="4"/>
      <c r="D324" s="4"/>
      <c r="E324" s="4"/>
      <c r="F324" s="4"/>
      <c r="G324" s="4"/>
      <c r="H324" s="4"/>
      <c r="I324" s="4"/>
      <c r="J324" s="86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5">
      <c r="A325" s="4"/>
      <c r="B325" s="4"/>
      <c r="C325" s="4"/>
      <c r="D325" s="4"/>
      <c r="E325" s="4"/>
      <c r="F325" s="4"/>
      <c r="G325" s="4"/>
      <c r="H325" s="4"/>
      <c r="I325" s="4"/>
      <c r="J325" s="86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5">
      <c r="A326" s="4"/>
      <c r="B326" s="4"/>
      <c r="C326" s="4"/>
      <c r="D326" s="4"/>
      <c r="E326" s="4"/>
      <c r="F326" s="4"/>
      <c r="G326" s="4"/>
      <c r="H326" s="4"/>
      <c r="I326" s="4"/>
      <c r="J326" s="86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2.5">
      <c r="A327" s="4"/>
      <c r="B327" s="4"/>
      <c r="C327" s="4"/>
      <c r="D327" s="4"/>
      <c r="E327" s="4"/>
      <c r="F327" s="4"/>
      <c r="G327" s="4"/>
      <c r="H327" s="4"/>
      <c r="I327" s="4"/>
      <c r="J327" s="86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5">
      <c r="A328" s="4"/>
      <c r="B328" s="4"/>
      <c r="C328" s="4"/>
      <c r="D328" s="4"/>
      <c r="E328" s="4"/>
      <c r="F328" s="4"/>
      <c r="G328" s="4"/>
      <c r="H328" s="4"/>
      <c r="I328" s="4"/>
      <c r="J328" s="86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5">
      <c r="A329" s="4"/>
      <c r="B329" s="4"/>
      <c r="C329" s="4"/>
      <c r="D329" s="4"/>
      <c r="E329" s="4"/>
      <c r="F329" s="4"/>
      <c r="G329" s="4"/>
      <c r="H329" s="4"/>
      <c r="I329" s="4"/>
      <c r="J329" s="86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2.5">
      <c r="A330" s="4"/>
      <c r="B330" s="4"/>
      <c r="C330" s="4"/>
      <c r="D330" s="4"/>
      <c r="E330" s="4"/>
      <c r="F330" s="4"/>
      <c r="G330" s="4"/>
      <c r="H330" s="4"/>
      <c r="I330" s="4"/>
      <c r="J330" s="86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5">
      <c r="A331" s="4"/>
      <c r="B331" s="4"/>
      <c r="C331" s="4"/>
      <c r="D331" s="4"/>
      <c r="E331" s="4"/>
      <c r="F331" s="4"/>
      <c r="G331" s="4"/>
      <c r="H331" s="4"/>
      <c r="I331" s="4"/>
      <c r="J331" s="86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5">
      <c r="A332" s="4"/>
      <c r="B332" s="4"/>
      <c r="C332" s="4"/>
      <c r="D332" s="4"/>
      <c r="E332" s="4"/>
      <c r="F332" s="4"/>
      <c r="G332" s="4"/>
      <c r="H332" s="4"/>
      <c r="I332" s="4"/>
      <c r="J332" s="86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2.5">
      <c r="A333" s="4"/>
      <c r="B333" s="4"/>
      <c r="C333" s="4"/>
      <c r="D333" s="4"/>
      <c r="E333" s="4"/>
      <c r="F333" s="4"/>
      <c r="G333" s="4"/>
      <c r="H333" s="4"/>
      <c r="I333" s="4"/>
      <c r="J333" s="86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5">
      <c r="A334" s="4"/>
      <c r="B334" s="4"/>
      <c r="C334" s="4"/>
      <c r="D334" s="4"/>
      <c r="E334" s="4"/>
      <c r="F334" s="4"/>
      <c r="G334" s="4"/>
      <c r="H334" s="4"/>
      <c r="I334" s="4"/>
      <c r="J334" s="86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5">
      <c r="A335" s="4"/>
      <c r="B335" s="4"/>
      <c r="C335" s="4"/>
      <c r="D335" s="4"/>
      <c r="E335" s="4"/>
      <c r="F335" s="4"/>
      <c r="G335" s="4"/>
      <c r="H335" s="4"/>
      <c r="I335" s="4"/>
      <c r="J335" s="86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2.5">
      <c r="A336" s="4"/>
      <c r="B336" s="4"/>
      <c r="C336" s="4"/>
      <c r="D336" s="4"/>
      <c r="E336" s="4"/>
      <c r="F336" s="4"/>
      <c r="G336" s="4"/>
      <c r="H336" s="4"/>
      <c r="I336" s="4"/>
      <c r="J336" s="86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5">
      <c r="A337" s="4"/>
      <c r="B337" s="4"/>
      <c r="C337" s="4"/>
      <c r="D337" s="4"/>
      <c r="E337" s="4"/>
      <c r="F337" s="4"/>
      <c r="G337" s="4"/>
      <c r="H337" s="4"/>
      <c r="I337" s="4"/>
      <c r="J337" s="86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5">
      <c r="A338" s="4"/>
      <c r="B338" s="4"/>
      <c r="C338" s="4"/>
      <c r="D338" s="4"/>
      <c r="E338" s="4"/>
      <c r="F338" s="4"/>
      <c r="G338" s="4"/>
      <c r="H338" s="4"/>
      <c r="I338" s="4"/>
      <c r="J338" s="86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2.5">
      <c r="A339" s="4"/>
      <c r="B339" s="4"/>
      <c r="C339" s="4"/>
      <c r="D339" s="4"/>
      <c r="E339" s="4"/>
      <c r="F339" s="4"/>
      <c r="G339" s="4"/>
      <c r="H339" s="4"/>
      <c r="I339" s="4"/>
      <c r="J339" s="86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5">
      <c r="A340" s="4"/>
      <c r="B340" s="4"/>
      <c r="C340" s="4"/>
      <c r="D340" s="4"/>
      <c r="E340" s="4"/>
      <c r="F340" s="4"/>
      <c r="G340" s="4"/>
      <c r="H340" s="4"/>
      <c r="I340" s="4"/>
      <c r="J340" s="86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5">
      <c r="A341" s="4"/>
      <c r="B341" s="4"/>
      <c r="C341" s="4"/>
      <c r="D341" s="4"/>
      <c r="E341" s="4"/>
      <c r="F341" s="4"/>
      <c r="G341" s="4"/>
      <c r="H341" s="4"/>
      <c r="I341" s="4"/>
      <c r="J341" s="86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2.5">
      <c r="A342" s="4"/>
      <c r="B342" s="4"/>
      <c r="C342" s="4"/>
      <c r="D342" s="4"/>
      <c r="E342" s="4"/>
      <c r="F342" s="4"/>
      <c r="G342" s="4"/>
      <c r="H342" s="4"/>
      <c r="I342" s="4"/>
      <c r="J342" s="86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5">
      <c r="A343" s="4"/>
      <c r="B343" s="4"/>
      <c r="C343" s="4"/>
      <c r="D343" s="4"/>
      <c r="E343" s="4"/>
      <c r="F343" s="4"/>
      <c r="G343" s="4"/>
      <c r="H343" s="4"/>
      <c r="I343" s="4"/>
      <c r="J343" s="86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5">
      <c r="A344" s="4"/>
      <c r="B344" s="4"/>
      <c r="C344" s="4"/>
      <c r="D344" s="4"/>
      <c r="E344" s="4"/>
      <c r="F344" s="4"/>
      <c r="G344" s="4"/>
      <c r="H344" s="4"/>
      <c r="I344" s="4"/>
      <c r="J344" s="86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2.5">
      <c r="A345" s="4"/>
      <c r="B345" s="4"/>
      <c r="C345" s="4"/>
      <c r="D345" s="4"/>
      <c r="E345" s="4"/>
      <c r="F345" s="4"/>
      <c r="G345" s="4"/>
      <c r="H345" s="4"/>
      <c r="I345" s="4"/>
      <c r="J345" s="86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2.5">
      <c r="A346" s="4"/>
      <c r="B346" s="4"/>
      <c r="C346" s="4"/>
      <c r="D346" s="4"/>
      <c r="E346" s="4"/>
      <c r="F346" s="4"/>
      <c r="G346" s="4"/>
      <c r="H346" s="4"/>
      <c r="I346" s="4"/>
      <c r="J346" s="86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2.5">
      <c r="A347" s="4"/>
      <c r="B347" s="4"/>
      <c r="C347" s="4"/>
      <c r="D347" s="4"/>
      <c r="E347" s="4"/>
      <c r="F347" s="4"/>
      <c r="G347" s="4"/>
      <c r="H347" s="4"/>
      <c r="I347" s="4"/>
      <c r="J347" s="86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2.5">
      <c r="A348" s="4"/>
      <c r="B348" s="4"/>
      <c r="C348" s="4"/>
      <c r="D348" s="4"/>
      <c r="E348" s="4"/>
      <c r="F348" s="4"/>
      <c r="G348" s="4"/>
      <c r="H348" s="4"/>
      <c r="I348" s="4"/>
      <c r="J348" s="86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5">
      <c r="A349" s="4"/>
      <c r="B349" s="4"/>
      <c r="C349" s="4"/>
      <c r="D349" s="4"/>
      <c r="E349" s="4"/>
      <c r="F349" s="4"/>
      <c r="G349" s="4"/>
      <c r="H349" s="4"/>
      <c r="I349" s="4"/>
      <c r="J349" s="86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5">
      <c r="A350" s="4"/>
      <c r="B350" s="4"/>
      <c r="C350" s="4"/>
      <c r="D350" s="4"/>
      <c r="E350" s="4"/>
      <c r="F350" s="4"/>
      <c r="G350" s="4"/>
      <c r="H350" s="4"/>
      <c r="I350" s="4"/>
      <c r="J350" s="86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2.5">
      <c r="A351" s="4"/>
      <c r="B351" s="4"/>
      <c r="C351" s="4"/>
      <c r="D351" s="4"/>
      <c r="E351" s="4"/>
      <c r="F351" s="4"/>
      <c r="G351" s="4"/>
      <c r="H351" s="4"/>
      <c r="I351" s="4"/>
      <c r="J351" s="86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5">
      <c r="A352" s="4"/>
      <c r="B352" s="4"/>
      <c r="C352" s="4"/>
      <c r="D352" s="4"/>
      <c r="E352" s="4"/>
      <c r="F352" s="4"/>
      <c r="G352" s="4"/>
      <c r="H352" s="4"/>
      <c r="I352" s="4"/>
      <c r="J352" s="86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5">
      <c r="A353" s="4"/>
      <c r="B353" s="4"/>
      <c r="C353" s="4"/>
      <c r="D353" s="4"/>
      <c r="E353" s="4"/>
      <c r="F353" s="4"/>
      <c r="G353" s="4"/>
      <c r="H353" s="4"/>
      <c r="I353" s="4"/>
      <c r="J353" s="86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2.5">
      <c r="A354" s="4"/>
      <c r="B354" s="4"/>
      <c r="C354" s="4"/>
      <c r="D354" s="4"/>
      <c r="E354" s="4"/>
      <c r="F354" s="4"/>
      <c r="G354" s="4"/>
      <c r="H354" s="4"/>
      <c r="I354" s="4"/>
      <c r="J354" s="86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5">
      <c r="A355" s="4"/>
      <c r="B355" s="4"/>
      <c r="C355" s="4"/>
      <c r="D355" s="4"/>
      <c r="E355" s="4"/>
      <c r="F355" s="4"/>
      <c r="G355" s="4"/>
      <c r="H355" s="4"/>
      <c r="I355" s="4"/>
      <c r="J355" s="86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5">
      <c r="A356" s="4"/>
      <c r="B356" s="4"/>
      <c r="C356" s="4"/>
      <c r="D356" s="4"/>
      <c r="E356" s="4"/>
      <c r="F356" s="4"/>
      <c r="G356" s="4"/>
      <c r="H356" s="4"/>
      <c r="I356" s="4"/>
      <c r="J356" s="86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2.5">
      <c r="A357" s="4"/>
      <c r="B357" s="4"/>
      <c r="C357" s="4"/>
      <c r="D357" s="4"/>
      <c r="E357" s="4"/>
      <c r="F357" s="4"/>
      <c r="G357" s="4"/>
      <c r="H357" s="4"/>
      <c r="I357" s="4"/>
      <c r="J357" s="86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5">
      <c r="A358" s="4"/>
      <c r="B358" s="4"/>
      <c r="C358" s="4"/>
      <c r="D358" s="4"/>
      <c r="E358" s="4"/>
      <c r="F358" s="4"/>
      <c r="G358" s="4"/>
      <c r="H358" s="4"/>
      <c r="I358" s="4"/>
      <c r="J358" s="86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5">
      <c r="A359" s="4"/>
      <c r="B359" s="4"/>
      <c r="C359" s="4"/>
      <c r="D359" s="4"/>
      <c r="E359" s="4"/>
      <c r="F359" s="4"/>
      <c r="G359" s="4"/>
      <c r="H359" s="4"/>
      <c r="I359" s="4"/>
      <c r="J359" s="86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2.5">
      <c r="A360" s="4"/>
      <c r="B360" s="4"/>
      <c r="C360" s="4"/>
      <c r="D360" s="4"/>
      <c r="E360" s="4"/>
      <c r="F360" s="4"/>
      <c r="G360" s="4"/>
      <c r="H360" s="4"/>
      <c r="I360" s="4"/>
      <c r="J360" s="86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5">
      <c r="A361" s="4"/>
      <c r="B361" s="4"/>
      <c r="C361" s="4"/>
      <c r="D361" s="4"/>
      <c r="E361" s="4"/>
      <c r="F361" s="4"/>
      <c r="G361" s="4"/>
      <c r="H361" s="4"/>
      <c r="I361" s="4"/>
      <c r="J361" s="86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5">
      <c r="A362" s="4"/>
      <c r="B362" s="4"/>
      <c r="C362" s="4"/>
      <c r="D362" s="4"/>
      <c r="E362" s="4"/>
      <c r="F362" s="4"/>
      <c r="G362" s="4"/>
      <c r="H362" s="4"/>
      <c r="I362" s="4"/>
      <c r="J362" s="86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2.5">
      <c r="A363" s="4"/>
      <c r="B363" s="4"/>
      <c r="C363" s="4"/>
      <c r="D363" s="4"/>
      <c r="E363" s="4"/>
      <c r="F363" s="4"/>
      <c r="G363" s="4"/>
      <c r="H363" s="4"/>
      <c r="I363" s="4"/>
      <c r="J363" s="86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5">
      <c r="A364" s="4"/>
      <c r="B364" s="4"/>
      <c r="C364" s="4"/>
      <c r="D364" s="4"/>
      <c r="E364" s="4"/>
      <c r="F364" s="4"/>
      <c r="G364" s="4"/>
      <c r="H364" s="4"/>
      <c r="I364" s="4"/>
      <c r="J364" s="86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5">
      <c r="A365" s="4"/>
      <c r="B365" s="4"/>
      <c r="C365" s="4"/>
      <c r="D365" s="4"/>
      <c r="E365" s="4"/>
      <c r="F365" s="4"/>
      <c r="G365" s="4"/>
      <c r="H365" s="4"/>
      <c r="I365" s="4"/>
      <c r="J365" s="86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2.5">
      <c r="A366" s="4"/>
      <c r="B366" s="4"/>
      <c r="C366" s="4"/>
      <c r="D366" s="4"/>
      <c r="E366" s="4"/>
      <c r="F366" s="4"/>
      <c r="G366" s="4"/>
      <c r="H366" s="4"/>
      <c r="I366" s="4"/>
      <c r="J366" s="86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5">
      <c r="A367" s="4"/>
      <c r="B367" s="4"/>
      <c r="C367" s="4"/>
      <c r="D367" s="4"/>
      <c r="E367" s="4"/>
      <c r="F367" s="4"/>
      <c r="G367" s="4"/>
      <c r="H367" s="4"/>
      <c r="I367" s="4"/>
      <c r="J367" s="86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5">
      <c r="A368" s="4"/>
      <c r="B368" s="4"/>
      <c r="C368" s="4"/>
      <c r="D368" s="4"/>
      <c r="E368" s="4"/>
      <c r="F368" s="4"/>
      <c r="G368" s="4"/>
      <c r="H368" s="4"/>
      <c r="I368" s="4"/>
      <c r="J368" s="86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2.5">
      <c r="A369" s="4"/>
      <c r="B369" s="4"/>
      <c r="C369" s="4"/>
      <c r="D369" s="4"/>
      <c r="E369" s="4"/>
      <c r="F369" s="4"/>
      <c r="G369" s="4"/>
      <c r="H369" s="4"/>
      <c r="I369" s="4"/>
      <c r="J369" s="86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5">
      <c r="A370" s="4"/>
      <c r="B370" s="4"/>
      <c r="C370" s="4"/>
      <c r="D370" s="4"/>
      <c r="E370" s="4"/>
      <c r="F370" s="4"/>
      <c r="G370" s="4"/>
      <c r="H370" s="4"/>
      <c r="I370" s="4"/>
      <c r="J370" s="86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5">
      <c r="A371" s="4"/>
      <c r="B371" s="4"/>
      <c r="C371" s="4"/>
      <c r="D371" s="4"/>
      <c r="E371" s="4"/>
      <c r="F371" s="4"/>
      <c r="G371" s="4"/>
      <c r="H371" s="4"/>
      <c r="I371" s="4"/>
      <c r="J371" s="86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2.5">
      <c r="A372" s="4"/>
      <c r="B372" s="4"/>
      <c r="C372" s="4"/>
      <c r="D372" s="4"/>
      <c r="E372" s="4"/>
      <c r="F372" s="4"/>
      <c r="G372" s="4"/>
      <c r="H372" s="4"/>
      <c r="I372" s="4"/>
      <c r="J372" s="86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5">
      <c r="A373" s="4"/>
      <c r="B373" s="4"/>
      <c r="C373" s="4"/>
      <c r="D373" s="4"/>
      <c r="E373" s="4"/>
      <c r="F373" s="4"/>
      <c r="G373" s="4"/>
      <c r="H373" s="4"/>
      <c r="I373" s="4"/>
      <c r="J373" s="86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5">
      <c r="A374" s="4"/>
      <c r="B374" s="4"/>
      <c r="C374" s="4"/>
      <c r="D374" s="4"/>
      <c r="E374" s="4"/>
      <c r="F374" s="4"/>
      <c r="G374" s="4"/>
      <c r="H374" s="4"/>
      <c r="I374" s="4"/>
      <c r="J374" s="86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2.5">
      <c r="A375" s="4"/>
      <c r="B375" s="4"/>
      <c r="C375" s="4"/>
      <c r="D375" s="4"/>
      <c r="E375" s="4"/>
      <c r="F375" s="4"/>
      <c r="G375" s="4"/>
      <c r="H375" s="4"/>
      <c r="I375" s="4"/>
      <c r="J375" s="86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5">
      <c r="A376" s="4"/>
      <c r="B376" s="4"/>
      <c r="C376" s="4"/>
      <c r="D376" s="4"/>
      <c r="E376" s="4"/>
      <c r="F376" s="4"/>
      <c r="G376" s="4"/>
      <c r="H376" s="4"/>
      <c r="I376" s="4"/>
      <c r="J376" s="86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5">
      <c r="A377" s="4"/>
      <c r="B377" s="4"/>
      <c r="C377" s="4"/>
      <c r="D377" s="4"/>
      <c r="E377" s="4"/>
      <c r="F377" s="4"/>
      <c r="G377" s="4"/>
      <c r="H377" s="4"/>
      <c r="I377" s="4"/>
      <c r="J377" s="86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2.5">
      <c r="A378" s="4"/>
      <c r="B378" s="4"/>
      <c r="C378" s="4"/>
      <c r="D378" s="4"/>
      <c r="E378" s="4"/>
      <c r="F378" s="4"/>
      <c r="G378" s="4"/>
      <c r="H378" s="4"/>
      <c r="I378" s="4"/>
      <c r="J378" s="86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2.5">
      <c r="A379" s="4"/>
      <c r="B379" s="4"/>
      <c r="C379" s="4"/>
      <c r="D379" s="4"/>
      <c r="E379" s="4"/>
      <c r="F379" s="4"/>
      <c r="G379" s="4"/>
      <c r="H379" s="4"/>
      <c r="I379" s="4"/>
      <c r="J379" s="86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2.5">
      <c r="A380" s="4"/>
      <c r="B380" s="4"/>
      <c r="C380" s="4"/>
      <c r="D380" s="4"/>
      <c r="E380" s="4"/>
      <c r="F380" s="4"/>
      <c r="G380" s="4"/>
      <c r="H380" s="4"/>
      <c r="I380" s="4"/>
      <c r="J380" s="86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2.5">
      <c r="A381" s="4"/>
      <c r="B381" s="4"/>
      <c r="C381" s="4"/>
      <c r="D381" s="4"/>
      <c r="E381" s="4"/>
      <c r="F381" s="4"/>
      <c r="G381" s="4"/>
      <c r="H381" s="4"/>
      <c r="I381" s="4"/>
      <c r="J381" s="86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2.5">
      <c r="A382" s="4"/>
      <c r="B382" s="4"/>
      <c r="C382" s="4"/>
      <c r="D382" s="4"/>
      <c r="E382" s="4"/>
      <c r="F382" s="4"/>
      <c r="G382" s="4"/>
      <c r="H382" s="4"/>
      <c r="I382" s="4"/>
      <c r="J382" s="86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2.5">
      <c r="A383" s="4"/>
      <c r="B383" s="4"/>
      <c r="C383" s="4"/>
      <c r="D383" s="4"/>
      <c r="E383" s="4"/>
      <c r="F383" s="4"/>
      <c r="G383" s="4"/>
      <c r="H383" s="4"/>
      <c r="I383" s="4"/>
      <c r="J383" s="86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2.5">
      <c r="A384" s="4"/>
      <c r="B384" s="4"/>
      <c r="C384" s="4"/>
      <c r="D384" s="4"/>
      <c r="E384" s="4"/>
      <c r="F384" s="4"/>
      <c r="G384" s="4"/>
      <c r="H384" s="4"/>
      <c r="I384" s="4"/>
      <c r="J384" s="86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2.5">
      <c r="A385" s="4"/>
      <c r="B385" s="4"/>
      <c r="C385" s="4"/>
      <c r="D385" s="4"/>
      <c r="E385" s="4"/>
      <c r="F385" s="4"/>
      <c r="G385" s="4"/>
      <c r="H385" s="4"/>
      <c r="I385" s="4"/>
      <c r="J385" s="86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2.5">
      <c r="A386" s="4"/>
      <c r="B386" s="4"/>
      <c r="C386" s="4"/>
      <c r="D386" s="4"/>
      <c r="E386" s="4"/>
      <c r="F386" s="4"/>
      <c r="G386" s="4"/>
      <c r="H386" s="4"/>
      <c r="I386" s="4"/>
      <c r="J386" s="86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2.5">
      <c r="A387" s="4"/>
      <c r="B387" s="4"/>
      <c r="C387" s="4"/>
      <c r="D387" s="4"/>
      <c r="E387" s="4"/>
      <c r="F387" s="4"/>
      <c r="G387" s="4"/>
      <c r="H387" s="4"/>
      <c r="I387" s="4"/>
      <c r="J387" s="86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2.5">
      <c r="A388" s="4"/>
      <c r="B388" s="4"/>
      <c r="C388" s="4"/>
      <c r="D388" s="4"/>
      <c r="E388" s="4"/>
      <c r="F388" s="4"/>
      <c r="G388" s="4"/>
      <c r="H388" s="4"/>
      <c r="I388" s="4"/>
      <c r="J388" s="86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2.5">
      <c r="A389" s="4"/>
      <c r="B389" s="4"/>
      <c r="C389" s="4"/>
      <c r="D389" s="4"/>
      <c r="E389" s="4"/>
      <c r="F389" s="4"/>
      <c r="G389" s="4"/>
      <c r="H389" s="4"/>
      <c r="I389" s="4"/>
      <c r="J389" s="86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2.5">
      <c r="A390" s="4"/>
      <c r="B390" s="4"/>
      <c r="C390" s="4"/>
      <c r="D390" s="4"/>
      <c r="E390" s="4"/>
      <c r="F390" s="4"/>
      <c r="G390" s="4"/>
      <c r="H390" s="4"/>
      <c r="I390" s="4"/>
      <c r="J390" s="86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2.5">
      <c r="A391" s="4"/>
      <c r="B391" s="4"/>
      <c r="C391" s="4"/>
      <c r="D391" s="4"/>
      <c r="E391" s="4"/>
      <c r="F391" s="4"/>
      <c r="G391" s="4"/>
      <c r="H391" s="4"/>
      <c r="I391" s="4"/>
      <c r="J391" s="86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2.5">
      <c r="A392" s="4"/>
      <c r="B392" s="4"/>
      <c r="C392" s="4"/>
      <c r="D392" s="4"/>
      <c r="E392" s="4"/>
      <c r="F392" s="4"/>
      <c r="G392" s="4"/>
      <c r="H392" s="4"/>
      <c r="I392" s="4"/>
      <c r="J392" s="86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2.5">
      <c r="A393" s="4"/>
      <c r="B393" s="4"/>
      <c r="C393" s="4"/>
      <c r="D393" s="4"/>
      <c r="E393" s="4"/>
      <c r="F393" s="4"/>
      <c r="G393" s="4"/>
      <c r="H393" s="4"/>
      <c r="I393" s="4"/>
      <c r="J393" s="86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2.5">
      <c r="A394" s="4"/>
      <c r="B394" s="4"/>
      <c r="C394" s="4"/>
      <c r="D394" s="4"/>
      <c r="E394" s="4"/>
      <c r="F394" s="4"/>
      <c r="G394" s="4"/>
      <c r="H394" s="4"/>
      <c r="I394" s="4"/>
      <c r="J394" s="86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2.5">
      <c r="A395" s="4"/>
      <c r="B395" s="4"/>
      <c r="C395" s="4"/>
      <c r="D395" s="4"/>
      <c r="E395" s="4"/>
      <c r="F395" s="4"/>
      <c r="G395" s="4"/>
      <c r="H395" s="4"/>
      <c r="I395" s="4"/>
      <c r="J395" s="86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2.5">
      <c r="A396" s="4"/>
      <c r="B396" s="4"/>
      <c r="C396" s="4"/>
      <c r="D396" s="4"/>
      <c r="E396" s="4"/>
      <c r="F396" s="4"/>
      <c r="G396" s="4"/>
      <c r="H396" s="4"/>
      <c r="I396" s="4"/>
      <c r="J396" s="86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2.5">
      <c r="A397" s="4"/>
      <c r="B397" s="4"/>
      <c r="C397" s="4"/>
      <c r="D397" s="4"/>
      <c r="E397" s="4"/>
      <c r="F397" s="4"/>
      <c r="G397" s="4"/>
      <c r="H397" s="4"/>
      <c r="I397" s="4"/>
      <c r="J397" s="86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2.5">
      <c r="A398" s="4"/>
      <c r="B398" s="4"/>
      <c r="C398" s="4"/>
      <c r="D398" s="4"/>
      <c r="E398" s="4"/>
      <c r="F398" s="4"/>
      <c r="G398" s="4"/>
      <c r="H398" s="4"/>
      <c r="I398" s="4"/>
      <c r="J398" s="86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2.5">
      <c r="A399" s="4"/>
      <c r="B399" s="4"/>
      <c r="C399" s="4"/>
      <c r="D399" s="4"/>
      <c r="E399" s="4"/>
      <c r="F399" s="4"/>
      <c r="G399" s="4"/>
      <c r="H399" s="4"/>
      <c r="I399" s="4"/>
      <c r="J399" s="86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2.5">
      <c r="A400" s="4"/>
      <c r="B400" s="4"/>
      <c r="C400" s="4"/>
      <c r="D400" s="4"/>
      <c r="E400" s="4"/>
      <c r="F400" s="4"/>
      <c r="G400" s="4"/>
      <c r="H400" s="4"/>
      <c r="I400" s="4"/>
      <c r="J400" s="86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2.5">
      <c r="A401" s="4"/>
      <c r="B401" s="4"/>
      <c r="C401" s="4"/>
      <c r="D401" s="4"/>
      <c r="E401" s="4"/>
      <c r="F401" s="4"/>
      <c r="G401" s="4"/>
      <c r="H401" s="4"/>
      <c r="I401" s="4"/>
      <c r="J401" s="86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2.5">
      <c r="A402" s="4"/>
      <c r="B402" s="4"/>
      <c r="C402" s="4"/>
      <c r="D402" s="4"/>
      <c r="E402" s="4"/>
      <c r="F402" s="4"/>
      <c r="G402" s="4"/>
      <c r="H402" s="4"/>
      <c r="I402" s="4"/>
      <c r="J402" s="86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5">
      <c r="A403" s="4"/>
      <c r="B403" s="4"/>
      <c r="C403" s="4"/>
      <c r="D403" s="4"/>
      <c r="E403" s="4"/>
      <c r="F403" s="4"/>
      <c r="G403" s="4"/>
      <c r="H403" s="4"/>
      <c r="I403" s="4"/>
      <c r="J403" s="86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5">
      <c r="A404" s="4"/>
      <c r="B404" s="4"/>
      <c r="C404" s="4"/>
      <c r="D404" s="4"/>
      <c r="E404" s="4"/>
      <c r="F404" s="4"/>
      <c r="G404" s="4"/>
      <c r="H404" s="4"/>
      <c r="I404" s="4"/>
      <c r="J404" s="86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2.5">
      <c r="A405" s="4"/>
      <c r="B405" s="4"/>
      <c r="C405" s="4"/>
      <c r="D405" s="4"/>
      <c r="E405" s="4"/>
      <c r="F405" s="4"/>
      <c r="G405" s="4"/>
      <c r="H405" s="4"/>
      <c r="I405" s="4"/>
      <c r="J405" s="86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5">
      <c r="A406" s="4"/>
      <c r="B406" s="4"/>
      <c r="C406" s="4"/>
      <c r="D406" s="4"/>
      <c r="E406" s="4"/>
      <c r="F406" s="4"/>
      <c r="G406" s="4"/>
      <c r="H406" s="4"/>
      <c r="I406" s="4"/>
      <c r="J406" s="86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5">
      <c r="A407" s="4"/>
      <c r="B407" s="4"/>
      <c r="C407" s="4"/>
      <c r="D407" s="4"/>
      <c r="E407" s="4"/>
      <c r="F407" s="4"/>
      <c r="G407" s="4"/>
      <c r="H407" s="4"/>
      <c r="I407" s="4"/>
      <c r="J407" s="86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2.5">
      <c r="A408" s="4"/>
      <c r="B408" s="4"/>
      <c r="C408" s="4"/>
      <c r="D408" s="4"/>
      <c r="E408" s="4"/>
      <c r="F408" s="4"/>
      <c r="G408" s="4"/>
      <c r="H408" s="4"/>
      <c r="I408" s="4"/>
      <c r="J408" s="86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2.5">
      <c r="A409" s="4"/>
      <c r="B409" s="4"/>
      <c r="C409" s="4"/>
      <c r="D409" s="4"/>
      <c r="E409" s="4"/>
      <c r="F409" s="4"/>
      <c r="G409" s="4"/>
      <c r="H409" s="4"/>
      <c r="I409" s="4"/>
      <c r="J409" s="86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2.5">
      <c r="A410" s="4"/>
      <c r="B410" s="4"/>
      <c r="C410" s="4"/>
      <c r="D410" s="4"/>
      <c r="E410" s="4"/>
      <c r="F410" s="4"/>
      <c r="G410" s="4"/>
      <c r="H410" s="4"/>
      <c r="I410" s="4"/>
      <c r="J410" s="86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2.5">
      <c r="A411" s="4"/>
      <c r="B411" s="4"/>
      <c r="C411" s="4"/>
      <c r="D411" s="4"/>
      <c r="E411" s="4"/>
      <c r="F411" s="4"/>
      <c r="G411" s="4"/>
      <c r="H411" s="4"/>
      <c r="I411" s="4"/>
      <c r="J411" s="86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2.5">
      <c r="A412" s="4"/>
      <c r="B412" s="4"/>
      <c r="C412" s="4"/>
      <c r="D412" s="4"/>
      <c r="E412" s="4"/>
      <c r="F412" s="4"/>
      <c r="G412" s="4"/>
      <c r="H412" s="4"/>
      <c r="I412" s="4"/>
      <c r="J412" s="86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2.5">
      <c r="A413" s="4"/>
      <c r="B413" s="4"/>
      <c r="C413" s="4"/>
      <c r="D413" s="4"/>
      <c r="E413" s="4"/>
      <c r="F413" s="4"/>
      <c r="G413" s="4"/>
      <c r="H413" s="4"/>
      <c r="I413" s="4"/>
      <c r="J413" s="86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2.5">
      <c r="A414" s="4"/>
      <c r="B414" s="4"/>
      <c r="C414" s="4"/>
      <c r="D414" s="4"/>
      <c r="E414" s="4"/>
      <c r="F414" s="4"/>
      <c r="G414" s="4"/>
      <c r="H414" s="4"/>
      <c r="I414" s="4"/>
      <c r="J414" s="86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2.5">
      <c r="A415" s="4"/>
      <c r="B415" s="4"/>
      <c r="C415" s="4"/>
      <c r="D415" s="4"/>
      <c r="E415" s="4"/>
      <c r="F415" s="4"/>
      <c r="G415" s="4"/>
      <c r="H415" s="4"/>
      <c r="I415" s="4"/>
      <c r="J415" s="86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2.5">
      <c r="A416" s="4"/>
      <c r="B416" s="4"/>
      <c r="C416" s="4"/>
      <c r="D416" s="4"/>
      <c r="E416" s="4"/>
      <c r="F416" s="4"/>
      <c r="G416" s="4"/>
      <c r="H416" s="4"/>
      <c r="I416" s="4"/>
      <c r="J416" s="86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2.5">
      <c r="A417" s="4"/>
      <c r="B417" s="4"/>
      <c r="C417" s="4"/>
      <c r="D417" s="4"/>
      <c r="E417" s="4"/>
      <c r="F417" s="4"/>
      <c r="G417" s="4"/>
      <c r="H417" s="4"/>
      <c r="I417" s="4"/>
      <c r="J417" s="86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2.5">
      <c r="A418" s="4"/>
      <c r="B418" s="4"/>
      <c r="C418" s="4"/>
      <c r="D418" s="4"/>
      <c r="E418" s="4"/>
      <c r="F418" s="4"/>
      <c r="G418" s="4"/>
      <c r="H418" s="4"/>
      <c r="I418" s="4"/>
      <c r="J418" s="86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2.5">
      <c r="A419" s="4"/>
      <c r="B419" s="4"/>
      <c r="C419" s="4"/>
      <c r="D419" s="4"/>
      <c r="E419" s="4"/>
      <c r="F419" s="4"/>
      <c r="G419" s="4"/>
      <c r="H419" s="4"/>
      <c r="I419" s="4"/>
      <c r="J419" s="86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2.5">
      <c r="A420" s="4"/>
      <c r="B420" s="4"/>
      <c r="C420" s="4"/>
      <c r="D420" s="4"/>
      <c r="E420" s="4"/>
      <c r="F420" s="4"/>
      <c r="G420" s="4"/>
      <c r="H420" s="4"/>
      <c r="I420" s="4"/>
      <c r="J420" s="86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2.5">
      <c r="A421" s="4"/>
      <c r="B421" s="4"/>
      <c r="C421" s="4"/>
      <c r="D421" s="4"/>
      <c r="E421" s="4"/>
      <c r="F421" s="4"/>
      <c r="G421" s="4"/>
      <c r="H421" s="4"/>
      <c r="I421" s="4"/>
      <c r="J421" s="86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2.5">
      <c r="A422" s="4"/>
      <c r="B422" s="4"/>
      <c r="C422" s="4"/>
      <c r="D422" s="4"/>
      <c r="E422" s="4"/>
      <c r="F422" s="4"/>
      <c r="G422" s="4"/>
      <c r="H422" s="4"/>
      <c r="I422" s="4"/>
      <c r="J422" s="86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2.5">
      <c r="A423" s="4"/>
      <c r="B423" s="4"/>
      <c r="C423" s="4"/>
      <c r="D423" s="4"/>
      <c r="E423" s="4"/>
      <c r="F423" s="4"/>
      <c r="G423" s="4"/>
      <c r="H423" s="4"/>
      <c r="I423" s="4"/>
      <c r="J423" s="86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2.5">
      <c r="A424" s="4"/>
      <c r="B424" s="4"/>
      <c r="C424" s="4"/>
      <c r="D424" s="4"/>
      <c r="E424" s="4"/>
      <c r="F424" s="4"/>
      <c r="G424" s="4"/>
      <c r="H424" s="4"/>
      <c r="I424" s="4"/>
      <c r="J424" s="86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2.5">
      <c r="A425" s="4"/>
      <c r="B425" s="4"/>
      <c r="C425" s="4"/>
      <c r="D425" s="4"/>
      <c r="E425" s="4"/>
      <c r="F425" s="4"/>
      <c r="G425" s="4"/>
      <c r="H425" s="4"/>
      <c r="I425" s="4"/>
      <c r="J425" s="86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2.5">
      <c r="A426" s="4"/>
      <c r="B426" s="4"/>
      <c r="C426" s="4"/>
      <c r="D426" s="4"/>
      <c r="E426" s="4"/>
      <c r="F426" s="4"/>
      <c r="G426" s="4"/>
      <c r="H426" s="4"/>
      <c r="I426" s="4"/>
      <c r="J426" s="86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2.5">
      <c r="A427" s="4"/>
      <c r="B427" s="4"/>
      <c r="C427" s="4"/>
      <c r="D427" s="4"/>
      <c r="E427" s="4"/>
      <c r="F427" s="4"/>
      <c r="G427" s="4"/>
      <c r="H427" s="4"/>
      <c r="I427" s="4"/>
      <c r="J427" s="86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2.5">
      <c r="A428" s="4"/>
      <c r="B428" s="4"/>
      <c r="C428" s="4"/>
      <c r="D428" s="4"/>
      <c r="E428" s="4"/>
      <c r="F428" s="4"/>
      <c r="G428" s="4"/>
      <c r="H428" s="4"/>
      <c r="I428" s="4"/>
      <c r="J428" s="86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2.5">
      <c r="A429" s="4"/>
      <c r="B429" s="4"/>
      <c r="C429" s="4"/>
      <c r="D429" s="4"/>
      <c r="E429" s="4"/>
      <c r="F429" s="4"/>
      <c r="G429" s="4"/>
      <c r="H429" s="4"/>
      <c r="I429" s="4"/>
      <c r="J429" s="86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2.5">
      <c r="A430" s="4"/>
      <c r="B430" s="4"/>
      <c r="C430" s="4"/>
      <c r="D430" s="4"/>
      <c r="E430" s="4"/>
      <c r="F430" s="4"/>
      <c r="G430" s="4"/>
      <c r="H430" s="4"/>
      <c r="I430" s="4"/>
      <c r="J430" s="86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2.5">
      <c r="A431" s="4"/>
      <c r="B431" s="4"/>
      <c r="C431" s="4"/>
      <c r="D431" s="4"/>
      <c r="E431" s="4"/>
      <c r="F431" s="4"/>
      <c r="G431" s="4"/>
      <c r="H431" s="4"/>
      <c r="I431" s="4"/>
      <c r="J431" s="86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2.5">
      <c r="A432" s="4"/>
      <c r="B432" s="4"/>
      <c r="C432" s="4"/>
      <c r="D432" s="4"/>
      <c r="E432" s="4"/>
      <c r="F432" s="4"/>
      <c r="G432" s="4"/>
      <c r="H432" s="4"/>
      <c r="I432" s="4"/>
      <c r="J432" s="86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2.5">
      <c r="A433" s="4"/>
      <c r="B433" s="4"/>
      <c r="C433" s="4"/>
      <c r="D433" s="4"/>
      <c r="E433" s="4"/>
      <c r="F433" s="4"/>
      <c r="G433" s="4"/>
      <c r="H433" s="4"/>
      <c r="I433" s="4"/>
      <c r="J433" s="86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2.5">
      <c r="A434" s="4"/>
      <c r="B434" s="4"/>
      <c r="C434" s="4"/>
      <c r="D434" s="4"/>
      <c r="E434" s="4"/>
      <c r="F434" s="4"/>
      <c r="G434" s="4"/>
      <c r="H434" s="4"/>
      <c r="I434" s="4"/>
      <c r="J434" s="86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2.5">
      <c r="A435" s="4"/>
      <c r="B435" s="4"/>
      <c r="C435" s="4"/>
      <c r="D435" s="4"/>
      <c r="E435" s="4"/>
      <c r="F435" s="4"/>
      <c r="G435" s="4"/>
      <c r="H435" s="4"/>
      <c r="I435" s="4"/>
      <c r="J435" s="86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2.5">
      <c r="A436" s="4"/>
      <c r="B436" s="4"/>
      <c r="C436" s="4"/>
      <c r="D436" s="4"/>
      <c r="E436" s="4"/>
      <c r="F436" s="4"/>
      <c r="G436" s="4"/>
      <c r="H436" s="4"/>
      <c r="I436" s="4"/>
      <c r="J436" s="86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2.5">
      <c r="A437" s="4"/>
      <c r="B437" s="4"/>
      <c r="C437" s="4"/>
      <c r="D437" s="4"/>
      <c r="E437" s="4"/>
      <c r="F437" s="4"/>
      <c r="G437" s="4"/>
      <c r="H437" s="4"/>
      <c r="I437" s="4"/>
      <c r="J437" s="86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2.5">
      <c r="A438" s="4"/>
      <c r="B438" s="4"/>
      <c r="C438" s="4"/>
      <c r="D438" s="4"/>
      <c r="E438" s="4"/>
      <c r="F438" s="4"/>
      <c r="G438" s="4"/>
      <c r="H438" s="4"/>
      <c r="I438" s="4"/>
      <c r="J438" s="86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2.5">
      <c r="A439" s="4"/>
      <c r="B439" s="4"/>
      <c r="C439" s="4"/>
      <c r="D439" s="4"/>
      <c r="E439" s="4"/>
      <c r="F439" s="4"/>
      <c r="G439" s="4"/>
      <c r="H439" s="4"/>
      <c r="I439" s="4"/>
      <c r="J439" s="86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2.5">
      <c r="A440" s="4"/>
      <c r="B440" s="4"/>
      <c r="C440" s="4"/>
      <c r="D440" s="4"/>
      <c r="E440" s="4"/>
      <c r="F440" s="4"/>
      <c r="G440" s="4"/>
      <c r="H440" s="4"/>
      <c r="I440" s="4"/>
      <c r="J440" s="86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2.5">
      <c r="A441" s="4"/>
      <c r="B441" s="4"/>
      <c r="C441" s="4"/>
      <c r="D441" s="4"/>
      <c r="E441" s="4"/>
      <c r="F441" s="4"/>
      <c r="G441" s="4"/>
      <c r="H441" s="4"/>
      <c r="I441" s="4"/>
      <c r="J441" s="86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2.5">
      <c r="A442" s="4"/>
      <c r="B442" s="4"/>
      <c r="C442" s="4"/>
      <c r="D442" s="4"/>
      <c r="E442" s="4"/>
      <c r="F442" s="4"/>
      <c r="G442" s="4"/>
      <c r="H442" s="4"/>
      <c r="I442" s="4"/>
      <c r="J442" s="86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2.5">
      <c r="A443" s="4"/>
      <c r="B443" s="4"/>
      <c r="C443" s="4"/>
      <c r="D443" s="4"/>
      <c r="E443" s="4"/>
      <c r="F443" s="4"/>
      <c r="G443" s="4"/>
      <c r="H443" s="4"/>
      <c r="I443" s="4"/>
      <c r="J443" s="86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2.5">
      <c r="A444" s="4"/>
      <c r="B444" s="4"/>
      <c r="C444" s="4"/>
      <c r="D444" s="4"/>
      <c r="E444" s="4"/>
      <c r="F444" s="4"/>
      <c r="G444" s="4"/>
      <c r="H444" s="4"/>
      <c r="I444" s="4"/>
      <c r="J444" s="86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2.5">
      <c r="A445" s="4"/>
      <c r="B445" s="4"/>
      <c r="C445" s="4"/>
      <c r="D445" s="4"/>
      <c r="E445" s="4"/>
      <c r="F445" s="4"/>
      <c r="G445" s="4"/>
      <c r="H445" s="4"/>
      <c r="I445" s="4"/>
      <c r="J445" s="86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2.5">
      <c r="A446" s="4"/>
      <c r="B446" s="4"/>
      <c r="C446" s="4"/>
      <c r="D446" s="4"/>
      <c r="E446" s="4"/>
      <c r="F446" s="4"/>
      <c r="G446" s="4"/>
      <c r="H446" s="4"/>
      <c r="I446" s="4"/>
      <c r="J446" s="86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2.5">
      <c r="A447" s="4"/>
      <c r="B447" s="4"/>
      <c r="C447" s="4"/>
      <c r="D447" s="4"/>
      <c r="E447" s="4"/>
      <c r="F447" s="4"/>
      <c r="G447" s="4"/>
      <c r="H447" s="4"/>
      <c r="I447" s="4"/>
      <c r="J447" s="86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2.5">
      <c r="A448" s="4"/>
      <c r="B448" s="4"/>
      <c r="C448" s="4"/>
      <c r="D448" s="4"/>
      <c r="E448" s="4"/>
      <c r="F448" s="4"/>
      <c r="G448" s="4"/>
      <c r="H448" s="4"/>
      <c r="I448" s="4"/>
      <c r="J448" s="86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2.5">
      <c r="A449" s="4"/>
      <c r="B449" s="4"/>
      <c r="C449" s="4"/>
      <c r="D449" s="4"/>
      <c r="E449" s="4"/>
      <c r="F449" s="4"/>
      <c r="G449" s="4"/>
      <c r="H449" s="4"/>
      <c r="I449" s="4"/>
      <c r="J449" s="86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2.5">
      <c r="A450" s="4"/>
      <c r="B450" s="4"/>
      <c r="C450" s="4"/>
      <c r="D450" s="4"/>
      <c r="E450" s="4"/>
      <c r="F450" s="4"/>
      <c r="G450" s="4"/>
      <c r="H450" s="4"/>
      <c r="I450" s="4"/>
      <c r="J450" s="86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2.5">
      <c r="A451" s="4"/>
      <c r="B451" s="4"/>
      <c r="C451" s="4"/>
      <c r="D451" s="4"/>
      <c r="E451" s="4"/>
      <c r="F451" s="4"/>
      <c r="G451" s="4"/>
      <c r="H451" s="4"/>
      <c r="I451" s="4"/>
      <c r="J451" s="86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2.5">
      <c r="A452" s="4"/>
      <c r="B452" s="4"/>
      <c r="C452" s="4"/>
      <c r="D452" s="4"/>
      <c r="E452" s="4"/>
      <c r="F452" s="4"/>
      <c r="G452" s="4"/>
      <c r="H452" s="4"/>
      <c r="I452" s="4"/>
      <c r="J452" s="86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2.5">
      <c r="A453" s="4"/>
      <c r="B453" s="4"/>
      <c r="C453" s="4"/>
      <c r="D453" s="4"/>
      <c r="E453" s="4"/>
      <c r="F453" s="4"/>
      <c r="G453" s="4"/>
      <c r="H453" s="4"/>
      <c r="I453" s="4"/>
      <c r="J453" s="86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2.5">
      <c r="A454" s="4"/>
      <c r="B454" s="4"/>
      <c r="C454" s="4"/>
      <c r="D454" s="4"/>
      <c r="E454" s="4"/>
      <c r="F454" s="4"/>
      <c r="G454" s="4"/>
      <c r="H454" s="4"/>
      <c r="I454" s="4"/>
      <c r="J454" s="86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2.5">
      <c r="A455" s="4"/>
      <c r="B455" s="4"/>
      <c r="C455" s="4"/>
      <c r="D455" s="4"/>
      <c r="E455" s="4"/>
      <c r="F455" s="4"/>
      <c r="G455" s="4"/>
      <c r="H455" s="4"/>
      <c r="I455" s="4"/>
      <c r="J455" s="86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2.5">
      <c r="A456" s="4"/>
      <c r="B456" s="4"/>
      <c r="C456" s="4"/>
      <c r="D456" s="4"/>
      <c r="E456" s="4"/>
      <c r="F456" s="4"/>
      <c r="G456" s="4"/>
      <c r="H456" s="4"/>
      <c r="I456" s="4"/>
      <c r="J456" s="86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2.5">
      <c r="A457" s="4"/>
      <c r="B457" s="4"/>
      <c r="C457" s="4"/>
      <c r="D457" s="4"/>
      <c r="E457" s="4"/>
      <c r="F457" s="4"/>
      <c r="G457" s="4"/>
      <c r="H457" s="4"/>
      <c r="I457" s="4"/>
      <c r="J457" s="86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2.5">
      <c r="A458" s="4"/>
      <c r="B458" s="4"/>
      <c r="C458" s="4"/>
      <c r="D458" s="4"/>
      <c r="E458" s="4"/>
      <c r="F458" s="4"/>
      <c r="G458" s="4"/>
      <c r="H458" s="4"/>
      <c r="I458" s="4"/>
      <c r="J458" s="86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2.5">
      <c r="A459" s="4"/>
      <c r="B459" s="4"/>
      <c r="C459" s="4"/>
      <c r="D459" s="4"/>
      <c r="E459" s="4"/>
      <c r="F459" s="4"/>
      <c r="G459" s="4"/>
      <c r="H459" s="4"/>
      <c r="I459" s="4"/>
      <c r="J459" s="86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2.5">
      <c r="A460" s="4"/>
      <c r="B460" s="4"/>
      <c r="C460" s="4"/>
      <c r="D460" s="4"/>
      <c r="E460" s="4"/>
      <c r="F460" s="4"/>
      <c r="G460" s="4"/>
      <c r="H460" s="4"/>
      <c r="I460" s="4"/>
      <c r="J460" s="86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2.5">
      <c r="A461" s="4"/>
      <c r="B461" s="4"/>
      <c r="C461" s="4"/>
      <c r="D461" s="4"/>
      <c r="E461" s="4"/>
      <c r="F461" s="4"/>
      <c r="G461" s="4"/>
      <c r="H461" s="4"/>
      <c r="I461" s="4"/>
      <c r="J461" s="86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2.5">
      <c r="A462" s="4"/>
      <c r="B462" s="4"/>
      <c r="C462" s="4"/>
      <c r="D462" s="4"/>
      <c r="E462" s="4"/>
      <c r="F462" s="4"/>
      <c r="G462" s="4"/>
      <c r="H462" s="4"/>
      <c r="I462" s="4"/>
      <c r="J462" s="86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2.5">
      <c r="A463" s="4"/>
      <c r="B463" s="4"/>
      <c r="C463" s="4"/>
      <c r="D463" s="4"/>
      <c r="E463" s="4"/>
      <c r="F463" s="4"/>
      <c r="G463" s="4"/>
      <c r="H463" s="4"/>
      <c r="I463" s="4"/>
      <c r="J463" s="86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2.5">
      <c r="A464" s="4"/>
      <c r="B464" s="4"/>
      <c r="C464" s="4"/>
      <c r="D464" s="4"/>
      <c r="E464" s="4"/>
      <c r="F464" s="4"/>
      <c r="G464" s="4"/>
      <c r="H464" s="4"/>
      <c r="I464" s="4"/>
      <c r="J464" s="86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2.5">
      <c r="A465" s="4"/>
      <c r="B465" s="4"/>
      <c r="C465" s="4"/>
      <c r="D465" s="4"/>
      <c r="E465" s="4"/>
      <c r="F465" s="4"/>
      <c r="G465" s="4"/>
      <c r="H465" s="4"/>
      <c r="I465" s="4"/>
      <c r="J465" s="86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2.5">
      <c r="A466" s="4"/>
      <c r="B466" s="4"/>
      <c r="C466" s="4"/>
      <c r="D466" s="4"/>
      <c r="E466" s="4"/>
      <c r="F466" s="4"/>
      <c r="G466" s="4"/>
      <c r="H466" s="4"/>
      <c r="I466" s="4"/>
      <c r="J466" s="86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2.5">
      <c r="A467" s="4"/>
      <c r="B467" s="4"/>
      <c r="C467" s="4"/>
      <c r="D467" s="4"/>
      <c r="E467" s="4"/>
      <c r="F467" s="4"/>
      <c r="G467" s="4"/>
      <c r="H467" s="4"/>
      <c r="I467" s="4"/>
      <c r="J467" s="86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2.5">
      <c r="A468" s="4"/>
      <c r="B468" s="4"/>
      <c r="C468" s="4"/>
      <c r="D468" s="4"/>
      <c r="E468" s="4"/>
      <c r="F468" s="4"/>
      <c r="G468" s="4"/>
      <c r="H468" s="4"/>
      <c r="I468" s="4"/>
      <c r="J468" s="86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2.5">
      <c r="A469" s="4"/>
      <c r="B469" s="4"/>
      <c r="C469" s="4"/>
      <c r="D469" s="4"/>
      <c r="E469" s="4"/>
      <c r="F469" s="4"/>
      <c r="G469" s="4"/>
      <c r="H469" s="4"/>
      <c r="I469" s="4"/>
      <c r="J469" s="86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2.5">
      <c r="A470" s="4"/>
      <c r="B470" s="4"/>
      <c r="C470" s="4"/>
      <c r="D470" s="4"/>
      <c r="E470" s="4"/>
      <c r="F470" s="4"/>
      <c r="G470" s="4"/>
      <c r="H470" s="4"/>
      <c r="I470" s="4"/>
      <c r="J470" s="86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2.5">
      <c r="A471" s="4"/>
      <c r="B471" s="4"/>
      <c r="C471" s="4"/>
      <c r="D471" s="4"/>
      <c r="E471" s="4"/>
      <c r="F471" s="4"/>
      <c r="G471" s="4"/>
      <c r="H471" s="4"/>
      <c r="I471" s="4"/>
      <c r="J471" s="86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2.5">
      <c r="A472" s="4"/>
      <c r="B472" s="4"/>
      <c r="C472" s="4"/>
      <c r="D472" s="4"/>
      <c r="E472" s="4"/>
      <c r="F472" s="4"/>
      <c r="G472" s="4"/>
      <c r="H472" s="4"/>
      <c r="I472" s="4"/>
      <c r="J472" s="86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2.5">
      <c r="A473" s="4"/>
      <c r="B473" s="4"/>
      <c r="C473" s="4"/>
      <c r="D473" s="4"/>
      <c r="E473" s="4"/>
      <c r="F473" s="4"/>
      <c r="G473" s="4"/>
      <c r="H473" s="4"/>
      <c r="I473" s="4"/>
      <c r="J473" s="86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2.5">
      <c r="A474" s="4"/>
      <c r="B474" s="4"/>
      <c r="C474" s="4"/>
      <c r="D474" s="4"/>
      <c r="E474" s="4"/>
      <c r="F474" s="4"/>
      <c r="G474" s="4"/>
      <c r="H474" s="4"/>
      <c r="I474" s="4"/>
      <c r="J474" s="86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2.5">
      <c r="A475" s="4"/>
      <c r="B475" s="4"/>
      <c r="C475" s="4"/>
      <c r="D475" s="4"/>
      <c r="E475" s="4"/>
      <c r="F475" s="4"/>
      <c r="G475" s="4"/>
      <c r="H475" s="4"/>
      <c r="I475" s="4"/>
      <c r="J475" s="86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2.5">
      <c r="A476" s="4"/>
      <c r="B476" s="4"/>
      <c r="C476" s="4"/>
      <c r="D476" s="4"/>
      <c r="E476" s="4"/>
      <c r="F476" s="4"/>
      <c r="G476" s="4"/>
      <c r="H476" s="4"/>
      <c r="I476" s="4"/>
      <c r="J476" s="86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2.5">
      <c r="A477" s="4"/>
      <c r="B477" s="4"/>
      <c r="C477" s="4"/>
      <c r="D477" s="4"/>
      <c r="E477" s="4"/>
      <c r="F477" s="4"/>
      <c r="G477" s="4"/>
      <c r="H477" s="4"/>
      <c r="I477" s="4"/>
      <c r="J477" s="86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2.5">
      <c r="A478" s="4"/>
      <c r="B478" s="4"/>
      <c r="C478" s="4"/>
      <c r="D478" s="4"/>
      <c r="E478" s="4"/>
      <c r="F478" s="4"/>
      <c r="G478" s="4"/>
      <c r="H478" s="4"/>
      <c r="I478" s="4"/>
      <c r="J478" s="86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2.5">
      <c r="A479" s="4"/>
      <c r="B479" s="4"/>
      <c r="C479" s="4"/>
      <c r="D479" s="4"/>
      <c r="E479" s="4"/>
      <c r="F479" s="4"/>
      <c r="G479" s="4"/>
      <c r="H479" s="4"/>
      <c r="I479" s="4"/>
      <c r="J479" s="86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2.5">
      <c r="A480" s="4"/>
      <c r="B480" s="4"/>
      <c r="C480" s="4"/>
      <c r="D480" s="4"/>
      <c r="E480" s="4"/>
      <c r="F480" s="4"/>
      <c r="G480" s="4"/>
      <c r="H480" s="4"/>
      <c r="I480" s="4"/>
      <c r="J480" s="86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2.5">
      <c r="A481" s="4"/>
      <c r="B481" s="4"/>
      <c r="C481" s="4"/>
      <c r="D481" s="4"/>
      <c r="E481" s="4"/>
      <c r="F481" s="4"/>
      <c r="G481" s="4"/>
      <c r="H481" s="4"/>
      <c r="I481" s="4"/>
      <c r="J481" s="86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2.5">
      <c r="A482" s="4"/>
      <c r="B482" s="4"/>
      <c r="C482" s="4"/>
      <c r="D482" s="4"/>
      <c r="E482" s="4"/>
      <c r="F482" s="4"/>
      <c r="G482" s="4"/>
      <c r="H482" s="4"/>
      <c r="I482" s="4"/>
      <c r="J482" s="86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2.5">
      <c r="A483" s="4"/>
      <c r="B483" s="4"/>
      <c r="C483" s="4"/>
      <c r="D483" s="4"/>
      <c r="E483" s="4"/>
      <c r="F483" s="4"/>
      <c r="G483" s="4"/>
      <c r="H483" s="4"/>
      <c r="I483" s="4"/>
      <c r="J483" s="86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2.5">
      <c r="A484" s="4"/>
      <c r="B484" s="4"/>
      <c r="C484" s="4"/>
      <c r="D484" s="4"/>
      <c r="E484" s="4"/>
      <c r="F484" s="4"/>
      <c r="G484" s="4"/>
      <c r="H484" s="4"/>
      <c r="I484" s="4"/>
      <c r="J484" s="86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2.5">
      <c r="A485" s="4"/>
      <c r="B485" s="4"/>
      <c r="C485" s="4"/>
      <c r="D485" s="4"/>
      <c r="E485" s="4"/>
      <c r="F485" s="4"/>
      <c r="G485" s="4"/>
      <c r="H485" s="4"/>
      <c r="I485" s="4"/>
      <c r="J485" s="86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2.5">
      <c r="A486" s="4"/>
      <c r="B486" s="4"/>
      <c r="C486" s="4"/>
      <c r="D486" s="4"/>
      <c r="E486" s="4"/>
      <c r="F486" s="4"/>
      <c r="G486" s="4"/>
      <c r="H486" s="4"/>
      <c r="I486" s="4"/>
      <c r="J486" s="86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2.5">
      <c r="A487" s="4"/>
      <c r="B487" s="4"/>
      <c r="C487" s="4"/>
      <c r="D487" s="4"/>
      <c r="E487" s="4"/>
      <c r="F487" s="4"/>
      <c r="G487" s="4"/>
      <c r="H487" s="4"/>
      <c r="I487" s="4"/>
      <c r="J487" s="86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2.5">
      <c r="A488" s="4"/>
      <c r="B488" s="4"/>
      <c r="C488" s="4"/>
      <c r="D488" s="4"/>
      <c r="E488" s="4"/>
      <c r="F488" s="4"/>
      <c r="G488" s="4"/>
      <c r="H488" s="4"/>
      <c r="I488" s="4"/>
      <c r="J488" s="86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2.5">
      <c r="A489" s="4"/>
      <c r="B489" s="4"/>
      <c r="C489" s="4"/>
      <c r="D489" s="4"/>
      <c r="E489" s="4"/>
      <c r="F489" s="4"/>
      <c r="G489" s="4"/>
      <c r="H489" s="4"/>
      <c r="I489" s="4"/>
      <c r="J489" s="86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2.5">
      <c r="A490" s="4"/>
      <c r="B490" s="4"/>
      <c r="C490" s="4"/>
      <c r="D490" s="4"/>
      <c r="E490" s="4"/>
      <c r="F490" s="4"/>
      <c r="G490" s="4"/>
      <c r="H490" s="4"/>
      <c r="I490" s="4"/>
      <c r="J490" s="86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2.5">
      <c r="A491" s="4"/>
      <c r="B491" s="4"/>
      <c r="C491" s="4"/>
      <c r="D491" s="4"/>
      <c r="E491" s="4"/>
      <c r="F491" s="4"/>
      <c r="G491" s="4"/>
      <c r="H491" s="4"/>
      <c r="I491" s="4"/>
      <c r="J491" s="86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2.5">
      <c r="A492" s="4"/>
      <c r="B492" s="4"/>
      <c r="C492" s="4"/>
      <c r="D492" s="4"/>
      <c r="E492" s="4"/>
      <c r="F492" s="4"/>
      <c r="G492" s="4"/>
      <c r="H492" s="4"/>
      <c r="I492" s="4"/>
      <c r="J492" s="86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2.5">
      <c r="A493" s="4"/>
      <c r="B493" s="4"/>
      <c r="C493" s="4"/>
      <c r="D493" s="4"/>
      <c r="E493" s="4"/>
      <c r="F493" s="4"/>
      <c r="G493" s="4"/>
      <c r="H493" s="4"/>
      <c r="I493" s="4"/>
      <c r="J493" s="86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2.5">
      <c r="A494" s="4"/>
      <c r="B494" s="4"/>
      <c r="C494" s="4"/>
      <c r="D494" s="4"/>
      <c r="E494" s="4"/>
      <c r="F494" s="4"/>
      <c r="G494" s="4"/>
      <c r="H494" s="4"/>
      <c r="I494" s="4"/>
      <c r="J494" s="86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2.5">
      <c r="A495" s="4"/>
      <c r="B495" s="4"/>
      <c r="C495" s="4"/>
      <c r="D495" s="4"/>
      <c r="E495" s="4"/>
      <c r="F495" s="4"/>
      <c r="G495" s="4"/>
      <c r="H495" s="4"/>
      <c r="I495" s="4"/>
      <c r="J495" s="86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2.5">
      <c r="A496" s="4"/>
      <c r="B496" s="4"/>
      <c r="C496" s="4"/>
      <c r="D496" s="4"/>
      <c r="E496" s="4"/>
      <c r="F496" s="4"/>
      <c r="G496" s="4"/>
      <c r="H496" s="4"/>
      <c r="I496" s="4"/>
      <c r="J496" s="86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2.5">
      <c r="A497" s="4"/>
      <c r="B497" s="4"/>
      <c r="C497" s="4"/>
      <c r="D497" s="4"/>
      <c r="E497" s="4"/>
      <c r="F497" s="4"/>
      <c r="G497" s="4"/>
      <c r="H497" s="4"/>
      <c r="I497" s="4"/>
      <c r="J497" s="86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2.5">
      <c r="A498" s="4"/>
      <c r="B498" s="4"/>
      <c r="C498" s="4"/>
      <c r="D498" s="4"/>
      <c r="E498" s="4"/>
      <c r="F498" s="4"/>
      <c r="G498" s="4"/>
      <c r="H498" s="4"/>
      <c r="I498" s="4"/>
      <c r="J498" s="86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2.5">
      <c r="A499" s="4"/>
      <c r="B499" s="4"/>
      <c r="C499" s="4"/>
      <c r="D499" s="4"/>
      <c r="E499" s="4"/>
      <c r="F499" s="4"/>
      <c r="G499" s="4"/>
      <c r="H499" s="4"/>
      <c r="I499" s="4"/>
      <c r="J499" s="86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2.5">
      <c r="A500" s="4"/>
      <c r="B500" s="4"/>
      <c r="C500" s="4"/>
      <c r="D500" s="4"/>
      <c r="E500" s="4"/>
      <c r="F500" s="4"/>
      <c r="G500" s="4"/>
      <c r="H500" s="4"/>
      <c r="I500" s="4"/>
      <c r="J500" s="86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2.5">
      <c r="A501" s="4"/>
      <c r="B501" s="4"/>
      <c r="C501" s="4"/>
      <c r="D501" s="4"/>
      <c r="E501" s="4"/>
      <c r="F501" s="4"/>
      <c r="G501" s="4"/>
      <c r="H501" s="4"/>
      <c r="I501" s="4"/>
      <c r="J501" s="86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2.5">
      <c r="A502" s="4"/>
      <c r="B502" s="4"/>
      <c r="C502" s="4"/>
      <c r="D502" s="4"/>
      <c r="E502" s="4"/>
      <c r="F502" s="4"/>
      <c r="G502" s="4"/>
      <c r="H502" s="4"/>
      <c r="I502" s="4"/>
      <c r="J502" s="86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2.5">
      <c r="A503" s="4"/>
      <c r="B503" s="4"/>
      <c r="C503" s="4"/>
      <c r="D503" s="4"/>
      <c r="E503" s="4"/>
      <c r="F503" s="4"/>
      <c r="G503" s="4"/>
      <c r="H503" s="4"/>
      <c r="I503" s="4"/>
      <c r="J503" s="86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2.5">
      <c r="A504" s="4"/>
      <c r="B504" s="4"/>
      <c r="C504" s="4"/>
      <c r="D504" s="4"/>
      <c r="E504" s="4"/>
      <c r="F504" s="4"/>
      <c r="G504" s="4"/>
      <c r="H504" s="4"/>
      <c r="I504" s="4"/>
      <c r="J504" s="86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2.5">
      <c r="A505" s="4"/>
      <c r="B505" s="4"/>
      <c r="C505" s="4"/>
      <c r="D505" s="4"/>
      <c r="E505" s="4"/>
      <c r="F505" s="4"/>
      <c r="G505" s="4"/>
      <c r="H505" s="4"/>
      <c r="I505" s="4"/>
      <c r="J505" s="86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2.5">
      <c r="A506" s="4"/>
      <c r="B506" s="4"/>
      <c r="C506" s="4"/>
      <c r="D506" s="4"/>
      <c r="E506" s="4"/>
      <c r="F506" s="4"/>
      <c r="G506" s="4"/>
      <c r="H506" s="4"/>
      <c r="I506" s="4"/>
      <c r="J506" s="86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2.5">
      <c r="A507" s="4"/>
      <c r="B507" s="4"/>
      <c r="C507" s="4"/>
      <c r="D507" s="4"/>
      <c r="E507" s="4"/>
      <c r="F507" s="4"/>
      <c r="G507" s="4"/>
      <c r="H507" s="4"/>
      <c r="I507" s="4"/>
      <c r="J507" s="86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2.5">
      <c r="A508" s="4"/>
      <c r="B508" s="4"/>
      <c r="C508" s="4"/>
      <c r="D508" s="4"/>
      <c r="E508" s="4"/>
      <c r="F508" s="4"/>
      <c r="G508" s="4"/>
      <c r="H508" s="4"/>
      <c r="I508" s="4"/>
      <c r="J508" s="86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2.5">
      <c r="A509" s="4"/>
      <c r="B509" s="4"/>
      <c r="C509" s="4"/>
      <c r="D509" s="4"/>
      <c r="E509" s="4"/>
      <c r="F509" s="4"/>
      <c r="G509" s="4"/>
      <c r="H509" s="4"/>
      <c r="I509" s="4"/>
      <c r="J509" s="86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2.5">
      <c r="A510" s="4"/>
      <c r="B510" s="4"/>
      <c r="C510" s="4"/>
      <c r="D510" s="4"/>
      <c r="E510" s="4"/>
      <c r="F510" s="4"/>
      <c r="G510" s="4"/>
      <c r="H510" s="4"/>
      <c r="I510" s="4"/>
      <c r="J510" s="86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2.5">
      <c r="A511" s="4"/>
      <c r="B511" s="4"/>
      <c r="C511" s="4"/>
      <c r="D511" s="4"/>
      <c r="E511" s="4"/>
      <c r="F511" s="4"/>
      <c r="G511" s="4"/>
      <c r="H511" s="4"/>
      <c r="I511" s="4"/>
      <c r="J511" s="86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2.5">
      <c r="A512" s="4"/>
      <c r="B512" s="4"/>
      <c r="C512" s="4"/>
      <c r="D512" s="4"/>
      <c r="E512" s="4"/>
      <c r="F512" s="4"/>
      <c r="G512" s="4"/>
      <c r="H512" s="4"/>
      <c r="I512" s="4"/>
      <c r="J512" s="86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2.5">
      <c r="A513" s="4"/>
      <c r="B513" s="4"/>
      <c r="C513" s="4"/>
      <c r="D513" s="4"/>
      <c r="E513" s="4"/>
      <c r="F513" s="4"/>
      <c r="G513" s="4"/>
      <c r="H513" s="4"/>
      <c r="I513" s="4"/>
      <c r="J513" s="86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2.5">
      <c r="A514" s="4"/>
      <c r="B514" s="4"/>
      <c r="C514" s="4"/>
      <c r="D514" s="4"/>
      <c r="E514" s="4"/>
      <c r="F514" s="4"/>
      <c r="G514" s="4"/>
      <c r="H514" s="4"/>
      <c r="I514" s="4"/>
      <c r="J514" s="86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2.5">
      <c r="A515" s="4"/>
      <c r="B515" s="4"/>
      <c r="C515" s="4"/>
      <c r="D515" s="4"/>
      <c r="E515" s="4"/>
      <c r="F515" s="4"/>
      <c r="G515" s="4"/>
      <c r="H515" s="4"/>
      <c r="I515" s="4"/>
      <c r="J515" s="86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2.5">
      <c r="A516" s="4"/>
      <c r="B516" s="4"/>
      <c r="C516" s="4"/>
      <c r="D516" s="4"/>
      <c r="E516" s="4"/>
      <c r="F516" s="4"/>
      <c r="G516" s="4"/>
      <c r="H516" s="4"/>
      <c r="I516" s="4"/>
      <c r="J516" s="86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2.5">
      <c r="A517" s="4"/>
      <c r="B517" s="4"/>
      <c r="C517" s="4"/>
      <c r="D517" s="4"/>
      <c r="E517" s="4"/>
      <c r="F517" s="4"/>
      <c r="G517" s="4"/>
      <c r="H517" s="4"/>
      <c r="I517" s="4"/>
      <c r="J517" s="86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2.5">
      <c r="A518" s="4"/>
      <c r="B518" s="4"/>
      <c r="C518" s="4"/>
      <c r="D518" s="4"/>
      <c r="E518" s="4"/>
      <c r="F518" s="4"/>
      <c r="G518" s="4"/>
      <c r="H518" s="4"/>
      <c r="I518" s="4"/>
      <c r="J518" s="86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2.5">
      <c r="A519" s="4"/>
      <c r="B519" s="4"/>
      <c r="C519" s="4"/>
      <c r="D519" s="4"/>
      <c r="E519" s="4"/>
      <c r="F519" s="4"/>
      <c r="G519" s="4"/>
      <c r="H519" s="4"/>
      <c r="I519" s="4"/>
      <c r="J519" s="86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2.5">
      <c r="A520" s="4"/>
      <c r="B520" s="4"/>
      <c r="C520" s="4"/>
      <c r="D520" s="4"/>
      <c r="E520" s="4"/>
      <c r="F520" s="4"/>
      <c r="G520" s="4"/>
      <c r="H520" s="4"/>
      <c r="I520" s="4"/>
      <c r="J520" s="86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2.5">
      <c r="A521" s="4"/>
      <c r="B521" s="4"/>
      <c r="C521" s="4"/>
      <c r="D521" s="4"/>
      <c r="E521" s="4"/>
      <c r="F521" s="4"/>
      <c r="G521" s="4"/>
      <c r="H521" s="4"/>
      <c r="I521" s="4"/>
      <c r="J521" s="86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2.5">
      <c r="A522" s="4"/>
      <c r="B522" s="4"/>
      <c r="C522" s="4"/>
      <c r="D522" s="4"/>
      <c r="E522" s="4"/>
      <c r="F522" s="4"/>
      <c r="G522" s="4"/>
      <c r="H522" s="4"/>
      <c r="I522" s="4"/>
      <c r="J522" s="86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2.5">
      <c r="A523" s="4"/>
      <c r="B523" s="4"/>
      <c r="C523" s="4"/>
      <c r="D523" s="4"/>
      <c r="E523" s="4"/>
      <c r="F523" s="4"/>
      <c r="G523" s="4"/>
      <c r="H523" s="4"/>
      <c r="I523" s="4"/>
      <c r="J523" s="86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2.5">
      <c r="A524" s="4"/>
      <c r="B524" s="4"/>
      <c r="C524" s="4"/>
      <c r="D524" s="4"/>
      <c r="E524" s="4"/>
      <c r="F524" s="4"/>
      <c r="G524" s="4"/>
      <c r="H524" s="4"/>
      <c r="I524" s="4"/>
      <c r="J524" s="86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2.5">
      <c r="A525" s="4"/>
      <c r="B525" s="4"/>
      <c r="C525" s="4"/>
      <c r="D525" s="4"/>
      <c r="E525" s="4"/>
      <c r="F525" s="4"/>
      <c r="G525" s="4"/>
      <c r="H525" s="4"/>
      <c r="I525" s="4"/>
      <c r="J525" s="86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2.5">
      <c r="A526" s="4"/>
      <c r="B526" s="4"/>
      <c r="C526" s="4"/>
      <c r="D526" s="4"/>
      <c r="E526" s="4"/>
      <c r="F526" s="4"/>
      <c r="G526" s="4"/>
      <c r="H526" s="4"/>
      <c r="I526" s="4"/>
      <c r="J526" s="86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2.5">
      <c r="A527" s="4"/>
      <c r="B527" s="4"/>
      <c r="C527" s="4"/>
      <c r="D527" s="4"/>
      <c r="E527" s="4"/>
      <c r="F527" s="4"/>
      <c r="G527" s="4"/>
      <c r="H527" s="4"/>
      <c r="I527" s="4"/>
      <c r="J527" s="86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2.5">
      <c r="A528" s="4"/>
      <c r="B528" s="4"/>
      <c r="C528" s="4"/>
      <c r="D528" s="4"/>
      <c r="E528" s="4"/>
      <c r="F528" s="4"/>
      <c r="G528" s="4"/>
      <c r="H528" s="4"/>
      <c r="I528" s="4"/>
      <c r="J528" s="86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2.5">
      <c r="A529" s="4"/>
      <c r="B529" s="4"/>
      <c r="C529" s="4"/>
      <c r="D529" s="4"/>
      <c r="E529" s="4"/>
      <c r="F529" s="4"/>
      <c r="G529" s="4"/>
      <c r="H529" s="4"/>
      <c r="I529" s="4"/>
      <c r="J529" s="86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2.5">
      <c r="A530" s="4"/>
      <c r="B530" s="4"/>
      <c r="C530" s="4"/>
      <c r="D530" s="4"/>
      <c r="E530" s="4"/>
      <c r="F530" s="4"/>
      <c r="G530" s="4"/>
      <c r="H530" s="4"/>
      <c r="I530" s="4"/>
      <c r="J530" s="86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2.5">
      <c r="A531" s="4"/>
      <c r="B531" s="4"/>
      <c r="C531" s="4"/>
      <c r="D531" s="4"/>
      <c r="E531" s="4"/>
      <c r="F531" s="4"/>
      <c r="G531" s="4"/>
      <c r="H531" s="4"/>
      <c r="I531" s="4"/>
      <c r="J531" s="86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2.5">
      <c r="A532" s="4"/>
      <c r="B532" s="4"/>
      <c r="C532" s="4"/>
      <c r="D532" s="4"/>
      <c r="E532" s="4"/>
      <c r="F532" s="4"/>
      <c r="G532" s="4"/>
      <c r="H532" s="4"/>
      <c r="I532" s="4"/>
      <c r="J532" s="86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2.5">
      <c r="A533" s="4"/>
      <c r="B533" s="4"/>
      <c r="C533" s="4"/>
      <c r="D533" s="4"/>
      <c r="E533" s="4"/>
      <c r="F533" s="4"/>
      <c r="G533" s="4"/>
      <c r="H533" s="4"/>
      <c r="I533" s="4"/>
      <c r="J533" s="86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2.5">
      <c r="A534" s="4"/>
      <c r="B534" s="4"/>
      <c r="C534" s="4"/>
      <c r="D534" s="4"/>
      <c r="E534" s="4"/>
      <c r="F534" s="4"/>
      <c r="G534" s="4"/>
      <c r="H534" s="4"/>
      <c r="I534" s="4"/>
      <c r="J534" s="86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2.5">
      <c r="A535" s="4"/>
      <c r="B535" s="4"/>
      <c r="C535" s="4"/>
      <c r="D535" s="4"/>
      <c r="E535" s="4"/>
      <c r="F535" s="4"/>
      <c r="G535" s="4"/>
      <c r="H535" s="4"/>
      <c r="I535" s="4"/>
      <c r="J535" s="86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2.5">
      <c r="A536" s="4"/>
      <c r="B536" s="4"/>
      <c r="C536" s="4"/>
      <c r="D536" s="4"/>
      <c r="E536" s="4"/>
      <c r="F536" s="4"/>
      <c r="G536" s="4"/>
      <c r="H536" s="4"/>
      <c r="I536" s="4"/>
      <c r="J536" s="86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2.5">
      <c r="A537" s="4"/>
      <c r="B537" s="4"/>
      <c r="C537" s="4"/>
      <c r="D537" s="4"/>
      <c r="E537" s="4"/>
      <c r="F537" s="4"/>
      <c r="G537" s="4"/>
      <c r="H537" s="4"/>
      <c r="I537" s="4"/>
      <c r="J537" s="86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2.5">
      <c r="A538" s="4"/>
      <c r="B538" s="4"/>
      <c r="C538" s="4"/>
      <c r="D538" s="4"/>
      <c r="E538" s="4"/>
      <c r="F538" s="4"/>
      <c r="G538" s="4"/>
      <c r="H538" s="4"/>
      <c r="I538" s="4"/>
      <c r="J538" s="86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2.5">
      <c r="A539" s="4"/>
      <c r="B539" s="4"/>
      <c r="C539" s="4"/>
      <c r="D539" s="4"/>
      <c r="E539" s="4"/>
      <c r="F539" s="4"/>
      <c r="G539" s="4"/>
      <c r="H539" s="4"/>
      <c r="I539" s="4"/>
      <c r="J539" s="86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2.5">
      <c r="A540" s="4"/>
      <c r="B540" s="4"/>
      <c r="C540" s="4"/>
      <c r="D540" s="4"/>
      <c r="E540" s="4"/>
      <c r="F540" s="4"/>
      <c r="G540" s="4"/>
      <c r="H540" s="4"/>
      <c r="I540" s="4"/>
      <c r="J540" s="86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2.5">
      <c r="A541" s="4"/>
      <c r="B541" s="4"/>
      <c r="C541" s="4"/>
      <c r="D541" s="4"/>
      <c r="E541" s="4"/>
      <c r="F541" s="4"/>
      <c r="G541" s="4"/>
      <c r="H541" s="4"/>
      <c r="I541" s="4"/>
      <c r="J541" s="86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2.5">
      <c r="A542" s="4"/>
      <c r="B542" s="4"/>
      <c r="C542" s="4"/>
      <c r="D542" s="4"/>
      <c r="E542" s="4"/>
      <c r="F542" s="4"/>
      <c r="G542" s="4"/>
      <c r="H542" s="4"/>
      <c r="I542" s="4"/>
      <c r="J542" s="86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2.5">
      <c r="A543" s="4"/>
      <c r="B543" s="4"/>
      <c r="C543" s="4"/>
      <c r="D543" s="4"/>
      <c r="E543" s="4"/>
      <c r="F543" s="4"/>
      <c r="G543" s="4"/>
      <c r="H543" s="4"/>
      <c r="I543" s="4"/>
      <c r="J543" s="86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2.5">
      <c r="A544" s="4"/>
      <c r="B544" s="4"/>
      <c r="C544" s="4"/>
      <c r="D544" s="4"/>
      <c r="E544" s="4"/>
      <c r="F544" s="4"/>
      <c r="G544" s="4"/>
      <c r="H544" s="4"/>
      <c r="I544" s="4"/>
      <c r="J544" s="86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2.5">
      <c r="A545" s="4"/>
      <c r="B545" s="4"/>
      <c r="C545" s="4"/>
      <c r="D545" s="4"/>
      <c r="E545" s="4"/>
      <c r="F545" s="4"/>
      <c r="G545" s="4"/>
      <c r="H545" s="4"/>
      <c r="I545" s="4"/>
      <c r="J545" s="86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2.5">
      <c r="A546" s="4"/>
      <c r="B546" s="4"/>
      <c r="C546" s="4"/>
      <c r="D546" s="4"/>
      <c r="E546" s="4"/>
      <c r="F546" s="4"/>
      <c r="G546" s="4"/>
      <c r="H546" s="4"/>
      <c r="I546" s="4"/>
      <c r="J546" s="86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2.5">
      <c r="A547" s="4"/>
      <c r="B547" s="4"/>
      <c r="C547" s="4"/>
      <c r="D547" s="4"/>
      <c r="E547" s="4"/>
      <c r="F547" s="4"/>
      <c r="G547" s="4"/>
      <c r="H547" s="4"/>
      <c r="I547" s="4"/>
      <c r="J547" s="86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2.5">
      <c r="A548" s="4"/>
      <c r="B548" s="4"/>
      <c r="C548" s="4"/>
      <c r="D548" s="4"/>
      <c r="E548" s="4"/>
      <c r="F548" s="4"/>
      <c r="G548" s="4"/>
      <c r="H548" s="4"/>
      <c r="I548" s="4"/>
      <c r="J548" s="86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2.5">
      <c r="A549" s="4"/>
      <c r="B549" s="4"/>
      <c r="C549" s="4"/>
      <c r="D549" s="4"/>
      <c r="E549" s="4"/>
      <c r="F549" s="4"/>
      <c r="G549" s="4"/>
      <c r="H549" s="4"/>
      <c r="I549" s="4"/>
      <c r="J549" s="86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2.5">
      <c r="A550" s="4"/>
      <c r="B550" s="4"/>
      <c r="C550" s="4"/>
      <c r="D550" s="4"/>
      <c r="E550" s="4"/>
      <c r="F550" s="4"/>
      <c r="G550" s="4"/>
      <c r="H550" s="4"/>
      <c r="I550" s="4"/>
      <c r="J550" s="86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2.5">
      <c r="A551" s="4"/>
      <c r="B551" s="4"/>
      <c r="C551" s="4"/>
      <c r="D551" s="4"/>
      <c r="E551" s="4"/>
      <c r="F551" s="4"/>
      <c r="G551" s="4"/>
      <c r="H551" s="4"/>
      <c r="I551" s="4"/>
      <c r="J551" s="86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2.5">
      <c r="A552" s="4"/>
      <c r="B552" s="4"/>
      <c r="C552" s="4"/>
      <c r="D552" s="4"/>
      <c r="E552" s="4"/>
      <c r="F552" s="4"/>
      <c r="G552" s="4"/>
      <c r="H552" s="4"/>
      <c r="I552" s="4"/>
      <c r="J552" s="86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2.5">
      <c r="A553" s="4"/>
      <c r="B553" s="4"/>
      <c r="C553" s="4"/>
      <c r="D553" s="4"/>
      <c r="E553" s="4"/>
      <c r="F553" s="4"/>
      <c r="G553" s="4"/>
      <c r="H553" s="4"/>
      <c r="I553" s="4"/>
      <c r="J553" s="86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2.5">
      <c r="A554" s="4"/>
      <c r="B554" s="4"/>
      <c r="C554" s="4"/>
      <c r="D554" s="4"/>
      <c r="E554" s="4"/>
      <c r="F554" s="4"/>
      <c r="G554" s="4"/>
      <c r="H554" s="4"/>
      <c r="I554" s="4"/>
      <c r="J554" s="86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2.5">
      <c r="A555" s="4"/>
      <c r="B555" s="4"/>
      <c r="C555" s="4"/>
      <c r="D555" s="4"/>
      <c r="E555" s="4"/>
      <c r="F555" s="4"/>
      <c r="G555" s="4"/>
      <c r="H555" s="4"/>
      <c r="I555" s="4"/>
      <c r="J555" s="86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2.5">
      <c r="A556" s="4"/>
      <c r="B556" s="4"/>
      <c r="C556" s="4"/>
      <c r="D556" s="4"/>
      <c r="E556" s="4"/>
      <c r="F556" s="4"/>
      <c r="G556" s="4"/>
      <c r="H556" s="4"/>
      <c r="I556" s="4"/>
      <c r="J556" s="86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2.5">
      <c r="A557" s="4"/>
      <c r="B557" s="4"/>
      <c r="C557" s="4"/>
      <c r="D557" s="4"/>
      <c r="E557" s="4"/>
      <c r="F557" s="4"/>
      <c r="G557" s="4"/>
      <c r="H557" s="4"/>
      <c r="I557" s="4"/>
      <c r="J557" s="86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2.5">
      <c r="A558" s="4"/>
      <c r="B558" s="4"/>
      <c r="C558" s="4"/>
      <c r="D558" s="4"/>
      <c r="E558" s="4"/>
      <c r="F558" s="4"/>
      <c r="G558" s="4"/>
      <c r="H558" s="4"/>
      <c r="I558" s="4"/>
      <c r="J558" s="86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2.5">
      <c r="A559" s="4"/>
      <c r="B559" s="4"/>
      <c r="C559" s="4"/>
      <c r="D559" s="4"/>
      <c r="E559" s="4"/>
      <c r="F559" s="4"/>
      <c r="G559" s="4"/>
      <c r="H559" s="4"/>
      <c r="I559" s="4"/>
      <c r="J559" s="86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2.5">
      <c r="A560" s="4"/>
      <c r="B560" s="4"/>
      <c r="C560" s="4"/>
      <c r="D560" s="4"/>
      <c r="E560" s="4"/>
      <c r="F560" s="4"/>
      <c r="G560" s="4"/>
      <c r="H560" s="4"/>
      <c r="I560" s="4"/>
      <c r="J560" s="86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2.5">
      <c r="A561" s="4"/>
      <c r="B561" s="4"/>
      <c r="C561" s="4"/>
      <c r="D561" s="4"/>
      <c r="E561" s="4"/>
      <c r="F561" s="4"/>
      <c r="G561" s="4"/>
      <c r="H561" s="4"/>
      <c r="I561" s="4"/>
      <c r="J561" s="86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5">
      <c r="A562" s="4"/>
      <c r="B562" s="4"/>
      <c r="C562" s="4"/>
      <c r="D562" s="4"/>
      <c r="E562" s="4"/>
      <c r="F562" s="4"/>
      <c r="G562" s="4"/>
      <c r="H562" s="4"/>
      <c r="I562" s="4"/>
      <c r="J562" s="86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5">
      <c r="A563" s="4"/>
      <c r="B563" s="4"/>
      <c r="C563" s="4"/>
      <c r="D563" s="4"/>
      <c r="E563" s="4"/>
      <c r="F563" s="4"/>
      <c r="G563" s="4"/>
      <c r="H563" s="4"/>
      <c r="I563" s="4"/>
      <c r="J563" s="86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2.5">
      <c r="A564" s="4"/>
      <c r="B564" s="4"/>
      <c r="C564" s="4"/>
      <c r="D564" s="4"/>
      <c r="E564" s="4"/>
      <c r="F564" s="4"/>
      <c r="G564" s="4"/>
      <c r="H564" s="4"/>
      <c r="I564" s="4"/>
      <c r="J564" s="86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2.5">
      <c r="A565" s="4"/>
      <c r="B565" s="4"/>
      <c r="C565" s="4"/>
      <c r="D565" s="4"/>
      <c r="E565" s="4"/>
      <c r="F565" s="4"/>
      <c r="G565" s="4"/>
      <c r="H565" s="4"/>
      <c r="I565" s="4"/>
      <c r="J565" s="86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2.5">
      <c r="A566" s="4"/>
      <c r="B566" s="4"/>
      <c r="C566" s="4"/>
      <c r="D566" s="4"/>
      <c r="E566" s="4"/>
      <c r="F566" s="4"/>
      <c r="G566" s="4"/>
      <c r="H566" s="4"/>
      <c r="I566" s="4"/>
      <c r="J566" s="86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2.5">
      <c r="A567" s="4"/>
      <c r="B567" s="4"/>
      <c r="C567" s="4"/>
      <c r="D567" s="4"/>
      <c r="E567" s="4"/>
      <c r="F567" s="4"/>
      <c r="G567" s="4"/>
      <c r="H567" s="4"/>
      <c r="I567" s="4"/>
      <c r="J567" s="86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2.5">
      <c r="A568" s="4"/>
      <c r="B568" s="4"/>
      <c r="C568" s="4"/>
      <c r="D568" s="4"/>
      <c r="E568" s="4"/>
      <c r="F568" s="4"/>
      <c r="G568" s="4"/>
      <c r="H568" s="4"/>
      <c r="I568" s="4"/>
      <c r="J568" s="86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2.5">
      <c r="A569" s="4"/>
      <c r="B569" s="4"/>
      <c r="C569" s="4"/>
      <c r="D569" s="4"/>
      <c r="E569" s="4"/>
      <c r="F569" s="4"/>
      <c r="G569" s="4"/>
      <c r="H569" s="4"/>
      <c r="I569" s="4"/>
      <c r="J569" s="86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2.5">
      <c r="A570" s="4"/>
      <c r="B570" s="4"/>
      <c r="C570" s="4"/>
      <c r="D570" s="4"/>
      <c r="E570" s="4"/>
      <c r="F570" s="4"/>
      <c r="G570" s="4"/>
      <c r="H570" s="4"/>
      <c r="I570" s="4"/>
      <c r="J570" s="86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2.5">
      <c r="A571" s="4"/>
      <c r="B571" s="4"/>
      <c r="C571" s="4"/>
      <c r="D571" s="4"/>
      <c r="E571" s="4"/>
      <c r="F571" s="4"/>
      <c r="G571" s="4"/>
      <c r="H571" s="4"/>
      <c r="I571" s="4"/>
      <c r="J571" s="86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2.5">
      <c r="A572" s="4"/>
      <c r="B572" s="4"/>
      <c r="C572" s="4"/>
      <c r="D572" s="4"/>
      <c r="E572" s="4"/>
      <c r="F572" s="4"/>
      <c r="G572" s="4"/>
      <c r="H572" s="4"/>
      <c r="I572" s="4"/>
      <c r="J572" s="86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2.5">
      <c r="A573" s="4"/>
      <c r="B573" s="4"/>
      <c r="C573" s="4"/>
      <c r="D573" s="4"/>
      <c r="E573" s="4"/>
      <c r="F573" s="4"/>
      <c r="G573" s="4"/>
      <c r="H573" s="4"/>
      <c r="I573" s="4"/>
      <c r="J573" s="86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2.5">
      <c r="A574" s="4"/>
      <c r="B574" s="4"/>
      <c r="C574" s="4"/>
      <c r="D574" s="4"/>
      <c r="E574" s="4"/>
      <c r="F574" s="4"/>
      <c r="G574" s="4"/>
      <c r="H574" s="4"/>
      <c r="I574" s="4"/>
      <c r="J574" s="86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2.5">
      <c r="A575" s="4"/>
      <c r="B575" s="4"/>
      <c r="C575" s="4"/>
      <c r="D575" s="4"/>
      <c r="E575" s="4"/>
      <c r="F575" s="4"/>
      <c r="G575" s="4"/>
      <c r="H575" s="4"/>
      <c r="I575" s="4"/>
      <c r="J575" s="86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2.5">
      <c r="A576" s="4"/>
      <c r="B576" s="4"/>
      <c r="C576" s="4"/>
      <c r="D576" s="4"/>
      <c r="E576" s="4"/>
      <c r="F576" s="4"/>
      <c r="G576" s="4"/>
      <c r="H576" s="4"/>
      <c r="I576" s="4"/>
      <c r="J576" s="86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2.5">
      <c r="A577" s="4"/>
      <c r="B577" s="4"/>
      <c r="C577" s="4"/>
      <c r="D577" s="4"/>
      <c r="E577" s="4"/>
      <c r="F577" s="4"/>
      <c r="G577" s="4"/>
      <c r="H577" s="4"/>
      <c r="I577" s="4"/>
      <c r="J577" s="86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2.5">
      <c r="A578" s="4"/>
      <c r="B578" s="4"/>
      <c r="C578" s="4"/>
      <c r="D578" s="4"/>
      <c r="E578" s="4"/>
      <c r="F578" s="4"/>
      <c r="G578" s="4"/>
      <c r="H578" s="4"/>
      <c r="I578" s="4"/>
      <c r="J578" s="86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2.5">
      <c r="A579" s="4"/>
      <c r="B579" s="4"/>
      <c r="C579" s="4"/>
      <c r="D579" s="4"/>
      <c r="E579" s="4"/>
      <c r="F579" s="4"/>
      <c r="G579" s="4"/>
      <c r="H579" s="4"/>
      <c r="I579" s="4"/>
      <c r="J579" s="86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5">
      <c r="A580" s="4"/>
      <c r="B580" s="4"/>
      <c r="C580" s="4"/>
      <c r="D580" s="4"/>
      <c r="E580" s="4"/>
      <c r="F580" s="4"/>
      <c r="G580" s="4"/>
      <c r="H580" s="4"/>
      <c r="I580" s="4"/>
      <c r="J580" s="86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5">
      <c r="A581" s="4"/>
      <c r="B581" s="4"/>
      <c r="C581" s="4"/>
      <c r="D581" s="4"/>
      <c r="E581" s="4"/>
      <c r="F581" s="4"/>
      <c r="G581" s="4"/>
      <c r="H581" s="4"/>
      <c r="I581" s="4"/>
      <c r="J581" s="86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2.5">
      <c r="A582" s="4"/>
      <c r="B582" s="4"/>
      <c r="C582" s="4"/>
      <c r="D582" s="4"/>
      <c r="E582" s="4"/>
      <c r="F582" s="4"/>
      <c r="G582" s="4"/>
      <c r="H582" s="4"/>
      <c r="I582" s="4"/>
      <c r="J582" s="86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5">
      <c r="A583" s="4"/>
      <c r="B583" s="4"/>
      <c r="C583" s="4"/>
      <c r="D583" s="4"/>
      <c r="E583" s="4"/>
      <c r="F583" s="4"/>
      <c r="G583" s="4"/>
      <c r="H583" s="4"/>
      <c r="I583" s="4"/>
      <c r="J583" s="86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5">
      <c r="A584" s="4"/>
      <c r="B584" s="4"/>
      <c r="C584" s="4"/>
      <c r="D584" s="4"/>
      <c r="E584" s="4"/>
      <c r="F584" s="4"/>
      <c r="G584" s="4"/>
      <c r="H584" s="4"/>
      <c r="I584" s="4"/>
      <c r="J584" s="86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2.5">
      <c r="A585" s="4"/>
      <c r="B585" s="4"/>
      <c r="C585" s="4"/>
      <c r="D585" s="4"/>
      <c r="E585" s="4"/>
      <c r="F585" s="4"/>
      <c r="G585" s="4"/>
      <c r="H585" s="4"/>
      <c r="I585" s="4"/>
      <c r="J585" s="86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5">
      <c r="A586" s="4"/>
      <c r="B586" s="4"/>
      <c r="C586" s="4"/>
      <c r="D586" s="4"/>
      <c r="E586" s="4"/>
      <c r="F586" s="4"/>
      <c r="G586" s="4"/>
      <c r="H586" s="4"/>
      <c r="I586" s="4"/>
      <c r="J586" s="86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5">
      <c r="A587" s="4"/>
      <c r="B587" s="4"/>
      <c r="C587" s="4"/>
      <c r="D587" s="4"/>
      <c r="E587" s="4"/>
      <c r="F587" s="4"/>
      <c r="G587" s="4"/>
      <c r="H587" s="4"/>
      <c r="I587" s="4"/>
      <c r="J587" s="86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2.5">
      <c r="A588" s="4"/>
      <c r="B588" s="4"/>
      <c r="C588" s="4"/>
      <c r="D588" s="4"/>
      <c r="E588" s="4"/>
      <c r="F588" s="4"/>
      <c r="G588" s="4"/>
      <c r="H588" s="4"/>
      <c r="I588" s="4"/>
      <c r="J588" s="86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5">
      <c r="A589" s="4"/>
      <c r="B589" s="4"/>
      <c r="C589" s="4"/>
      <c r="D589" s="4"/>
      <c r="E589" s="4"/>
      <c r="F589" s="4"/>
      <c r="G589" s="4"/>
      <c r="H589" s="4"/>
      <c r="I589" s="4"/>
      <c r="J589" s="86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5">
      <c r="A590" s="4"/>
      <c r="B590" s="4"/>
      <c r="C590" s="4"/>
      <c r="D590" s="4"/>
      <c r="E590" s="4"/>
      <c r="F590" s="4"/>
      <c r="G590" s="4"/>
      <c r="H590" s="4"/>
      <c r="I590" s="4"/>
      <c r="J590" s="86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2.5">
      <c r="A591" s="4"/>
      <c r="B591" s="4"/>
      <c r="C591" s="4"/>
      <c r="D591" s="4"/>
      <c r="E591" s="4"/>
      <c r="F591" s="4"/>
      <c r="G591" s="4"/>
      <c r="H591" s="4"/>
      <c r="I591" s="4"/>
      <c r="J591" s="86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5">
      <c r="A592" s="4"/>
      <c r="B592" s="4"/>
      <c r="C592" s="4"/>
      <c r="D592" s="4"/>
      <c r="E592" s="4"/>
      <c r="F592" s="4"/>
      <c r="G592" s="4"/>
      <c r="H592" s="4"/>
      <c r="I592" s="4"/>
      <c r="J592" s="86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5">
      <c r="A593" s="4"/>
      <c r="B593" s="4"/>
      <c r="C593" s="4"/>
      <c r="D593" s="4"/>
      <c r="E593" s="4"/>
      <c r="F593" s="4"/>
      <c r="G593" s="4"/>
      <c r="H593" s="4"/>
      <c r="I593" s="4"/>
      <c r="J593" s="86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2.5">
      <c r="A594" s="4"/>
      <c r="B594" s="4"/>
      <c r="C594" s="4"/>
      <c r="D594" s="4"/>
      <c r="E594" s="4"/>
      <c r="F594" s="4"/>
      <c r="G594" s="4"/>
      <c r="H594" s="4"/>
      <c r="I594" s="4"/>
      <c r="J594" s="86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2.5">
      <c r="A595" s="4"/>
      <c r="B595" s="4"/>
      <c r="C595" s="4"/>
      <c r="D595" s="4"/>
      <c r="E595" s="4"/>
      <c r="F595" s="4"/>
      <c r="G595" s="4"/>
      <c r="H595" s="4"/>
      <c r="I595" s="4"/>
      <c r="J595" s="86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2.5">
      <c r="A596" s="4"/>
      <c r="B596" s="4"/>
      <c r="C596" s="4"/>
      <c r="D596" s="4"/>
      <c r="E596" s="4"/>
      <c r="F596" s="4"/>
      <c r="G596" s="4"/>
      <c r="H596" s="4"/>
      <c r="I596" s="4"/>
      <c r="J596" s="86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2.5">
      <c r="A597" s="4"/>
      <c r="B597" s="4"/>
      <c r="C597" s="4"/>
      <c r="D597" s="4"/>
      <c r="E597" s="4"/>
      <c r="F597" s="4"/>
      <c r="G597" s="4"/>
      <c r="H597" s="4"/>
      <c r="I597" s="4"/>
      <c r="J597" s="86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5">
      <c r="A598" s="4"/>
      <c r="B598" s="4"/>
      <c r="C598" s="4"/>
      <c r="D598" s="4"/>
      <c r="E598" s="4"/>
      <c r="F598" s="4"/>
      <c r="G598" s="4"/>
      <c r="H598" s="4"/>
      <c r="I598" s="4"/>
      <c r="J598" s="86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5">
      <c r="A599" s="4"/>
      <c r="B599" s="4"/>
      <c r="C599" s="4"/>
      <c r="D599" s="4"/>
      <c r="E599" s="4"/>
      <c r="F599" s="4"/>
      <c r="G599" s="4"/>
      <c r="H599" s="4"/>
      <c r="I599" s="4"/>
      <c r="J599" s="86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2.5">
      <c r="A600" s="4"/>
      <c r="B600" s="4"/>
      <c r="C600" s="4"/>
      <c r="D600" s="4"/>
      <c r="E600" s="4"/>
      <c r="F600" s="4"/>
      <c r="G600" s="4"/>
      <c r="H600" s="4"/>
      <c r="I600" s="4"/>
      <c r="J600" s="86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2.5">
      <c r="A601" s="4"/>
      <c r="B601" s="4"/>
      <c r="C601" s="4"/>
      <c r="D601" s="4"/>
      <c r="E601" s="4"/>
      <c r="F601" s="4"/>
      <c r="G601" s="4"/>
      <c r="H601" s="4"/>
      <c r="I601" s="4"/>
      <c r="J601" s="86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2.5">
      <c r="A602" s="4"/>
      <c r="B602" s="4"/>
      <c r="C602" s="4"/>
      <c r="D602" s="4"/>
      <c r="E602" s="4"/>
      <c r="F602" s="4"/>
      <c r="G602" s="4"/>
      <c r="H602" s="4"/>
      <c r="I602" s="4"/>
      <c r="J602" s="86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2.5">
      <c r="A603" s="4"/>
      <c r="B603" s="4"/>
      <c r="C603" s="4"/>
      <c r="D603" s="4"/>
      <c r="E603" s="4"/>
      <c r="F603" s="4"/>
      <c r="G603" s="4"/>
      <c r="H603" s="4"/>
      <c r="I603" s="4"/>
      <c r="J603" s="86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2.5">
      <c r="A604" s="4"/>
      <c r="B604" s="4"/>
      <c r="C604" s="4"/>
      <c r="D604" s="4"/>
      <c r="E604" s="4"/>
      <c r="F604" s="4"/>
      <c r="G604" s="4"/>
      <c r="H604" s="4"/>
      <c r="I604" s="4"/>
      <c r="J604" s="86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2.5">
      <c r="A605" s="4"/>
      <c r="B605" s="4"/>
      <c r="C605" s="4"/>
      <c r="D605" s="4"/>
      <c r="E605" s="4"/>
      <c r="F605" s="4"/>
      <c r="G605" s="4"/>
      <c r="H605" s="4"/>
      <c r="I605" s="4"/>
      <c r="J605" s="86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2.5">
      <c r="A606" s="4"/>
      <c r="B606" s="4"/>
      <c r="C606" s="4"/>
      <c r="D606" s="4"/>
      <c r="E606" s="4"/>
      <c r="F606" s="4"/>
      <c r="G606" s="4"/>
      <c r="H606" s="4"/>
      <c r="I606" s="4"/>
      <c r="J606" s="86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5">
      <c r="A607" s="4"/>
      <c r="B607" s="4"/>
      <c r="C607" s="4"/>
      <c r="D607" s="4"/>
      <c r="E607" s="4"/>
      <c r="F607" s="4"/>
      <c r="G607" s="4"/>
      <c r="H607" s="4"/>
      <c r="I607" s="4"/>
      <c r="J607" s="86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5">
      <c r="A608" s="4"/>
      <c r="B608" s="4"/>
      <c r="C608" s="4"/>
      <c r="D608" s="4"/>
      <c r="E608" s="4"/>
      <c r="F608" s="4"/>
      <c r="G608" s="4"/>
      <c r="H608" s="4"/>
      <c r="I608" s="4"/>
      <c r="J608" s="86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2.5">
      <c r="A609" s="4"/>
      <c r="B609" s="4"/>
      <c r="C609" s="4"/>
      <c r="D609" s="4"/>
      <c r="E609" s="4"/>
      <c r="F609" s="4"/>
      <c r="G609" s="4"/>
      <c r="H609" s="4"/>
      <c r="I609" s="4"/>
      <c r="J609" s="86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5">
      <c r="A610" s="4"/>
      <c r="B610" s="4"/>
      <c r="C610" s="4"/>
      <c r="D610" s="4"/>
      <c r="E610" s="4"/>
      <c r="F610" s="4"/>
      <c r="G610" s="4"/>
      <c r="H610" s="4"/>
      <c r="I610" s="4"/>
      <c r="J610" s="86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5">
      <c r="A611" s="4"/>
      <c r="B611" s="4"/>
      <c r="C611" s="4"/>
      <c r="D611" s="4"/>
      <c r="E611" s="4"/>
      <c r="F611" s="4"/>
      <c r="G611" s="4"/>
      <c r="H611" s="4"/>
      <c r="I611" s="4"/>
      <c r="J611" s="86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2.5">
      <c r="A612" s="4"/>
      <c r="B612" s="4"/>
      <c r="C612" s="4"/>
      <c r="D612" s="4"/>
      <c r="E612" s="4"/>
      <c r="F612" s="4"/>
      <c r="G612" s="4"/>
      <c r="H612" s="4"/>
      <c r="I612" s="4"/>
      <c r="J612" s="86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5">
      <c r="A613" s="4"/>
      <c r="B613" s="4"/>
      <c r="C613" s="4"/>
      <c r="D613" s="4"/>
      <c r="E613" s="4"/>
      <c r="F613" s="4"/>
      <c r="G613" s="4"/>
      <c r="H613" s="4"/>
      <c r="I613" s="4"/>
      <c r="J613" s="86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5">
      <c r="A614" s="4"/>
      <c r="B614" s="4"/>
      <c r="C614" s="4"/>
      <c r="D614" s="4"/>
      <c r="E614" s="4"/>
      <c r="F614" s="4"/>
      <c r="G614" s="4"/>
      <c r="H614" s="4"/>
      <c r="I614" s="4"/>
      <c r="J614" s="86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2.5">
      <c r="A615" s="4"/>
      <c r="B615" s="4"/>
      <c r="C615" s="4"/>
      <c r="D615" s="4"/>
      <c r="E615" s="4"/>
      <c r="F615" s="4"/>
      <c r="G615" s="4"/>
      <c r="H615" s="4"/>
      <c r="I615" s="4"/>
      <c r="J615" s="86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5">
      <c r="A616" s="4"/>
      <c r="B616" s="4"/>
      <c r="C616" s="4"/>
      <c r="D616" s="4"/>
      <c r="E616" s="4"/>
      <c r="F616" s="4"/>
      <c r="G616" s="4"/>
      <c r="H616" s="4"/>
      <c r="I616" s="4"/>
      <c r="J616" s="86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5">
      <c r="A617" s="4"/>
      <c r="B617" s="4"/>
      <c r="C617" s="4"/>
      <c r="D617" s="4"/>
      <c r="E617" s="4"/>
      <c r="F617" s="4"/>
      <c r="G617" s="4"/>
      <c r="H617" s="4"/>
      <c r="I617" s="4"/>
      <c r="J617" s="86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2.5">
      <c r="A618" s="4"/>
      <c r="B618" s="4"/>
      <c r="C618" s="4"/>
      <c r="D618" s="4"/>
      <c r="E618" s="4"/>
      <c r="F618" s="4"/>
      <c r="G618" s="4"/>
      <c r="H618" s="4"/>
      <c r="I618" s="4"/>
      <c r="J618" s="86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5">
      <c r="A619" s="4"/>
      <c r="B619" s="4"/>
      <c r="C619" s="4"/>
      <c r="D619" s="4"/>
      <c r="E619" s="4"/>
      <c r="F619" s="4"/>
      <c r="G619" s="4"/>
      <c r="H619" s="4"/>
      <c r="I619" s="4"/>
      <c r="J619" s="86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5">
      <c r="A620" s="4"/>
      <c r="B620" s="4"/>
      <c r="C620" s="4"/>
      <c r="D620" s="4"/>
      <c r="E620" s="4"/>
      <c r="F620" s="4"/>
      <c r="G620" s="4"/>
      <c r="H620" s="4"/>
      <c r="I620" s="4"/>
      <c r="J620" s="86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2.5">
      <c r="A621" s="4"/>
      <c r="B621" s="4"/>
      <c r="C621" s="4"/>
      <c r="D621" s="4"/>
      <c r="E621" s="4"/>
      <c r="F621" s="4"/>
      <c r="G621" s="4"/>
      <c r="H621" s="4"/>
      <c r="I621" s="4"/>
      <c r="J621" s="86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5">
      <c r="A622" s="4"/>
      <c r="B622" s="4"/>
      <c r="C622" s="4"/>
      <c r="D622" s="4"/>
      <c r="E622" s="4"/>
      <c r="F622" s="4"/>
      <c r="G622" s="4"/>
      <c r="H622" s="4"/>
      <c r="I622" s="4"/>
      <c r="J622" s="86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5">
      <c r="A623" s="4"/>
      <c r="B623" s="4"/>
      <c r="C623" s="4"/>
      <c r="D623" s="4"/>
      <c r="E623" s="4"/>
      <c r="F623" s="4"/>
      <c r="G623" s="4"/>
      <c r="H623" s="4"/>
      <c r="I623" s="4"/>
      <c r="J623" s="86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2.5">
      <c r="A624" s="4"/>
      <c r="B624" s="4"/>
      <c r="C624" s="4"/>
      <c r="D624" s="4"/>
      <c r="E624" s="4"/>
      <c r="F624" s="4"/>
      <c r="G624" s="4"/>
      <c r="H624" s="4"/>
      <c r="I624" s="4"/>
      <c r="J624" s="86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5">
      <c r="A625" s="4"/>
      <c r="B625" s="4"/>
      <c r="C625" s="4"/>
      <c r="D625" s="4"/>
      <c r="E625" s="4"/>
      <c r="F625" s="4"/>
      <c r="G625" s="4"/>
      <c r="H625" s="4"/>
      <c r="I625" s="4"/>
      <c r="J625" s="86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5">
      <c r="A626" s="4"/>
      <c r="B626" s="4"/>
      <c r="C626" s="4"/>
      <c r="D626" s="4"/>
      <c r="E626" s="4"/>
      <c r="F626" s="4"/>
      <c r="G626" s="4"/>
      <c r="H626" s="4"/>
      <c r="I626" s="4"/>
      <c r="J626" s="86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2.5">
      <c r="A627" s="4"/>
      <c r="B627" s="4"/>
      <c r="C627" s="4"/>
      <c r="D627" s="4"/>
      <c r="E627" s="4"/>
      <c r="F627" s="4"/>
      <c r="G627" s="4"/>
      <c r="H627" s="4"/>
      <c r="I627" s="4"/>
      <c r="J627" s="86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2.5">
      <c r="A628" s="4"/>
      <c r="B628" s="4"/>
      <c r="C628" s="4"/>
      <c r="D628" s="4"/>
      <c r="E628" s="4"/>
      <c r="F628" s="4"/>
      <c r="G628" s="4"/>
      <c r="H628" s="4"/>
      <c r="I628" s="4"/>
      <c r="J628" s="86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2.5">
      <c r="A629" s="4"/>
      <c r="B629" s="4"/>
      <c r="C629" s="4"/>
      <c r="D629" s="4"/>
      <c r="E629" s="4"/>
      <c r="F629" s="4"/>
      <c r="G629" s="4"/>
      <c r="H629" s="4"/>
      <c r="I629" s="4"/>
      <c r="J629" s="86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2.5">
      <c r="A630" s="4"/>
      <c r="B630" s="4"/>
      <c r="C630" s="4"/>
      <c r="D630" s="4"/>
      <c r="E630" s="4"/>
      <c r="F630" s="4"/>
      <c r="G630" s="4"/>
      <c r="H630" s="4"/>
      <c r="I630" s="4"/>
      <c r="J630" s="86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2.5">
      <c r="A631" s="4"/>
      <c r="B631" s="4"/>
      <c r="C631" s="4"/>
      <c r="D631" s="4"/>
      <c r="E631" s="4"/>
      <c r="F631" s="4"/>
      <c r="G631" s="4"/>
      <c r="H631" s="4"/>
      <c r="I631" s="4"/>
      <c r="J631" s="86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2.5">
      <c r="A632" s="4"/>
      <c r="B632" s="4"/>
      <c r="C632" s="4"/>
      <c r="D632" s="4"/>
      <c r="E632" s="4"/>
      <c r="F632" s="4"/>
      <c r="G632" s="4"/>
      <c r="H632" s="4"/>
      <c r="I632" s="4"/>
      <c r="J632" s="86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2.5">
      <c r="A633" s="4"/>
      <c r="B633" s="4"/>
      <c r="C633" s="4"/>
      <c r="D633" s="4"/>
      <c r="E633" s="4"/>
      <c r="F633" s="4"/>
      <c r="G633" s="4"/>
      <c r="H633" s="4"/>
      <c r="I633" s="4"/>
      <c r="J633" s="86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2.5">
      <c r="A634" s="4"/>
      <c r="B634" s="4"/>
      <c r="C634" s="4"/>
      <c r="D634" s="4"/>
      <c r="E634" s="4"/>
      <c r="F634" s="4"/>
      <c r="G634" s="4"/>
      <c r="H634" s="4"/>
      <c r="I634" s="4"/>
      <c r="J634" s="86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2.5">
      <c r="A635" s="4"/>
      <c r="B635" s="4"/>
      <c r="C635" s="4"/>
      <c r="D635" s="4"/>
      <c r="E635" s="4"/>
      <c r="F635" s="4"/>
      <c r="G635" s="4"/>
      <c r="H635" s="4"/>
      <c r="I635" s="4"/>
      <c r="J635" s="86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2.5">
      <c r="A636" s="4"/>
      <c r="B636" s="4"/>
      <c r="C636" s="4"/>
      <c r="D636" s="4"/>
      <c r="E636" s="4"/>
      <c r="F636" s="4"/>
      <c r="G636" s="4"/>
      <c r="H636" s="4"/>
      <c r="I636" s="4"/>
      <c r="J636" s="86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5">
      <c r="A637" s="4"/>
      <c r="B637" s="4"/>
      <c r="C637" s="4"/>
      <c r="D637" s="4"/>
      <c r="E637" s="4"/>
      <c r="F637" s="4"/>
      <c r="G637" s="4"/>
      <c r="H637" s="4"/>
      <c r="I637" s="4"/>
      <c r="J637" s="86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5">
      <c r="A638" s="4"/>
      <c r="B638" s="4"/>
      <c r="C638" s="4"/>
      <c r="D638" s="4"/>
      <c r="E638" s="4"/>
      <c r="F638" s="4"/>
      <c r="G638" s="4"/>
      <c r="H638" s="4"/>
      <c r="I638" s="4"/>
      <c r="J638" s="86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2.5">
      <c r="A639" s="4"/>
      <c r="B639" s="4"/>
      <c r="C639" s="4"/>
      <c r="D639" s="4"/>
      <c r="E639" s="4"/>
      <c r="F639" s="4"/>
      <c r="G639" s="4"/>
      <c r="H639" s="4"/>
      <c r="I639" s="4"/>
      <c r="J639" s="86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5">
      <c r="A640" s="4"/>
      <c r="B640" s="4"/>
      <c r="C640" s="4"/>
      <c r="D640" s="4"/>
      <c r="E640" s="4"/>
      <c r="F640" s="4"/>
      <c r="G640" s="4"/>
      <c r="H640" s="4"/>
      <c r="I640" s="4"/>
      <c r="J640" s="86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5">
      <c r="A641" s="4"/>
      <c r="B641" s="4"/>
      <c r="C641" s="4"/>
      <c r="D641" s="4"/>
      <c r="E641" s="4"/>
      <c r="F641" s="4"/>
      <c r="G641" s="4"/>
      <c r="H641" s="4"/>
      <c r="I641" s="4"/>
      <c r="J641" s="86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2.5">
      <c r="A642" s="4"/>
      <c r="B642" s="4"/>
      <c r="C642" s="4"/>
      <c r="D642" s="4"/>
      <c r="E642" s="4"/>
      <c r="F642" s="4"/>
      <c r="G642" s="4"/>
      <c r="H642" s="4"/>
      <c r="I642" s="4"/>
      <c r="J642" s="86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5">
      <c r="A643" s="4"/>
      <c r="B643" s="4"/>
      <c r="C643" s="4"/>
      <c r="D643" s="4"/>
      <c r="E643" s="4"/>
      <c r="F643" s="4"/>
      <c r="G643" s="4"/>
      <c r="H643" s="4"/>
      <c r="I643" s="4"/>
      <c r="J643" s="86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5">
      <c r="A644" s="4"/>
      <c r="B644" s="4"/>
      <c r="C644" s="4"/>
      <c r="D644" s="4"/>
      <c r="E644" s="4"/>
      <c r="F644" s="4"/>
      <c r="G644" s="4"/>
      <c r="H644" s="4"/>
      <c r="I644" s="4"/>
      <c r="J644" s="86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2.5">
      <c r="A645" s="4"/>
      <c r="B645" s="4"/>
      <c r="C645" s="4"/>
      <c r="D645" s="4"/>
      <c r="E645" s="4"/>
      <c r="F645" s="4"/>
      <c r="G645" s="4"/>
      <c r="H645" s="4"/>
      <c r="I645" s="4"/>
      <c r="J645" s="86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5">
      <c r="A646" s="4"/>
      <c r="B646" s="4"/>
      <c r="C646" s="4"/>
      <c r="D646" s="4"/>
      <c r="E646" s="4"/>
      <c r="F646" s="4"/>
      <c r="G646" s="4"/>
      <c r="H646" s="4"/>
      <c r="I646" s="4"/>
      <c r="J646" s="86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5">
      <c r="A647" s="4"/>
      <c r="B647" s="4"/>
      <c r="C647" s="4"/>
      <c r="D647" s="4"/>
      <c r="E647" s="4"/>
      <c r="F647" s="4"/>
      <c r="G647" s="4"/>
      <c r="H647" s="4"/>
      <c r="I647" s="4"/>
      <c r="J647" s="86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2.5">
      <c r="A648" s="4"/>
      <c r="B648" s="4"/>
      <c r="C648" s="4"/>
      <c r="D648" s="4"/>
      <c r="E648" s="4"/>
      <c r="F648" s="4"/>
      <c r="G648" s="4"/>
      <c r="H648" s="4"/>
      <c r="I648" s="4"/>
      <c r="J648" s="86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5">
      <c r="A649" s="4"/>
      <c r="B649" s="4"/>
      <c r="C649" s="4"/>
      <c r="D649" s="4"/>
      <c r="E649" s="4"/>
      <c r="F649" s="4"/>
      <c r="G649" s="4"/>
      <c r="H649" s="4"/>
      <c r="I649" s="4"/>
      <c r="J649" s="86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5">
      <c r="A650" s="4"/>
      <c r="B650" s="4"/>
      <c r="C650" s="4"/>
      <c r="D650" s="4"/>
      <c r="E650" s="4"/>
      <c r="F650" s="4"/>
      <c r="G650" s="4"/>
      <c r="H650" s="4"/>
      <c r="I650" s="4"/>
      <c r="J650" s="86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2.5">
      <c r="A651" s="4"/>
      <c r="B651" s="4"/>
      <c r="C651" s="4"/>
      <c r="D651" s="4"/>
      <c r="E651" s="4"/>
      <c r="F651" s="4"/>
      <c r="G651" s="4"/>
      <c r="H651" s="4"/>
      <c r="I651" s="4"/>
      <c r="J651" s="86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5">
      <c r="A652" s="4"/>
      <c r="B652" s="4"/>
      <c r="C652" s="4"/>
      <c r="D652" s="4"/>
      <c r="E652" s="4"/>
      <c r="F652" s="4"/>
      <c r="G652" s="4"/>
      <c r="H652" s="4"/>
      <c r="I652" s="4"/>
      <c r="J652" s="86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5">
      <c r="A653" s="4"/>
      <c r="B653" s="4"/>
      <c r="C653" s="4"/>
      <c r="D653" s="4"/>
      <c r="E653" s="4"/>
      <c r="F653" s="4"/>
      <c r="G653" s="4"/>
      <c r="H653" s="4"/>
      <c r="I653" s="4"/>
      <c r="J653" s="86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2.5">
      <c r="A654" s="4"/>
      <c r="B654" s="4"/>
      <c r="C654" s="4"/>
      <c r="D654" s="4"/>
      <c r="E654" s="4"/>
      <c r="F654" s="4"/>
      <c r="G654" s="4"/>
      <c r="H654" s="4"/>
      <c r="I654" s="4"/>
      <c r="J654" s="86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5">
      <c r="A655" s="4"/>
      <c r="B655" s="4"/>
      <c r="C655" s="4"/>
      <c r="D655" s="4"/>
      <c r="E655" s="4"/>
      <c r="F655" s="4"/>
      <c r="G655" s="4"/>
      <c r="H655" s="4"/>
      <c r="I655" s="4"/>
      <c r="J655" s="86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5">
      <c r="A656" s="4"/>
      <c r="B656" s="4"/>
      <c r="C656" s="4"/>
      <c r="D656" s="4"/>
      <c r="E656" s="4"/>
      <c r="F656" s="4"/>
      <c r="G656" s="4"/>
      <c r="H656" s="4"/>
      <c r="I656" s="4"/>
      <c r="J656" s="86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2.5">
      <c r="A657" s="4"/>
      <c r="B657" s="4"/>
      <c r="C657" s="4"/>
      <c r="D657" s="4"/>
      <c r="E657" s="4"/>
      <c r="F657" s="4"/>
      <c r="G657" s="4"/>
      <c r="H657" s="4"/>
      <c r="I657" s="4"/>
      <c r="J657" s="86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5">
      <c r="A658" s="4"/>
      <c r="B658" s="4"/>
      <c r="C658" s="4"/>
      <c r="D658" s="4"/>
      <c r="E658" s="4"/>
      <c r="F658" s="4"/>
      <c r="G658" s="4"/>
      <c r="H658" s="4"/>
      <c r="I658" s="4"/>
      <c r="J658" s="86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5">
      <c r="A659" s="4"/>
      <c r="B659" s="4"/>
      <c r="C659" s="4"/>
      <c r="D659" s="4"/>
      <c r="E659" s="4"/>
      <c r="F659" s="4"/>
      <c r="G659" s="4"/>
      <c r="H659" s="4"/>
      <c r="I659" s="4"/>
      <c r="J659" s="86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2.5">
      <c r="A660" s="4"/>
      <c r="B660" s="4"/>
      <c r="C660" s="4"/>
      <c r="D660" s="4"/>
      <c r="E660" s="4"/>
      <c r="F660" s="4"/>
      <c r="G660" s="4"/>
      <c r="H660" s="4"/>
      <c r="I660" s="4"/>
      <c r="J660" s="86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5">
      <c r="A661" s="4"/>
      <c r="B661" s="4"/>
      <c r="C661" s="4"/>
      <c r="D661" s="4"/>
      <c r="E661" s="4"/>
      <c r="F661" s="4"/>
      <c r="G661" s="4"/>
      <c r="H661" s="4"/>
      <c r="I661" s="4"/>
      <c r="J661" s="86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5">
      <c r="A662" s="4"/>
      <c r="B662" s="4"/>
      <c r="C662" s="4"/>
      <c r="D662" s="4"/>
      <c r="E662" s="4"/>
      <c r="F662" s="4"/>
      <c r="G662" s="4"/>
      <c r="H662" s="4"/>
      <c r="I662" s="4"/>
      <c r="J662" s="86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2.5">
      <c r="A663" s="4"/>
      <c r="B663" s="4"/>
      <c r="C663" s="4"/>
      <c r="D663" s="4"/>
      <c r="E663" s="4"/>
      <c r="F663" s="4"/>
      <c r="G663" s="4"/>
      <c r="H663" s="4"/>
      <c r="I663" s="4"/>
      <c r="J663" s="86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5">
      <c r="A664" s="4"/>
      <c r="B664" s="4"/>
      <c r="C664" s="4"/>
      <c r="D664" s="4"/>
      <c r="E664" s="4"/>
      <c r="F664" s="4"/>
      <c r="G664" s="4"/>
      <c r="H664" s="4"/>
      <c r="I664" s="4"/>
      <c r="J664" s="86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5">
      <c r="A665" s="4"/>
      <c r="B665" s="4"/>
      <c r="C665" s="4"/>
      <c r="D665" s="4"/>
      <c r="E665" s="4"/>
      <c r="F665" s="4"/>
      <c r="G665" s="4"/>
      <c r="H665" s="4"/>
      <c r="I665" s="4"/>
      <c r="J665" s="86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2.5">
      <c r="A666" s="4"/>
      <c r="B666" s="4"/>
      <c r="C666" s="4"/>
      <c r="D666" s="4"/>
      <c r="E666" s="4"/>
      <c r="F666" s="4"/>
      <c r="G666" s="4"/>
      <c r="H666" s="4"/>
      <c r="I666" s="4"/>
      <c r="J666" s="86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5">
      <c r="A667" s="4"/>
      <c r="B667" s="4"/>
      <c r="C667" s="4"/>
      <c r="D667" s="4"/>
      <c r="E667" s="4"/>
      <c r="F667" s="4"/>
      <c r="G667" s="4"/>
      <c r="H667" s="4"/>
      <c r="I667" s="4"/>
      <c r="J667" s="86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5">
      <c r="A668" s="4"/>
      <c r="B668" s="4"/>
      <c r="C668" s="4"/>
      <c r="D668" s="4"/>
      <c r="E668" s="4"/>
      <c r="F668" s="4"/>
      <c r="G668" s="4"/>
      <c r="H668" s="4"/>
      <c r="I668" s="4"/>
      <c r="J668" s="86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2.5">
      <c r="A669" s="4"/>
      <c r="B669" s="4"/>
      <c r="C669" s="4"/>
      <c r="D669" s="4"/>
      <c r="E669" s="4"/>
      <c r="F669" s="4"/>
      <c r="G669" s="4"/>
      <c r="H669" s="4"/>
      <c r="I669" s="4"/>
      <c r="J669" s="86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5">
      <c r="A670" s="4"/>
      <c r="B670" s="4"/>
      <c r="C670" s="4"/>
      <c r="D670" s="4"/>
      <c r="E670" s="4"/>
      <c r="F670" s="4"/>
      <c r="G670" s="4"/>
      <c r="H670" s="4"/>
      <c r="I670" s="4"/>
      <c r="J670" s="86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5">
      <c r="A671" s="4"/>
      <c r="B671" s="4"/>
      <c r="C671" s="4"/>
      <c r="D671" s="4"/>
      <c r="E671" s="4"/>
      <c r="F671" s="4"/>
      <c r="G671" s="4"/>
      <c r="H671" s="4"/>
      <c r="I671" s="4"/>
      <c r="J671" s="86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2.5">
      <c r="A672" s="4"/>
      <c r="B672" s="4"/>
      <c r="C672" s="4"/>
      <c r="D672" s="4"/>
      <c r="E672" s="4"/>
      <c r="F672" s="4"/>
      <c r="G672" s="4"/>
      <c r="H672" s="4"/>
      <c r="I672" s="4"/>
      <c r="J672" s="86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5">
      <c r="A673" s="4"/>
      <c r="B673" s="4"/>
      <c r="C673" s="4"/>
      <c r="D673" s="4"/>
      <c r="E673" s="4"/>
      <c r="F673" s="4"/>
      <c r="G673" s="4"/>
      <c r="H673" s="4"/>
      <c r="I673" s="4"/>
      <c r="J673" s="86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5">
      <c r="A674" s="4"/>
      <c r="B674" s="4"/>
      <c r="C674" s="4"/>
      <c r="D674" s="4"/>
      <c r="E674" s="4"/>
      <c r="F674" s="4"/>
      <c r="G674" s="4"/>
      <c r="H674" s="4"/>
      <c r="I674" s="4"/>
      <c r="J674" s="86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2.5">
      <c r="A675" s="4"/>
      <c r="B675" s="4"/>
      <c r="C675" s="4"/>
      <c r="D675" s="4"/>
      <c r="E675" s="4"/>
      <c r="F675" s="4"/>
      <c r="G675" s="4"/>
      <c r="H675" s="4"/>
      <c r="I675" s="4"/>
      <c r="J675" s="86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5">
      <c r="A676" s="4"/>
      <c r="B676" s="4"/>
      <c r="C676" s="4"/>
      <c r="D676" s="4"/>
      <c r="E676" s="4"/>
      <c r="F676" s="4"/>
      <c r="G676" s="4"/>
      <c r="H676" s="4"/>
      <c r="I676" s="4"/>
      <c r="J676" s="86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5">
      <c r="A677" s="4"/>
      <c r="B677" s="4"/>
      <c r="C677" s="4"/>
      <c r="D677" s="4"/>
      <c r="E677" s="4"/>
      <c r="F677" s="4"/>
      <c r="G677" s="4"/>
      <c r="H677" s="4"/>
      <c r="I677" s="4"/>
      <c r="J677" s="86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2.5">
      <c r="A678" s="4"/>
      <c r="B678" s="4"/>
      <c r="C678" s="4"/>
      <c r="D678" s="4"/>
      <c r="E678" s="4"/>
      <c r="F678" s="4"/>
      <c r="G678" s="4"/>
      <c r="H678" s="4"/>
      <c r="I678" s="4"/>
      <c r="J678" s="86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5">
      <c r="A679" s="4"/>
      <c r="B679" s="4"/>
      <c r="C679" s="4"/>
      <c r="D679" s="4"/>
      <c r="E679" s="4"/>
      <c r="F679" s="4"/>
      <c r="G679" s="4"/>
      <c r="H679" s="4"/>
      <c r="I679" s="4"/>
      <c r="J679" s="86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5">
      <c r="A680" s="4"/>
      <c r="B680" s="4"/>
      <c r="C680" s="4"/>
      <c r="D680" s="4"/>
      <c r="E680" s="4"/>
      <c r="F680" s="4"/>
      <c r="G680" s="4"/>
      <c r="H680" s="4"/>
      <c r="I680" s="4"/>
      <c r="J680" s="86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2.5">
      <c r="A681" s="4"/>
      <c r="B681" s="4"/>
      <c r="C681" s="4"/>
      <c r="D681" s="4"/>
      <c r="E681" s="4"/>
      <c r="F681" s="4"/>
      <c r="G681" s="4"/>
      <c r="H681" s="4"/>
      <c r="I681" s="4"/>
      <c r="J681" s="86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5">
      <c r="A682" s="4"/>
      <c r="B682" s="4"/>
      <c r="C682" s="4"/>
      <c r="D682" s="4"/>
      <c r="E682" s="4"/>
      <c r="F682" s="4"/>
      <c r="G682" s="4"/>
      <c r="H682" s="4"/>
      <c r="I682" s="4"/>
      <c r="J682" s="86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5">
      <c r="A683" s="4"/>
      <c r="B683" s="4"/>
      <c r="C683" s="4"/>
      <c r="D683" s="4"/>
      <c r="E683" s="4"/>
      <c r="F683" s="4"/>
      <c r="G683" s="4"/>
      <c r="H683" s="4"/>
      <c r="I683" s="4"/>
      <c r="J683" s="86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2.5">
      <c r="A684" s="4"/>
      <c r="B684" s="4"/>
      <c r="C684" s="4"/>
      <c r="D684" s="4"/>
      <c r="E684" s="4"/>
      <c r="F684" s="4"/>
      <c r="G684" s="4"/>
      <c r="H684" s="4"/>
      <c r="I684" s="4"/>
      <c r="J684" s="86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5">
      <c r="A685" s="4"/>
      <c r="B685" s="4"/>
      <c r="C685" s="4"/>
      <c r="D685" s="4"/>
      <c r="E685" s="4"/>
      <c r="F685" s="4"/>
      <c r="G685" s="4"/>
      <c r="H685" s="4"/>
      <c r="I685" s="4"/>
      <c r="J685" s="86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5">
      <c r="A686" s="4"/>
      <c r="B686" s="4"/>
      <c r="C686" s="4"/>
      <c r="D686" s="4"/>
      <c r="E686" s="4"/>
      <c r="F686" s="4"/>
      <c r="G686" s="4"/>
      <c r="H686" s="4"/>
      <c r="I686" s="4"/>
      <c r="J686" s="86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2.5">
      <c r="A687" s="4"/>
      <c r="B687" s="4"/>
      <c r="C687" s="4"/>
      <c r="D687" s="4"/>
      <c r="E687" s="4"/>
      <c r="F687" s="4"/>
      <c r="G687" s="4"/>
      <c r="H687" s="4"/>
      <c r="I687" s="4"/>
      <c r="J687" s="86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5">
      <c r="A688" s="4"/>
      <c r="B688" s="4"/>
      <c r="C688" s="4"/>
      <c r="D688" s="4"/>
      <c r="E688" s="4"/>
      <c r="F688" s="4"/>
      <c r="G688" s="4"/>
      <c r="H688" s="4"/>
      <c r="I688" s="4"/>
      <c r="J688" s="86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5">
      <c r="A689" s="4"/>
      <c r="B689" s="4"/>
      <c r="C689" s="4"/>
      <c r="D689" s="4"/>
      <c r="E689" s="4"/>
      <c r="F689" s="4"/>
      <c r="G689" s="4"/>
      <c r="H689" s="4"/>
      <c r="I689" s="4"/>
      <c r="J689" s="86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2.5">
      <c r="A690" s="4"/>
      <c r="B690" s="4"/>
      <c r="C690" s="4"/>
      <c r="D690" s="4"/>
      <c r="E690" s="4"/>
      <c r="F690" s="4"/>
      <c r="G690" s="4"/>
      <c r="H690" s="4"/>
      <c r="I690" s="4"/>
      <c r="J690" s="86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5">
      <c r="A691" s="4"/>
      <c r="B691" s="4"/>
      <c r="C691" s="4"/>
      <c r="D691" s="4"/>
      <c r="E691" s="4"/>
      <c r="F691" s="4"/>
      <c r="G691" s="4"/>
      <c r="H691" s="4"/>
      <c r="I691" s="4"/>
      <c r="J691" s="86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5">
      <c r="A692" s="4"/>
      <c r="B692" s="4"/>
      <c r="C692" s="4"/>
      <c r="D692" s="4"/>
      <c r="E692" s="4"/>
      <c r="F692" s="4"/>
      <c r="G692" s="4"/>
      <c r="H692" s="4"/>
      <c r="I692" s="4"/>
      <c r="J692" s="86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2.5">
      <c r="A693" s="4"/>
      <c r="B693" s="4"/>
      <c r="C693" s="4"/>
      <c r="D693" s="4"/>
      <c r="E693" s="4"/>
      <c r="F693" s="4"/>
      <c r="G693" s="4"/>
      <c r="H693" s="4"/>
      <c r="I693" s="4"/>
      <c r="J693" s="86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5">
      <c r="A694" s="4"/>
      <c r="B694" s="4"/>
      <c r="C694" s="4"/>
      <c r="D694" s="4"/>
      <c r="E694" s="4"/>
      <c r="F694" s="4"/>
      <c r="G694" s="4"/>
      <c r="H694" s="4"/>
      <c r="I694" s="4"/>
      <c r="J694" s="86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5">
      <c r="A695" s="4"/>
      <c r="B695" s="4"/>
      <c r="C695" s="4"/>
      <c r="D695" s="4"/>
      <c r="E695" s="4"/>
      <c r="F695" s="4"/>
      <c r="G695" s="4"/>
      <c r="H695" s="4"/>
      <c r="I695" s="4"/>
      <c r="J695" s="86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2.5">
      <c r="A696" s="4"/>
      <c r="B696" s="4"/>
      <c r="C696" s="4"/>
      <c r="D696" s="4"/>
      <c r="E696" s="4"/>
      <c r="F696" s="4"/>
      <c r="G696" s="4"/>
      <c r="H696" s="4"/>
      <c r="I696" s="4"/>
      <c r="J696" s="86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2.5">
      <c r="A697" s="4"/>
      <c r="B697" s="4"/>
      <c r="C697" s="4"/>
      <c r="D697" s="4"/>
      <c r="E697" s="4"/>
      <c r="F697" s="4"/>
      <c r="G697" s="4"/>
      <c r="H697" s="4"/>
      <c r="I697" s="4"/>
      <c r="J697" s="86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2.5">
      <c r="A698" s="4"/>
      <c r="B698" s="4"/>
      <c r="C698" s="4"/>
      <c r="D698" s="4"/>
      <c r="E698" s="4"/>
      <c r="F698" s="4"/>
      <c r="G698" s="4"/>
      <c r="H698" s="4"/>
      <c r="I698" s="4"/>
      <c r="J698" s="86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2.5">
      <c r="A699" s="4"/>
      <c r="B699" s="4"/>
      <c r="C699" s="4"/>
      <c r="D699" s="4"/>
      <c r="E699" s="4"/>
      <c r="F699" s="4"/>
      <c r="G699" s="4"/>
      <c r="H699" s="4"/>
      <c r="I699" s="4"/>
      <c r="J699" s="86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5">
      <c r="A700" s="4"/>
      <c r="B700" s="4"/>
      <c r="C700" s="4"/>
      <c r="D700" s="4"/>
      <c r="E700" s="4"/>
      <c r="F700" s="4"/>
      <c r="G700" s="4"/>
      <c r="H700" s="4"/>
      <c r="I700" s="4"/>
      <c r="J700" s="86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5">
      <c r="A701" s="4"/>
      <c r="B701" s="4"/>
      <c r="C701" s="4"/>
      <c r="D701" s="4"/>
      <c r="E701" s="4"/>
      <c r="F701" s="4"/>
      <c r="G701" s="4"/>
      <c r="H701" s="4"/>
      <c r="I701" s="4"/>
      <c r="J701" s="86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2.5">
      <c r="A702" s="4"/>
      <c r="B702" s="4"/>
      <c r="C702" s="4"/>
      <c r="D702" s="4"/>
      <c r="E702" s="4"/>
      <c r="F702" s="4"/>
      <c r="G702" s="4"/>
      <c r="H702" s="4"/>
      <c r="I702" s="4"/>
      <c r="J702" s="86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2.5">
      <c r="A703" s="4"/>
      <c r="B703" s="4"/>
      <c r="C703" s="4"/>
      <c r="D703" s="4"/>
      <c r="E703" s="4"/>
      <c r="F703" s="4"/>
      <c r="G703" s="4"/>
      <c r="H703" s="4"/>
      <c r="I703" s="4"/>
      <c r="J703" s="86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2.5">
      <c r="A704" s="4"/>
      <c r="B704" s="4"/>
      <c r="C704" s="4"/>
      <c r="D704" s="4"/>
      <c r="E704" s="4"/>
      <c r="F704" s="4"/>
      <c r="G704" s="4"/>
      <c r="H704" s="4"/>
      <c r="I704" s="4"/>
      <c r="J704" s="86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2.5">
      <c r="A705" s="4"/>
      <c r="B705" s="4"/>
      <c r="C705" s="4"/>
      <c r="D705" s="4"/>
      <c r="E705" s="4"/>
      <c r="F705" s="4"/>
      <c r="G705" s="4"/>
      <c r="H705" s="4"/>
      <c r="I705" s="4"/>
      <c r="J705" s="86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2.5">
      <c r="A706" s="4"/>
      <c r="B706" s="4"/>
      <c r="C706" s="4"/>
      <c r="D706" s="4"/>
      <c r="E706" s="4"/>
      <c r="F706" s="4"/>
      <c r="G706" s="4"/>
      <c r="H706" s="4"/>
      <c r="I706" s="4"/>
      <c r="J706" s="86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2.5">
      <c r="A707" s="4"/>
      <c r="B707" s="4"/>
      <c r="C707" s="4"/>
      <c r="D707" s="4"/>
      <c r="E707" s="4"/>
      <c r="F707" s="4"/>
      <c r="G707" s="4"/>
      <c r="H707" s="4"/>
      <c r="I707" s="4"/>
      <c r="J707" s="86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2.5">
      <c r="A708" s="4"/>
      <c r="B708" s="4"/>
      <c r="C708" s="4"/>
      <c r="D708" s="4"/>
      <c r="E708" s="4"/>
      <c r="F708" s="4"/>
      <c r="G708" s="4"/>
      <c r="H708" s="4"/>
      <c r="I708" s="4"/>
      <c r="J708" s="86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2.5">
      <c r="A709" s="4"/>
      <c r="B709" s="4"/>
      <c r="C709" s="4"/>
      <c r="D709" s="4"/>
      <c r="E709" s="4"/>
      <c r="F709" s="4"/>
      <c r="G709" s="4"/>
      <c r="H709" s="4"/>
      <c r="I709" s="4"/>
      <c r="J709" s="86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2.5">
      <c r="A710" s="4"/>
      <c r="B710" s="4"/>
      <c r="C710" s="4"/>
      <c r="D710" s="4"/>
      <c r="E710" s="4"/>
      <c r="F710" s="4"/>
      <c r="G710" s="4"/>
      <c r="H710" s="4"/>
      <c r="I710" s="4"/>
      <c r="J710" s="86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2.5">
      <c r="A711" s="4"/>
      <c r="B711" s="4"/>
      <c r="C711" s="4"/>
      <c r="D711" s="4"/>
      <c r="E711" s="4"/>
      <c r="F711" s="4"/>
      <c r="G711" s="4"/>
      <c r="H711" s="4"/>
      <c r="I711" s="4"/>
      <c r="J711" s="86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5">
      <c r="A712" s="4"/>
      <c r="B712" s="4"/>
      <c r="C712" s="4"/>
      <c r="D712" s="4"/>
      <c r="E712" s="4"/>
      <c r="F712" s="4"/>
      <c r="G712" s="4"/>
      <c r="H712" s="4"/>
      <c r="I712" s="4"/>
      <c r="J712" s="86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5">
      <c r="A713" s="4"/>
      <c r="B713" s="4"/>
      <c r="C713" s="4"/>
      <c r="D713" s="4"/>
      <c r="E713" s="4"/>
      <c r="F713" s="4"/>
      <c r="G713" s="4"/>
      <c r="H713" s="4"/>
      <c r="I713" s="4"/>
      <c r="J713" s="86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2.5">
      <c r="A714" s="4"/>
      <c r="B714" s="4"/>
      <c r="C714" s="4"/>
      <c r="D714" s="4"/>
      <c r="E714" s="4"/>
      <c r="F714" s="4"/>
      <c r="G714" s="4"/>
      <c r="H714" s="4"/>
      <c r="I714" s="4"/>
      <c r="J714" s="86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5">
      <c r="A715" s="4"/>
      <c r="B715" s="4"/>
      <c r="C715" s="4"/>
      <c r="D715" s="4"/>
      <c r="E715" s="4"/>
      <c r="F715" s="4"/>
      <c r="G715" s="4"/>
      <c r="H715" s="4"/>
      <c r="I715" s="4"/>
      <c r="J715" s="86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5">
      <c r="A716" s="4"/>
      <c r="B716" s="4"/>
      <c r="C716" s="4"/>
      <c r="D716" s="4"/>
      <c r="E716" s="4"/>
      <c r="F716" s="4"/>
      <c r="G716" s="4"/>
      <c r="H716" s="4"/>
      <c r="I716" s="4"/>
      <c r="J716" s="86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2.5">
      <c r="A717" s="4"/>
      <c r="B717" s="4"/>
      <c r="C717" s="4"/>
      <c r="D717" s="4"/>
      <c r="E717" s="4"/>
      <c r="F717" s="4"/>
      <c r="G717" s="4"/>
      <c r="H717" s="4"/>
      <c r="I717" s="4"/>
      <c r="J717" s="86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5">
      <c r="A718" s="4"/>
      <c r="B718" s="4"/>
      <c r="C718" s="4"/>
      <c r="D718" s="4"/>
      <c r="E718" s="4"/>
      <c r="F718" s="4"/>
      <c r="G718" s="4"/>
      <c r="H718" s="4"/>
      <c r="I718" s="4"/>
      <c r="J718" s="86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5">
      <c r="A719" s="4"/>
      <c r="B719" s="4"/>
      <c r="C719" s="4"/>
      <c r="D719" s="4"/>
      <c r="E719" s="4"/>
      <c r="F719" s="4"/>
      <c r="G719" s="4"/>
      <c r="H719" s="4"/>
      <c r="I719" s="4"/>
      <c r="J719" s="86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2.5">
      <c r="A720" s="4"/>
      <c r="B720" s="4"/>
      <c r="C720" s="4"/>
      <c r="D720" s="4"/>
      <c r="E720" s="4"/>
      <c r="F720" s="4"/>
      <c r="G720" s="4"/>
      <c r="H720" s="4"/>
      <c r="I720" s="4"/>
      <c r="J720" s="86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5">
      <c r="A721" s="4"/>
      <c r="B721" s="4"/>
      <c r="C721" s="4"/>
      <c r="D721" s="4"/>
      <c r="E721" s="4"/>
      <c r="F721" s="4"/>
      <c r="G721" s="4"/>
      <c r="H721" s="4"/>
      <c r="I721" s="4"/>
      <c r="J721" s="86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5">
      <c r="A722" s="4"/>
      <c r="B722" s="4"/>
      <c r="C722" s="4"/>
      <c r="D722" s="4"/>
      <c r="E722" s="4"/>
      <c r="F722" s="4"/>
      <c r="G722" s="4"/>
      <c r="H722" s="4"/>
      <c r="I722" s="4"/>
      <c r="J722" s="86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2.5">
      <c r="A723" s="4"/>
      <c r="B723" s="4"/>
      <c r="C723" s="4"/>
      <c r="D723" s="4"/>
      <c r="E723" s="4"/>
      <c r="F723" s="4"/>
      <c r="G723" s="4"/>
      <c r="H723" s="4"/>
      <c r="I723" s="4"/>
      <c r="J723" s="86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5">
      <c r="A724" s="4"/>
      <c r="B724" s="4"/>
      <c r="C724" s="4"/>
      <c r="D724" s="4"/>
      <c r="E724" s="4"/>
      <c r="F724" s="4"/>
      <c r="G724" s="4"/>
      <c r="H724" s="4"/>
      <c r="I724" s="4"/>
      <c r="J724" s="86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5">
      <c r="A725" s="4"/>
      <c r="B725" s="4"/>
      <c r="C725" s="4"/>
      <c r="D725" s="4"/>
      <c r="E725" s="4"/>
      <c r="F725" s="4"/>
      <c r="G725" s="4"/>
      <c r="H725" s="4"/>
      <c r="I725" s="4"/>
      <c r="J725" s="86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2.5">
      <c r="A726" s="4"/>
      <c r="B726" s="4"/>
      <c r="C726" s="4"/>
      <c r="D726" s="4"/>
      <c r="E726" s="4"/>
      <c r="F726" s="4"/>
      <c r="G726" s="4"/>
      <c r="H726" s="4"/>
      <c r="I726" s="4"/>
      <c r="J726" s="86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5">
      <c r="A727" s="4"/>
      <c r="B727" s="4"/>
      <c r="C727" s="4"/>
      <c r="D727" s="4"/>
      <c r="E727" s="4"/>
      <c r="F727" s="4"/>
      <c r="G727" s="4"/>
      <c r="H727" s="4"/>
      <c r="I727" s="4"/>
      <c r="J727" s="86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5">
      <c r="A728" s="4"/>
      <c r="B728" s="4"/>
      <c r="C728" s="4"/>
      <c r="D728" s="4"/>
      <c r="E728" s="4"/>
      <c r="F728" s="4"/>
      <c r="G728" s="4"/>
      <c r="H728" s="4"/>
      <c r="I728" s="4"/>
      <c r="J728" s="86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2.5">
      <c r="A729" s="4"/>
      <c r="B729" s="4"/>
      <c r="C729" s="4"/>
      <c r="D729" s="4"/>
      <c r="E729" s="4"/>
      <c r="F729" s="4"/>
      <c r="G729" s="4"/>
      <c r="H729" s="4"/>
      <c r="I729" s="4"/>
      <c r="J729" s="86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5">
      <c r="A730" s="4"/>
      <c r="B730" s="4"/>
      <c r="C730" s="4"/>
      <c r="D730" s="4"/>
      <c r="E730" s="4"/>
      <c r="F730" s="4"/>
      <c r="G730" s="4"/>
      <c r="H730" s="4"/>
      <c r="I730" s="4"/>
      <c r="J730" s="86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5">
      <c r="A731" s="4"/>
      <c r="B731" s="4"/>
      <c r="C731" s="4"/>
      <c r="D731" s="4"/>
      <c r="E731" s="4"/>
      <c r="F731" s="4"/>
      <c r="G731" s="4"/>
      <c r="H731" s="4"/>
      <c r="I731" s="4"/>
      <c r="J731" s="86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2.5">
      <c r="A732" s="4"/>
      <c r="B732" s="4"/>
      <c r="C732" s="4"/>
      <c r="D732" s="4"/>
      <c r="E732" s="4"/>
      <c r="F732" s="4"/>
      <c r="G732" s="4"/>
      <c r="H732" s="4"/>
      <c r="I732" s="4"/>
      <c r="J732" s="86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5">
      <c r="A733" s="4"/>
      <c r="B733" s="4"/>
      <c r="C733" s="4"/>
      <c r="D733" s="4"/>
      <c r="E733" s="4"/>
      <c r="F733" s="4"/>
      <c r="G733" s="4"/>
      <c r="H733" s="4"/>
      <c r="I733" s="4"/>
      <c r="J733" s="86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5">
      <c r="A734" s="4"/>
      <c r="B734" s="4"/>
      <c r="C734" s="4"/>
      <c r="D734" s="4"/>
      <c r="E734" s="4"/>
      <c r="F734" s="4"/>
      <c r="G734" s="4"/>
      <c r="H734" s="4"/>
      <c r="I734" s="4"/>
      <c r="J734" s="86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2.5">
      <c r="A735" s="4"/>
      <c r="B735" s="4"/>
      <c r="C735" s="4"/>
      <c r="D735" s="4"/>
      <c r="E735" s="4"/>
      <c r="F735" s="4"/>
      <c r="G735" s="4"/>
      <c r="H735" s="4"/>
      <c r="I735" s="4"/>
      <c r="J735" s="86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5">
      <c r="A736" s="4"/>
      <c r="B736" s="4"/>
      <c r="C736" s="4"/>
      <c r="D736" s="4"/>
      <c r="E736" s="4"/>
      <c r="F736" s="4"/>
      <c r="G736" s="4"/>
      <c r="H736" s="4"/>
      <c r="I736" s="4"/>
      <c r="J736" s="86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5">
      <c r="A737" s="4"/>
      <c r="B737" s="4"/>
      <c r="C737" s="4"/>
      <c r="D737" s="4"/>
      <c r="E737" s="4"/>
      <c r="F737" s="4"/>
      <c r="G737" s="4"/>
      <c r="H737" s="4"/>
      <c r="I737" s="4"/>
      <c r="J737" s="86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2.5">
      <c r="A738" s="4"/>
      <c r="B738" s="4"/>
      <c r="C738" s="4"/>
      <c r="D738" s="4"/>
      <c r="E738" s="4"/>
      <c r="F738" s="4"/>
      <c r="G738" s="4"/>
      <c r="H738" s="4"/>
      <c r="I738" s="4"/>
      <c r="J738" s="86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5">
      <c r="A739" s="4"/>
      <c r="B739" s="4"/>
      <c r="C739" s="4"/>
      <c r="D739" s="4"/>
      <c r="E739" s="4"/>
      <c r="F739" s="4"/>
      <c r="G739" s="4"/>
      <c r="H739" s="4"/>
      <c r="I739" s="4"/>
      <c r="J739" s="86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5">
      <c r="A740" s="4"/>
      <c r="B740" s="4"/>
      <c r="C740" s="4"/>
      <c r="D740" s="4"/>
      <c r="E740" s="4"/>
      <c r="F740" s="4"/>
      <c r="G740" s="4"/>
      <c r="H740" s="4"/>
      <c r="I740" s="4"/>
      <c r="J740" s="86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2.5">
      <c r="A741" s="4"/>
      <c r="B741" s="4"/>
      <c r="C741" s="4"/>
      <c r="D741" s="4"/>
      <c r="E741" s="4"/>
      <c r="F741" s="4"/>
      <c r="G741" s="4"/>
      <c r="H741" s="4"/>
      <c r="I741" s="4"/>
      <c r="J741" s="86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5">
      <c r="A742" s="4"/>
      <c r="B742" s="4"/>
      <c r="C742" s="4"/>
      <c r="D742" s="4"/>
      <c r="E742" s="4"/>
      <c r="F742" s="4"/>
      <c r="G742" s="4"/>
      <c r="H742" s="4"/>
      <c r="I742" s="4"/>
      <c r="J742" s="86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5">
      <c r="A743" s="4"/>
      <c r="B743" s="4"/>
      <c r="C743" s="4"/>
      <c r="D743" s="4"/>
      <c r="E743" s="4"/>
      <c r="F743" s="4"/>
      <c r="G743" s="4"/>
      <c r="H743" s="4"/>
      <c r="I743" s="4"/>
      <c r="J743" s="86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2.5">
      <c r="A744" s="4"/>
      <c r="B744" s="4"/>
      <c r="C744" s="4"/>
      <c r="D744" s="4"/>
      <c r="E744" s="4"/>
      <c r="F744" s="4"/>
      <c r="G744" s="4"/>
      <c r="H744" s="4"/>
      <c r="I744" s="4"/>
      <c r="J744" s="86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5">
      <c r="A745" s="4"/>
      <c r="B745" s="4"/>
      <c r="C745" s="4"/>
      <c r="D745" s="4"/>
      <c r="E745" s="4"/>
      <c r="F745" s="4"/>
      <c r="G745" s="4"/>
      <c r="H745" s="4"/>
      <c r="I745" s="4"/>
      <c r="J745" s="86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5">
      <c r="A746" s="4"/>
      <c r="B746" s="4"/>
      <c r="C746" s="4"/>
      <c r="D746" s="4"/>
      <c r="E746" s="4"/>
      <c r="F746" s="4"/>
      <c r="G746" s="4"/>
      <c r="H746" s="4"/>
      <c r="I746" s="4"/>
      <c r="J746" s="86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2.5">
      <c r="A747" s="4"/>
      <c r="B747" s="4"/>
      <c r="C747" s="4"/>
      <c r="D747" s="4"/>
      <c r="E747" s="4"/>
      <c r="F747" s="4"/>
      <c r="G747" s="4"/>
      <c r="H747" s="4"/>
      <c r="I747" s="4"/>
      <c r="J747" s="86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5">
      <c r="A748" s="4"/>
      <c r="B748" s="4"/>
      <c r="C748" s="4"/>
      <c r="D748" s="4"/>
      <c r="E748" s="4"/>
      <c r="F748" s="4"/>
      <c r="G748" s="4"/>
      <c r="H748" s="4"/>
      <c r="I748" s="4"/>
      <c r="J748" s="86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5">
      <c r="A749" s="4"/>
      <c r="B749" s="4"/>
      <c r="C749" s="4"/>
      <c r="D749" s="4"/>
      <c r="E749" s="4"/>
      <c r="F749" s="4"/>
      <c r="G749" s="4"/>
      <c r="H749" s="4"/>
      <c r="I749" s="4"/>
      <c r="J749" s="86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2.5">
      <c r="A750" s="4"/>
      <c r="B750" s="4"/>
      <c r="C750" s="4"/>
      <c r="D750" s="4"/>
      <c r="E750" s="4"/>
      <c r="F750" s="4"/>
      <c r="G750" s="4"/>
      <c r="H750" s="4"/>
      <c r="I750" s="4"/>
      <c r="J750" s="86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5">
      <c r="A751" s="4"/>
      <c r="B751" s="4"/>
      <c r="C751" s="4"/>
      <c r="D751" s="4"/>
      <c r="E751" s="4"/>
      <c r="F751" s="4"/>
      <c r="G751" s="4"/>
      <c r="H751" s="4"/>
      <c r="I751" s="4"/>
      <c r="J751" s="86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5">
      <c r="A752" s="4"/>
      <c r="B752" s="4"/>
      <c r="C752" s="4"/>
      <c r="D752" s="4"/>
      <c r="E752" s="4"/>
      <c r="F752" s="4"/>
      <c r="G752" s="4"/>
      <c r="H752" s="4"/>
      <c r="I752" s="4"/>
      <c r="J752" s="86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2.5">
      <c r="A753" s="4"/>
      <c r="B753" s="4"/>
      <c r="C753" s="4"/>
      <c r="D753" s="4"/>
      <c r="E753" s="4"/>
      <c r="F753" s="4"/>
      <c r="G753" s="4"/>
      <c r="H753" s="4"/>
      <c r="I753" s="4"/>
      <c r="J753" s="86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5">
      <c r="A754" s="4"/>
      <c r="B754" s="4"/>
      <c r="C754" s="4"/>
      <c r="D754" s="4"/>
      <c r="E754" s="4"/>
      <c r="F754" s="4"/>
      <c r="G754" s="4"/>
      <c r="H754" s="4"/>
      <c r="I754" s="4"/>
      <c r="J754" s="86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5">
      <c r="A755" s="4"/>
      <c r="B755" s="4"/>
      <c r="C755" s="4"/>
      <c r="D755" s="4"/>
      <c r="E755" s="4"/>
      <c r="F755" s="4"/>
      <c r="G755" s="4"/>
      <c r="H755" s="4"/>
      <c r="I755" s="4"/>
      <c r="J755" s="86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2.5">
      <c r="A756" s="4"/>
      <c r="B756" s="4"/>
      <c r="C756" s="4"/>
      <c r="D756" s="4"/>
      <c r="E756" s="4"/>
      <c r="F756" s="4"/>
      <c r="G756" s="4"/>
      <c r="H756" s="4"/>
      <c r="I756" s="4"/>
      <c r="J756" s="86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5">
      <c r="A757" s="4"/>
      <c r="B757" s="4"/>
      <c r="C757" s="4"/>
      <c r="D757" s="4"/>
      <c r="E757" s="4"/>
      <c r="F757" s="4"/>
      <c r="G757" s="4"/>
      <c r="H757" s="4"/>
      <c r="I757" s="4"/>
      <c r="J757" s="86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5">
      <c r="A758" s="4"/>
      <c r="B758" s="4"/>
      <c r="C758" s="4"/>
      <c r="D758" s="4"/>
      <c r="E758" s="4"/>
      <c r="F758" s="4"/>
      <c r="G758" s="4"/>
      <c r="H758" s="4"/>
      <c r="I758" s="4"/>
      <c r="J758" s="86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2.5">
      <c r="A759" s="4"/>
      <c r="B759" s="4"/>
      <c r="C759" s="4"/>
      <c r="D759" s="4"/>
      <c r="E759" s="4"/>
      <c r="F759" s="4"/>
      <c r="G759" s="4"/>
      <c r="H759" s="4"/>
      <c r="I759" s="4"/>
      <c r="J759" s="86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5">
      <c r="A760" s="4"/>
      <c r="B760" s="4"/>
      <c r="C760" s="4"/>
      <c r="D760" s="4"/>
      <c r="E760" s="4"/>
      <c r="F760" s="4"/>
      <c r="G760" s="4"/>
      <c r="H760" s="4"/>
      <c r="I760" s="4"/>
      <c r="J760" s="86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5">
      <c r="A761" s="4"/>
      <c r="B761" s="4"/>
      <c r="C761" s="4"/>
      <c r="D761" s="4"/>
      <c r="E761" s="4"/>
      <c r="F761" s="4"/>
      <c r="G761" s="4"/>
      <c r="H761" s="4"/>
      <c r="I761" s="4"/>
      <c r="J761" s="86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2.5">
      <c r="A762" s="4"/>
      <c r="B762" s="4"/>
      <c r="C762" s="4"/>
      <c r="D762" s="4"/>
      <c r="E762" s="4"/>
      <c r="F762" s="4"/>
      <c r="G762" s="4"/>
      <c r="H762" s="4"/>
      <c r="I762" s="4"/>
      <c r="J762" s="86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5">
      <c r="A763" s="4"/>
      <c r="B763" s="4"/>
      <c r="C763" s="4"/>
      <c r="D763" s="4"/>
      <c r="E763" s="4"/>
      <c r="F763" s="4"/>
      <c r="G763" s="4"/>
      <c r="H763" s="4"/>
      <c r="I763" s="4"/>
      <c r="J763" s="86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5">
      <c r="A764" s="4"/>
      <c r="B764" s="4"/>
      <c r="C764" s="4"/>
      <c r="D764" s="4"/>
      <c r="E764" s="4"/>
      <c r="F764" s="4"/>
      <c r="G764" s="4"/>
      <c r="H764" s="4"/>
      <c r="I764" s="4"/>
      <c r="J764" s="86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2.5">
      <c r="A765" s="4"/>
      <c r="B765" s="4"/>
      <c r="C765" s="4"/>
      <c r="D765" s="4"/>
      <c r="E765" s="4"/>
      <c r="F765" s="4"/>
      <c r="G765" s="4"/>
      <c r="H765" s="4"/>
      <c r="I765" s="4"/>
      <c r="J765" s="86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5">
      <c r="A766" s="4"/>
      <c r="B766" s="4"/>
      <c r="C766" s="4"/>
      <c r="D766" s="4"/>
      <c r="E766" s="4"/>
      <c r="F766" s="4"/>
      <c r="G766" s="4"/>
      <c r="H766" s="4"/>
      <c r="I766" s="4"/>
      <c r="J766" s="86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5">
      <c r="A767" s="4"/>
      <c r="B767" s="4"/>
      <c r="C767" s="4"/>
      <c r="D767" s="4"/>
      <c r="E767" s="4"/>
      <c r="F767" s="4"/>
      <c r="G767" s="4"/>
      <c r="H767" s="4"/>
      <c r="I767" s="4"/>
      <c r="J767" s="86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2.5">
      <c r="A768" s="4"/>
      <c r="B768" s="4"/>
      <c r="C768" s="4"/>
      <c r="D768" s="4"/>
      <c r="E768" s="4"/>
      <c r="F768" s="4"/>
      <c r="G768" s="4"/>
      <c r="H768" s="4"/>
      <c r="I768" s="4"/>
      <c r="J768" s="86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5">
      <c r="A769" s="4"/>
      <c r="B769" s="4"/>
      <c r="C769" s="4"/>
      <c r="D769" s="4"/>
      <c r="E769" s="4"/>
      <c r="F769" s="4"/>
      <c r="G769" s="4"/>
      <c r="H769" s="4"/>
      <c r="I769" s="4"/>
      <c r="J769" s="86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5">
      <c r="A770" s="4"/>
      <c r="B770" s="4"/>
      <c r="C770" s="4"/>
      <c r="D770" s="4"/>
      <c r="E770" s="4"/>
      <c r="F770" s="4"/>
      <c r="G770" s="4"/>
      <c r="H770" s="4"/>
      <c r="I770" s="4"/>
      <c r="J770" s="86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2.5">
      <c r="A771" s="4"/>
      <c r="B771" s="4"/>
      <c r="C771" s="4"/>
      <c r="D771" s="4"/>
      <c r="E771" s="4"/>
      <c r="F771" s="4"/>
      <c r="G771" s="4"/>
      <c r="H771" s="4"/>
      <c r="I771" s="4"/>
      <c r="J771" s="86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5">
      <c r="A772" s="4"/>
      <c r="B772" s="4"/>
      <c r="C772" s="4"/>
      <c r="D772" s="4"/>
      <c r="E772" s="4"/>
      <c r="F772" s="4"/>
      <c r="G772" s="4"/>
      <c r="H772" s="4"/>
      <c r="I772" s="4"/>
      <c r="J772" s="86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5">
      <c r="A773" s="4"/>
      <c r="B773" s="4"/>
      <c r="C773" s="4"/>
      <c r="D773" s="4"/>
      <c r="E773" s="4"/>
      <c r="F773" s="4"/>
      <c r="G773" s="4"/>
      <c r="H773" s="4"/>
      <c r="I773" s="4"/>
      <c r="J773" s="86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2.5">
      <c r="A774" s="4"/>
      <c r="B774" s="4"/>
      <c r="C774" s="4"/>
      <c r="D774" s="4"/>
      <c r="E774" s="4"/>
      <c r="F774" s="4"/>
      <c r="G774" s="4"/>
      <c r="H774" s="4"/>
      <c r="I774" s="4"/>
      <c r="J774" s="86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5">
      <c r="A775" s="4"/>
      <c r="B775" s="4"/>
      <c r="C775" s="4"/>
      <c r="D775" s="4"/>
      <c r="E775" s="4"/>
      <c r="F775" s="4"/>
      <c r="G775" s="4"/>
      <c r="H775" s="4"/>
      <c r="I775" s="4"/>
      <c r="J775" s="86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5">
      <c r="A776" s="4"/>
      <c r="B776" s="4"/>
      <c r="C776" s="4"/>
      <c r="D776" s="4"/>
      <c r="E776" s="4"/>
      <c r="F776" s="4"/>
      <c r="G776" s="4"/>
      <c r="H776" s="4"/>
      <c r="I776" s="4"/>
      <c r="J776" s="86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2.5">
      <c r="A777" s="4"/>
      <c r="B777" s="4"/>
      <c r="C777" s="4"/>
      <c r="D777" s="4"/>
      <c r="E777" s="4"/>
      <c r="F777" s="4"/>
      <c r="G777" s="4"/>
      <c r="H777" s="4"/>
      <c r="I777" s="4"/>
      <c r="J777" s="86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5">
      <c r="A778" s="4"/>
      <c r="B778" s="4"/>
      <c r="C778" s="4"/>
      <c r="D778" s="4"/>
      <c r="E778" s="4"/>
      <c r="F778" s="4"/>
      <c r="G778" s="4"/>
      <c r="H778" s="4"/>
      <c r="I778" s="4"/>
      <c r="J778" s="86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5">
      <c r="A779" s="4"/>
      <c r="B779" s="4"/>
      <c r="C779" s="4"/>
      <c r="D779" s="4"/>
      <c r="E779" s="4"/>
      <c r="F779" s="4"/>
      <c r="G779" s="4"/>
      <c r="H779" s="4"/>
      <c r="I779" s="4"/>
      <c r="J779" s="86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2.5">
      <c r="A780" s="4"/>
      <c r="B780" s="4"/>
      <c r="C780" s="4"/>
      <c r="D780" s="4"/>
      <c r="E780" s="4"/>
      <c r="F780" s="4"/>
      <c r="G780" s="4"/>
      <c r="H780" s="4"/>
      <c r="I780" s="4"/>
      <c r="J780" s="86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5">
      <c r="A781" s="4"/>
      <c r="B781" s="4"/>
      <c r="C781" s="4"/>
      <c r="D781" s="4"/>
      <c r="E781" s="4"/>
      <c r="F781" s="4"/>
      <c r="G781" s="4"/>
      <c r="H781" s="4"/>
      <c r="I781" s="4"/>
      <c r="J781" s="86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5">
      <c r="A782" s="4"/>
      <c r="B782" s="4"/>
      <c r="C782" s="4"/>
      <c r="D782" s="4"/>
      <c r="E782" s="4"/>
      <c r="F782" s="4"/>
      <c r="G782" s="4"/>
      <c r="H782" s="4"/>
      <c r="I782" s="4"/>
      <c r="J782" s="86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2.5">
      <c r="A783" s="4"/>
      <c r="B783" s="4"/>
      <c r="C783" s="4"/>
      <c r="D783" s="4"/>
      <c r="E783" s="4"/>
      <c r="F783" s="4"/>
      <c r="G783" s="4"/>
      <c r="H783" s="4"/>
      <c r="I783" s="4"/>
      <c r="J783" s="86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5">
      <c r="A784" s="4"/>
      <c r="B784" s="4"/>
      <c r="C784" s="4"/>
      <c r="D784" s="4"/>
      <c r="E784" s="4"/>
      <c r="F784" s="4"/>
      <c r="G784" s="4"/>
      <c r="H784" s="4"/>
      <c r="I784" s="4"/>
      <c r="J784" s="86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5">
      <c r="A785" s="4"/>
      <c r="B785" s="4"/>
      <c r="C785" s="4"/>
      <c r="D785" s="4"/>
      <c r="E785" s="4"/>
      <c r="F785" s="4"/>
      <c r="G785" s="4"/>
      <c r="H785" s="4"/>
      <c r="I785" s="4"/>
      <c r="J785" s="86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2.5">
      <c r="A786" s="4"/>
      <c r="B786" s="4"/>
      <c r="C786" s="4"/>
      <c r="D786" s="4"/>
      <c r="E786" s="4"/>
      <c r="F786" s="4"/>
      <c r="G786" s="4"/>
      <c r="H786" s="4"/>
      <c r="I786" s="4"/>
      <c r="J786" s="86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5">
      <c r="A787" s="4"/>
      <c r="B787" s="4"/>
      <c r="C787" s="4"/>
      <c r="D787" s="4"/>
      <c r="E787" s="4"/>
      <c r="F787" s="4"/>
      <c r="G787" s="4"/>
      <c r="H787" s="4"/>
      <c r="I787" s="4"/>
      <c r="J787" s="86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5">
      <c r="A788" s="4"/>
      <c r="B788" s="4"/>
      <c r="C788" s="4"/>
      <c r="D788" s="4"/>
      <c r="E788" s="4"/>
      <c r="F788" s="4"/>
      <c r="G788" s="4"/>
      <c r="H788" s="4"/>
      <c r="I788" s="4"/>
      <c r="J788" s="86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2.5">
      <c r="A789" s="4"/>
      <c r="B789" s="4"/>
      <c r="C789" s="4"/>
      <c r="D789" s="4"/>
      <c r="E789" s="4"/>
      <c r="F789" s="4"/>
      <c r="G789" s="4"/>
      <c r="H789" s="4"/>
      <c r="I789" s="4"/>
      <c r="J789" s="86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5">
      <c r="A790" s="4"/>
      <c r="B790" s="4"/>
      <c r="C790" s="4"/>
      <c r="D790" s="4"/>
      <c r="E790" s="4"/>
      <c r="F790" s="4"/>
      <c r="G790" s="4"/>
      <c r="H790" s="4"/>
      <c r="I790" s="4"/>
      <c r="J790" s="86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5">
      <c r="A791" s="4"/>
      <c r="B791" s="4"/>
      <c r="C791" s="4"/>
      <c r="D791" s="4"/>
      <c r="E791" s="4"/>
      <c r="F791" s="4"/>
      <c r="G791" s="4"/>
      <c r="H791" s="4"/>
      <c r="I791" s="4"/>
      <c r="J791" s="86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2.5">
      <c r="A792" s="4"/>
      <c r="B792" s="4"/>
      <c r="C792" s="4"/>
      <c r="D792" s="4"/>
      <c r="E792" s="4"/>
      <c r="F792" s="4"/>
      <c r="G792" s="4"/>
      <c r="H792" s="4"/>
      <c r="I792" s="4"/>
      <c r="J792" s="86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5">
      <c r="A793" s="4"/>
      <c r="B793" s="4"/>
      <c r="C793" s="4"/>
      <c r="D793" s="4"/>
      <c r="E793" s="4"/>
      <c r="F793" s="4"/>
      <c r="G793" s="4"/>
      <c r="H793" s="4"/>
      <c r="I793" s="4"/>
      <c r="J793" s="86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5">
      <c r="A794" s="4"/>
      <c r="B794" s="4"/>
      <c r="C794" s="4"/>
      <c r="D794" s="4"/>
      <c r="E794" s="4"/>
      <c r="F794" s="4"/>
      <c r="G794" s="4"/>
      <c r="H794" s="4"/>
      <c r="I794" s="4"/>
      <c r="J794" s="86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2.5">
      <c r="A795" s="4"/>
      <c r="B795" s="4"/>
      <c r="C795" s="4"/>
      <c r="D795" s="4"/>
      <c r="E795" s="4"/>
      <c r="F795" s="4"/>
      <c r="G795" s="4"/>
      <c r="H795" s="4"/>
      <c r="I795" s="4"/>
      <c r="J795" s="86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5">
      <c r="A796" s="4"/>
      <c r="B796" s="4"/>
      <c r="C796" s="4"/>
      <c r="D796" s="4"/>
      <c r="E796" s="4"/>
      <c r="F796" s="4"/>
      <c r="G796" s="4"/>
      <c r="H796" s="4"/>
      <c r="I796" s="4"/>
      <c r="J796" s="86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5">
      <c r="A797" s="4"/>
      <c r="B797" s="4"/>
      <c r="C797" s="4"/>
      <c r="D797" s="4"/>
      <c r="E797" s="4"/>
      <c r="F797" s="4"/>
      <c r="G797" s="4"/>
      <c r="H797" s="4"/>
      <c r="I797" s="4"/>
      <c r="J797" s="86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2.5">
      <c r="A798" s="4"/>
      <c r="B798" s="4"/>
      <c r="C798" s="4"/>
      <c r="D798" s="4"/>
      <c r="E798" s="4"/>
      <c r="F798" s="4"/>
      <c r="G798" s="4"/>
      <c r="H798" s="4"/>
      <c r="I798" s="4"/>
      <c r="J798" s="86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5">
      <c r="A799" s="4"/>
      <c r="B799" s="4"/>
      <c r="C799" s="4"/>
      <c r="D799" s="4"/>
      <c r="E799" s="4"/>
      <c r="F799" s="4"/>
      <c r="G799" s="4"/>
      <c r="H799" s="4"/>
      <c r="I799" s="4"/>
      <c r="J799" s="86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5">
      <c r="A800" s="4"/>
      <c r="B800" s="4"/>
      <c r="C800" s="4"/>
      <c r="D800" s="4"/>
      <c r="E800" s="4"/>
      <c r="F800" s="4"/>
      <c r="G800" s="4"/>
      <c r="H800" s="4"/>
      <c r="I800" s="4"/>
      <c r="J800" s="86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2.5">
      <c r="A801" s="4"/>
      <c r="B801" s="4"/>
      <c r="C801" s="4"/>
      <c r="D801" s="4"/>
      <c r="E801" s="4"/>
      <c r="F801" s="4"/>
      <c r="G801" s="4"/>
      <c r="H801" s="4"/>
      <c r="I801" s="4"/>
      <c r="J801" s="86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5">
      <c r="A802" s="4"/>
      <c r="B802" s="4"/>
      <c r="C802" s="4"/>
      <c r="D802" s="4"/>
      <c r="E802" s="4"/>
      <c r="F802" s="4"/>
      <c r="G802" s="4"/>
      <c r="H802" s="4"/>
      <c r="I802" s="4"/>
      <c r="J802" s="86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5">
      <c r="A803" s="4"/>
      <c r="B803" s="4"/>
      <c r="C803" s="4"/>
      <c r="D803" s="4"/>
      <c r="E803" s="4"/>
      <c r="F803" s="4"/>
      <c r="G803" s="4"/>
      <c r="H803" s="4"/>
      <c r="I803" s="4"/>
      <c r="J803" s="86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2.5">
      <c r="A804" s="4"/>
      <c r="B804" s="4"/>
      <c r="C804" s="4"/>
      <c r="D804" s="4"/>
      <c r="E804" s="4"/>
      <c r="F804" s="4"/>
      <c r="G804" s="4"/>
      <c r="H804" s="4"/>
      <c r="I804" s="4"/>
      <c r="J804" s="86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5">
      <c r="A805" s="4"/>
      <c r="B805" s="4"/>
      <c r="C805" s="4"/>
      <c r="D805" s="4"/>
      <c r="E805" s="4"/>
      <c r="F805" s="4"/>
      <c r="G805" s="4"/>
      <c r="H805" s="4"/>
      <c r="I805" s="4"/>
      <c r="J805" s="86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5">
      <c r="A806" s="4"/>
      <c r="B806" s="4"/>
      <c r="C806" s="4"/>
      <c r="D806" s="4"/>
      <c r="E806" s="4"/>
      <c r="F806" s="4"/>
      <c r="G806" s="4"/>
      <c r="H806" s="4"/>
      <c r="I806" s="4"/>
      <c r="J806" s="86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2.5">
      <c r="A807" s="4"/>
      <c r="B807" s="4"/>
      <c r="C807" s="4"/>
      <c r="D807" s="4"/>
      <c r="E807" s="4"/>
      <c r="F807" s="4"/>
      <c r="G807" s="4"/>
      <c r="H807" s="4"/>
      <c r="I807" s="4"/>
      <c r="J807" s="86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5">
      <c r="A808" s="4"/>
      <c r="B808" s="4"/>
      <c r="C808" s="4"/>
      <c r="D808" s="4"/>
      <c r="E808" s="4"/>
      <c r="F808" s="4"/>
      <c r="G808" s="4"/>
      <c r="H808" s="4"/>
      <c r="I808" s="4"/>
      <c r="J808" s="86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5">
      <c r="A809" s="4"/>
      <c r="B809" s="4"/>
      <c r="C809" s="4"/>
      <c r="D809" s="4"/>
      <c r="E809" s="4"/>
      <c r="F809" s="4"/>
      <c r="G809" s="4"/>
      <c r="H809" s="4"/>
      <c r="I809" s="4"/>
      <c r="J809" s="86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2.5">
      <c r="A810" s="4"/>
      <c r="B810" s="4"/>
      <c r="C810" s="4"/>
      <c r="D810" s="4"/>
      <c r="E810" s="4"/>
      <c r="F810" s="4"/>
      <c r="G810" s="4"/>
      <c r="H810" s="4"/>
      <c r="I810" s="4"/>
      <c r="J810" s="86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2.5">
      <c r="A811" s="4"/>
      <c r="B811" s="4"/>
      <c r="C811" s="4"/>
      <c r="D811" s="4"/>
      <c r="E811" s="4"/>
      <c r="F811" s="4"/>
      <c r="G811" s="4"/>
      <c r="H811" s="4"/>
      <c r="I811" s="4"/>
      <c r="J811" s="86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2.5">
      <c r="A812" s="4"/>
      <c r="B812" s="4"/>
      <c r="C812" s="4"/>
      <c r="D812" s="4"/>
      <c r="E812" s="4"/>
      <c r="F812" s="4"/>
      <c r="G812" s="4"/>
      <c r="H812" s="4"/>
      <c r="I812" s="4"/>
      <c r="J812" s="86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2.5">
      <c r="A813" s="4"/>
      <c r="B813" s="4"/>
      <c r="C813" s="4"/>
      <c r="D813" s="4"/>
      <c r="E813" s="4"/>
      <c r="F813" s="4"/>
      <c r="G813" s="4"/>
      <c r="H813" s="4"/>
      <c r="I813" s="4"/>
      <c r="J813" s="86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2.5">
      <c r="A814" s="4"/>
      <c r="B814" s="4"/>
      <c r="C814" s="4"/>
      <c r="D814" s="4"/>
      <c r="E814" s="4"/>
      <c r="F814" s="4"/>
      <c r="G814" s="4"/>
      <c r="H814" s="4"/>
      <c r="I814" s="4"/>
      <c r="J814" s="86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2.5">
      <c r="A815" s="4"/>
      <c r="B815" s="4"/>
      <c r="C815" s="4"/>
      <c r="D815" s="4"/>
      <c r="E815" s="4"/>
      <c r="F815" s="4"/>
      <c r="G815" s="4"/>
      <c r="H815" s="4"/>
      <c r="I815" s="4"/>
      <c r="J815" s="86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2.5">
      <c r="A816" s="4"/>
      <c r="B816" s="4"/>
      <c r="C816" s="4"/>
      <c r="D816" s="4"/>
      <c r="E816" s="4"/>
      <c r="F816" s="4"/>
      <c r="G816" s="4"/>
      <c r="H816" s="4"/>
      <c r="I816" s="4"/>
      <c r="J816" s="86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5">
      <c r="A817" s="4"/>
      <c r="B817" s="4"/>
      <c r="C817" s="4"/>
      <c r="D817" s="4"/>
      <c r="E817" s="4"/>
      <c r="F817" s="4"/>
      <c r="G817" s="4"/>
      <c r="H817" s="4"/>
      <c r="I817" s="4"/>
      <c r="J817" s="86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5">
      <c r="A818" s="4"/>
      <c r="B818" s="4"/>
      <c r="C818" s="4"/>
      <c r="D818" s="4"/>
      <c r="E818" s="4"/>
      <c r="F818" s="4"/>
      <c r="G818" s="4"/>
      <c r="H818" s="4"/>
      <c r="I818" s="4"/>
      <c r="J818" s="86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2.5">
      <c r="A819" s="4"/>
      <c r="B819" s="4"/>
      <c r="C819" s="4"/>
      <c r="D819" s="4"/>
      <c r="E819" s="4"/>
      <c r="F819" s="4"/>
      <c r="G819" s="4"/>
      <c r="H819" s="4"/>
      <c r="I819" s="4"/>
      <c r="J819" s="86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5">
      <c r="A820" s="4"/>
      <c r="B820" s="4"/>
      <c r="C820" s="4"/>
      <c r="D820" s="4"/>
      <c r="E820" s="4"/>
      <c r="F820" s="4"/>
      <c r="G820" s="4"/>
      <c r="H820" s="4"/>
      <c r="I820" s="4"/>
      <c r="J820" s="86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5">
      <c r="A821" s="4"/>
      <c r="B821" s="4"/>
      <c r="C821" s="4"/>
      <c r="D821" s="4"/>
      <c r="E821" s="4"/>
      <c r="F821" s="4"/>
      <c r="G821" s="4"/>
      <c r="H821" s="4"/>
      <c r="I821" s="4"/>
      <c r="J821" s="86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2.5">
      <c r="A822" s="4"/>
      <c r="B822" s="4"/>
      <c r="C822" s="4"/>
      <c r="D822" s="4"/>
      <c r="E822" s="4"/>
      <c r="F822" s="4"/>
      <c r="G822" s="4"/>
      <c r="H822" s="4"/>
      <c r="I822" s="4"/>
      <c r="J822" s="86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5">
      <c r="A823" s="4"/>
      <c r="B823" s="4"/>
      <c r="C823" s="4"/>
      <c r="D823" s="4"/>
      <c r="E823" s="4"/>
      <c r="F823" s="4"/>
      <c r="G823" s="4"/>
      <c r="H823" s="4"/>
      <c r="I823" s="4"/>
      <c r="J823" s="86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5">
      <c r="A824" s="4"/>
      <c r="B824" s="4"/>
      <c r="C824" s="4"/>
      <c r="D824" s="4"/>
      <c r="E824" s="4"/>
      <c r="F824" s="4"/>
      <c r="G824" s="4"/>
      <c r="H824" s="4"/>
      <c r="I824" s="4"/>
      <c r="J824" s="86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2.5">
      <c r="A825" s="4"/>
      <c r="B825" s="4"/>
      <c r="C825" s="4"/>
      <c r="D825" s="4"/>
      <c r="E825" s="4"/>
      <c r="F825" s="4"/>
      <c r="G825" s="4"/>
      <c r="H825" s="4"/>
      <c r="I825" s="4"/>
      <c r="J825" s="86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5">
      <c r="A826" s="4"/>
      <c r="B826" s="4"/>
      <c r="C826" s="4"/>
      <c r="D826" s="4"/>
      <c r="E826" s="4"/>
      <c r="F826" s="4"/>
      <c r="G826" s="4"/>
      <c r="H826" s="4"/>
      <c r="I826" s="4"/>
      <c r="J826" s="86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5">
      <c r="A827" s="4"/>
      <c r="B827" s="4"/>
      <c r="C827" s="4"/>
      <c r="D827" s="4"/>
      <c r="E827" s="4"/>
      <c r="F827" s="4"/>
      <c r="G827" s="4"/>
      <c r="H827" s="4"/>
      <c r="I827" s="4"/>
      <c r="J827" s="86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2.5">
      <c r="A828" s="4"/>
      <c r="B828" s="4"/>
      <c r="C828" s="4"/>
      <c r="D828" s="4"/>
      <c r="E828" s="4"/>
      <c r="F828" s="4"/>
      <c r="G828" s="4"/>
      <c r="H828" s="4"/>
      <c r="I828" s="4"/>
      <c r="J828" s="86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5">
      <c r="A829" s="4"/>
      <c r="B829" s="4"/>
      <c r="C829" s="4"/>
      <c r="D829" s="4"/>
      <c r="E829" s="4"/>
      <c r="F829" s="4"/>
      <c r="G829" s="4"/>
      <c r="H829" s="4"/>
      <c r="I829" s="4"/>
      <c r="J829" s="86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5">
      <c r="A830" s="4"/>
      <c r="B830" s="4"/>
      <c r="C830" s="4"/>
      <c r="D830" s="4"/>
      <c r="E830" s="4"/>
      <c r="F830" s="4"/>
      <c r="G830" s="4"/>
      <c r="H830" s="4"/>
      <c r="I830" s="4"/>
      <c r="J830" s="86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2.5">
      <c r="A831" s="4"/>
      <c r="B831" s="4"/>
      <c r="C831" s="4"/>
      <c r="D831" s="4"/>
      <c r="E831" s="4"/>
      <c r="F831" s="4"/>
      <c r="G831" s="4"/>
      <c r="H831" s="4"/>
      <c r="I831" s="4"/>
      <c r="J831" s="86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5">
      <c r="A832" s="4"/>
      <c r="B832" s="4"/>
      <c r="C832" s="4"/>
      <c r="D832" s="4"/>
      <c r="E832" s="4"/>
      <c r="F832" s="4"/>
      <c r="G832" s="4"/>
      <c r="H832" s="4"/>
      <c r="I832" s="4"/>
      <c r="J832" s="86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5">
      <c r="A833" s="4"/>
      <c r="B833" s="4"/>
      <c r="C833" s="4"/>
      <c r="D833" s="4"/>
      <c r="E833" s="4"/>
      <c r="F833" s="4"/>
      <c r="G833" s="4"/>
      <c r="H833" s="4"/>
      <c r="I833" s="4"/>
      <c r="J833" s="86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2.5">
      <c r="A834" s="4"/>
      <c r="B834" s="4"/>
      <c r="C834" s="4"/>
      <c r="D834" s="4"/>
      <c r="E834" s="4"/>
      <c r="F834" s="4"/>
      <c r="G834" s="4"/>
      <c r="H834" s="4"/>
      <c r="I834" s="4"/>
      <c r="J834" s="86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5">
      <c r="A835" s="4"/>
      <c r="B835" s="4"/>
      <c r="C835" s="4"/>
      <c r="D835" s="4"/>
      <c r="E835" s="4"/>
      <c r="F835" s="4"/>
      <c r="G835" s="4"/>
      <c r="H835" s="4"/>
      <c r="I835" s="4"/>
      <c r="J835" s="86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5">
      <c r="A836" s="4"/>
      <c r="B836" s="4"/>
      <c r="C836" s="4"/>
      <c r="D836" s="4"/>
      <c r="E836" s="4"/>
      <c r="F836" s="4"/>
      <c r="G836" s="4"/>
      <c r="H836" s="4"/>
      <c r="I836" s="4"/>
      <c r="J836" s="86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2.5">
      <c r="A837" s="4"/>
      <c r="B837" s="4"/>
      <c r="C837" s="4"/>
      <c r="D837" s="4"/>
      <c r="E837" s="4"/>
      <c r="F837" s="4"/>
      <c r="G837" s="4"/>
      <c r="H837" s="4"/>
      <c r="I837" s="4"/>
      <c r="J837" s="86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5">
      <c r="A838" s="4"/>
      <c r="B838" s="4"/>
      <c r="C838" s="4"/>
      <c r="D838" s="4"/>
      <c r="E838" s="4"/>
      <c r="F838" s="4"/>
      <c r="G838" s="4"/>
      <c r="H838" s="4"/>
      <c r="I838" s="4"/>
      <c r="J838" s="86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5">
      <c r="A839" s="4"/>
      <c r="B839" s="4"/>
      <c r="C839" s="4"/>
      <c r="D839" s="4"/>
      <c r="E839" s="4"/>
      <c r="F839" s="4"/>
      <c r="G839" s="4"/>
      <c r="H839" s="4"/>
      <c r="I839" s="4"/>
      <c r="J839" s="86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2.5">
      <c r="A840" s="4"/>
      <c r="B840" s="4"/>
      <c r="C840" s="4"/>
      <c r="D840" s="4"/>
      <c r="E840" s="4"/>
      <c r="F840" s="4"/>
      <c r="G840" s="4"/>
      <c r="H840" s="4"/>
      <c r="I840" s="4"/>
      <c r="J840" s="86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2.5">
      <c r="A841" s="4"/>
      <c r="B841" s="4"/>
      <c r="C841" s="4"/>
      <c r="D841" s="4"/>
      <c r="E841" s="4"/>
      <c r="F841" s="4"/>
      <c r="G841" s="4"/>
      <c r="H841" s="4"/>
      <c r="I841" s="4"/>
      <c r="J841" s="86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2.5">
      <c r="A842" s="4"/>
      <c r="B842" s="4"/>
      <c r="C842" s="4"/>
      <c r="D842" s="4"/>
      <c r="E842" s="4"/>
      <c r="F842" s="4"/>
      <c r="G842" s="4"/>
      <c r="H842" s="4"/>
      <c r="I842" s="4"/>
      <c r="J842" s="86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2.5">
      <c r="A843" s="4"/>
      <c r="B843" s="4"/>
      <c r="C843" s="4"/>
      <c r="D843" s="4"/>
      <c r="E843" s="4"/>
      <c r="F843" s="4"/>
      <c r="G843" s="4"/>
      <c r="H843" s="4"/>
      <c r="I843" s="4"/>
      <c r="J843" s="86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5">
      <c r="A844" s="4"/>
      <c r="B844" s="4"/>
      <c r="C844" s="4"/>
      <c r="D844" s="4"/>
      <c r="E844" s="4"/>
      <c r="F844" s="4"/>
      <c r="G844" s="4"/>
      <c r="H844" s="4"/>
      <c r="I844" s="4"/>
      <c r="J844" s="86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5">
      <c r="A845" s="4"/>
      <c r="B845" s="4"/>
      <c r="C845" s="4"/>
      <c r="D845" s="4"/>
      <c r="E845" s="4"/>
      <c r="F845" s="4"/>
      <c r="G845" s="4"/>
      <c r="H845" s="4"/>
      <c r="I845" s="4"/>
      <c r="J845" s="86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2.5">
      <c r="A846" s="4"/>
      <c r="B846" s="4"/>
      <c r="C846" s="4"/>
      <c r="D846" s="4"/>
      <c r="E846" s="4"/>
      <c r="F846" s="4"/>
      <c r="G846" s="4"/>
      <c r="H846" s="4"/>
      <c r="I846" s="4"/>
      <c r="J846" s="86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5">
      <c r="A847" s="4"/>
      <c r="B847" s="4"/>
      <c r="C847" s="4"/>
      <c r="D847" s="4"/>
      <c r="E847" s="4"/>
      <c r="F847" s="4"/>
      <c r="G847" s="4"/>
      <c r="H847" s="4"/>
      <c r="I847" s="4"/>
      <c r="J847" s="86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5">
      <c r="A848" s="4"/>
      <c r="B848" s="4"/>
      <c r="C848" s="4"/>
      <c r="D848" s="4"/>
      <c r="E848" s="4"/>
      <c r="F848" s="4"/>
      <c r="G848" s="4"/>
      <c r="H848" s="4"/>
      <c r="I848" s="4"/>
      <c r="J848" s="86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2.5">
      <c r="A849" s="4"/>
      <c r="B849" s="4"/>
      <c r="C849" s="4"/>
      <c r="D849" s="4"/>
      <c r="E849" s="4"/>
      <c r="F849" s="4"/>
      <c r="G849" s="4"/>
      <c r="H849" s="4"/>
      <c r="I849" s="4"/>
      <c r="J849" s="86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5">
      <c r="A850" s="4"/>
      <c r="B850" s="4"/>
      <c r="C850" s="4"/>
      <c r="D850" s="4"/>
      <c r="E850" s="4"/>
      <c r="F850" s="4"/>
      <c r="G850" s="4"/>
      <c r="H850" s="4"/>
      <c r="I850" s="4"/>
      <c r="J850" s="86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5">
      <c r="A851" s="4"/>
      <c r="B851" s="4"/>
      <c r="C851" s="4"/>
      <c r="D851" s="4"/>
      <c r="E851" s="4"/>
      <c r="F851" s="4"/>
      <c r="G851" s="4"/>
      <c r="H851" s="4"/>
      <c r="I851" s="4"/>
      <c r="J851" s="86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2.5">
      <c r="A852" s="4"/>
      <c r="B852" s="4"/>
      <c r="C852" s="4"/>
      <c r="D852" s="4"/>
      <c r="E852" s="4"/>
      <c r="F852" s="4"/>
      <c r="G852" s="4"/>
      <c r="H852" s="4"/>
      <c r="I852" s="4"/>
      <c r="J852" s="86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5">
      <c r="A853" s="4"/>
      <c r="B853" s="4"/>
      <c r="C853" s="4"/>
      <c r="D853" s="4"/>
      <c r="E853" s="4"/>
      <c r="F853" s="4"/>
      <c r="G853" s="4"/>
      <c r="H853" s="4"/>
      <c r="I853" s="4"/>
      <c r="J853" s="86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5">
      <c r="A854" s="4"/>
      <c r="B854" s="4"/>
      <c r="C854" s="4"/>
      <c r="D854" s="4"/>
      <c r="E854" s="4"/>
      <c r="F854" s="4"/>
      <c r="G854" s="4"/>
      <c r="H854" s="4"/>
      <c r="I854" s="4"/>
      <c r="J854" s="86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2.5">
      <c r="A855" s="4"/>
      <c r="B855" s="4"/>
      <c r="C855" s="4"/>
      <c r="D855" s="4"/>
      <c r="E855" s="4"/>
      <c r="F855" s="4"/>
      <c r="G855" s="4"/>
      <c r="H855" s="4"/>
      <c r="I855" s="4"/>
      <c r="J855" s="86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5">
      <c r="A856" s="4"/>
      <c r="B856" s="4"/>
      <c r="C856" s="4"/>
      <c r="D856" s="4"/>
      <c r="E856" s="4"/>
      <c r="F856" s="4"/>
      <c r="G856" s="4"/>
      <c r="H856" s="4"/>
      <c r="I856" s="4"/>
      <c r="J856" s="86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5">
      <c r="A857" s="4"/>
      <c r="B857" s="4"/>
      <c r="C857" s="4"/>
      <c r="D857" s="4"/>
      <c r="E857" s="4"/>
      <c r="F857" s="4"/>
      <c r="G857" s="4"/>
      <c r="H857" s="4"/>
      <c r="I857" s="4"/>
      <c r="J857" s="86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2.5">
      <c r="A858" s="4"/>
      <c r="B858" s="4"/>
      <c r="C858" s="4"/>
      <c r="D858" s="4"/>
      <c r="E858" s="4"/>
      <c r="F858" s="4"/>
      <c r="G858" s="4"/>
      <c r="H858" s="4"/>
      <c r="I858" s="4"/>
      <c r="J858" s="86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5">
      <c r="A859" s="4"/>
      <c r="B859" s="4"/>
      <c r="C859" s="4"/>
      <c r="D859" s="4"/>
      <c r="E859" s="4"/>
      <c r="F859" s="4"/>
      <c r="G859" s="4"/>
      <c r="H859" s="4"/>
      <c r="I859" s="4"/>
      <c r="J859" s="86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5">
      <c r="A860" s="4"/>
      <c r="B860" s="4"/>
      <c r="C860" s="4"/>
      <c r="D860" s="4"/>
      <c r="E860" s="4"/>
      <c r="F860" s="4"/>
      <c r="G860" s="4"/>
      <c r="H860" s="4"/>
      <c r="I860" s="4"/>
      <c r="J860" s="86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2.5">
      <c r="A861" s="4"/>
      <c r="B861" s="4"/>
      <c r="C861" s="4"/>
      <c r="D861" s="4"/>
      <c r="E861" s="4"/>
      <c r="F861" s="4"/>
      <c r="G861" s="4"/>
      <c r="H861" s="4"/>
      <c r="I861" s="4"/>
      <c r="J861" s="86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5">
      <c r="A862" s="4"/>
      <c r="B862" s="4"/>
      <c r="C862" s="4"/>
      <c r="D862" s="4"/>
      <c r="E862" s="4"/>
      <c r="F862" s="4"/>
      <c r="G862" s="4"/>
      <c r="H862" s="4"/>
      <c r="I862" s="4"/>
      <c r="J862" s="86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5">
      <c r="A863" s="4"/>
      <c r="B863" s="4"/>
      <c r="C863" s="4"/>
      <c r="D863" s="4"/>
      <c r="E863" s="4"/>
      <c r="F863" s="4"/>
      <c r="G863" s="4"/>
      <c r="H863" s="4"/>
      <c r="I863" s="4"/>
      <c r="J863" s="86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2.5">
      <c r="A864" s="4"/>
      <c r="B864" s="4"/>
      <c r="C864" s="4"/>
      <c r="D864" s="4"/>
      <c r="E864" s="4"/>
      <c r="F864" s="4"/>
      <c r="G864" s="4"/>
      <c r="H864" s="4"/>
      <c r="I864" s="4"/>
      <c r="J864" s="86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5">
      <c r="A865" s="4"/>
      <c r="B865" s="4"/>
      <c r="C865" s="4"/>
      <c r="D865" s="4"/>
      <c r="E865" s="4"/>
      <c r="F865" s="4"/>
      <c r="G865" s="4"/>
      <c r="H865" s="4"/>
      <c r="I865" s="4"/>
      <c r="J865" s="86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5">
      <c r="A866" s="4"/>
      <c r="B866" s="4"/>
      <c r="C866" s="4"/>
      <c r="D866" s="4"/>
      <c r="E866" s="4"/>
      <c r="F866" s="4"/>
      <c r="G866" s="4"/>
      <c r="H866" s="4"/>
      <c r="I866" s="4"/>
      <c r="J866" s="86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2.5">
      <c r="A867" s="4"/>
      <c r="B867" s="4"/>
      <c r="C867" s="4"/>
      <c r="D867" s="4"/>
      <c r="E867" s="4"/>
      <c r="F867" s="4"/>
      <c r="G867" s="4"/>
      <c r="H867" s="4"/>
      <c r="I867" s="4"/>
      <c r="J867" s="86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5">
      <c r="A868" s="4"/>
      <c r="B868" s="4"/>
      <c r="C868" s="4"/>
      <c r="D868" s="4"/>
      <c r="E868" s="4"/>
      <c r="F868" s="4"/>
      <c r="G868" s="4"/>
      <c r="H868" s="4"/>
      <c r="I868" s="4"/>
      <c r="J868" s="86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5">
      <c r="A869" s="4"/>
      <c r="B869" s="4"/>
      <c r="C869" s="4"/>
      <c r="D869" s="4"/>
      <c r="E869" s="4"/>
      <c r="F869" s="4"/>
      <c r="G869" s="4"/>
      <c r="H869" s="4"/>
      <c r="I869" s="4"/>
      <c r="J869" s="86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2.5">
      <c r="A870" s="4"/>
      <c r="B870" s="4"/>
      <c r="C870" s="4"/>
      <c r="D870" s="4"/>
      <c r="E870" s="4"/>
      <c r="F870" s="4"/>
      <c r="G870" s="4"/>
      <c r="H870" s="4"/>
      <c r="I870" s="4"/>
      <c r="J870" s="86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5">
      <c r="A871" s="4"/>
      <c r="B871" s="4"/>
      <c r="C871" s="4"/>
      <c r="D871" s="4"/>
      <c r="E871" s="4"/>
      <c r="F871" s="4"/>
      <c r="G871" s="4"/>
      <c r="H871" s="4"/>
      <c r="I871" s="4"/>
      <c r="J871" s="86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5">
      <c r="A872" s="4"/>
      <c r="B872" s="4"/>
      <c r="C872" s="4"/>
      <c r="D872" s="4"/>
      <c r="E872" s="4"/>
      <c r="F872" s="4"/>
      <c r="G872" s="4"/>
      <c r="H872" s="4"/>
      <c r="I872" s="4"/>
      <c r="J872" s="86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2.5">
      <c r="A873" s="4"/>
      <c r="B873" s="4"/>
      <c r="C873" s="4"/>
      <c r="D873" s="4"/>
      <c r="E873" s="4"/>
      <c r="F873" s="4"/>
      <c r="G873" s="4"/>
      <c r="H873" s="4"/>
      <c r="I873" s="4"/>
      <c r="J873" s="86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5">
      <c r="A874" s="4"/>
      <c r="B874" s="4"/>
      <c r="C874" s="4"/>
      <c r="D874" s="4"/>
      <c r="E874" s="4"/>
      <c r="F874" s="4"/>
      <c r="G874" s="4"/>
      <c r="H874" s="4"/>
      <c r="I874" s="4"/>
      <c r="J874" s="86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5">
      <c r="A875" s="4"/>
      <c r="B875" s="4"/>
      <c r="C875" s="4"/>
      <c r="D875" s="4"/>
      <c r="E875" s="4"/>
      <c r="F875" s="4"/>
      <c r="G875" s="4"/>
      <c r="H875" s="4"/>
      <c r="I875" s="4"/>
      <c r="J875" s="86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2.5">
      <c r="A876" s="4"/>
      <c r="B876" s="4"/>
      <c r="C876" s="4"/>
      <c r="D876" s="4"/>
      <c r="E876" s="4"/>
      <c r="F876" s="4"/>
      <c r="G876" s="4"/>
      <c r="H876" s="4"/>
      <c r="I876" s="4"/>
      <c r="J876" s="86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5">
      <c r="A877" s="4"/>
      <c r="B877" s="4"/>
      <c r="C877" s="4"/>
      <c r="D877" s="4"/>
      <c r="E877" s="4"/>
      <c r="F877" s="4"/>
      <c r="G877" s="4"/>
      <c r="H877" s="4"/>
      <c r="I877" s="4"/>
      <c r="J877" s="86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5">
      <c r="A878" s="4"/>
      <c r="B878" s="4"/>
      <c r="C878" s="4"/>
      <c r="D878" s="4"/>
      <c r="E878" s="4"/>
      <c r="F878" s="4"/>
      <c r="G878" s="4"/>
      <c r="H878" s="4"/>
      <c r="I878" s="4"/>
      <c r="J878" s="86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2.5">
      <c r="A879" s="4"/>
      <c r="B879" s="4"/>
      <c r="C879" s="4"/>
      <c r="D879" s="4"/>
      <c r="E879" s="4"/>
      <c r="F879" s="4"/>
      <c r="G879" s="4"/>
      <c r="H879" s="4"/>
      <c r="I879" s="4"/>
      <c r="J879" s="86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5">
      <c r="A880" s="4"/>
      <c r="B880" s="4"/>
      <c r="C880" s="4"/>
      <c r="D880" s="4"/>
      <c r="E880" s="4"/>
      <c r="F880" s="4"/>
      <c r="G880" s="4"/>
      <c r="H880" s="4"/>
      <c r="I880" s="4"/>
      <c r="J880" s="86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5">
      <c r="A881" s="4"/>
      <c r="B881" s="4"/>
      <c r="C881" s="4"/>
      <c r="D881" s="4"/>
      <c r="E881" s="4"/>
      <c r="F881" s="4"/>
      <c r="G881" s="4"/>
      <c r="H881" s="4"/>
      <c r="I881" s="4"/>
      <c r="J881" s="86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2.5">
      <c r="A882" s="4"/>
      <c r="B882" s="4"/>
      <c r="C882" s="4"/>
      <c r="D882" s="4"/>
      <c r="E882" s="4"/>
      <c r="F882" s="4"/>
      <c r="G882" s="4"/>
      <c r="H882" s="4"/>
      <c r="I882" s="4"/>
      <c r="J882" s="86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5">
      <c r="A883" s="4"/>
      <c r="B883" s="4"/>
      <c r="C883" s="4"/>
      <c r="D883" s="4"/>
      <c r="E883" s="4"/>
      <c r="F883" s="4"/>
      <c r="G883" s="4"/>
      <c r="H883" s="4"/>
      <c r="I883" s="4"/>
      <c r="J883" s="86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5">
      <c r="A884" s="4"/>
      <c r="B884" s="4"/>
      <c r="C884" s="4"/>
      <c r="D884" s="4"/>
      <c r="E884" s="4"/>
      <c r="F884" s="4"/>
      <c r="G884" s="4"/>
      <c r="H884" s="4"/>
      <c r="I884" s="4"/>
      <c r="J884" s="86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2.5">
      <c r="A885" s="4"/>
      <c r="B885" s="4"/>
      <c r="C885" s="4"/>
      <c r="D885" s="4"/>
      <c r="E885" s="4"/>
      <c r="F885" s="4"/>
      <c r="G885" s="4"/>
      <c r="H885" s="4"/>
      <c r="I885" s="4"/>
      <c r="J885" s="86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5">
      <c r="A886" s="4"/>
      <c r="B886" s="4"/>
      <c r="C886" s="4"/>
      <c r="D886" s="4"/>
      <c r="E886" s="4"/>
      <c r="F886" s="4"/>
      <c r="G886" s="4"/>
      <c r="H886" s="4"/>
      <c r="I886" s="4"/>
      <c r="J886" s="86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5">
      <c r="A887" s="4"/>
      <c r="B887" s="4"/>
      <c r="C887" s="4"/>
      <c r="D887" s="4"/>
      <c r="E887" s="4"/>
      <c r="F887" s="4"/>
      <c r="G887" s="4"/>
      <c r="H887" s="4"/>
      <c r="I887" s="4"/>
      <c r="J887" s="86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2.5">
      <c r="A888" s="4"/>
      <c r="B888" s="4"/>
      <c r="C888" s="4"/>
      <c r="D888" s="4"/>
      <c r="E888" s="4"/>
      <c r="F888" s="4"/>
      <c r="G888" s="4"/>
      <c r="H888" s="4"/>
      <c r="I888" s="4"/>
      <c r="J888" s="86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5">
      <c r="A889" s="4"/>
      <c r="B889" s="4"/>
      <c r="C889" s="4"/>
      <c r="D889" s="4"/>
      <c r="E889" s="4"/>
      <c r="F889" s="4"/>
      <c r="G889" s="4"/>
      <c r="H889" s="4"/>
      <c r="I889" s="4"/>
      <c r="J889" s="86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5">
      <c r="A890" s="4"/>
      <c r="B890" s="4"/>
      <c r="C890" s="4"/>
      <c r="D890" s="4"/>
      <c r="E890" s="4"/>
      <c r="F890" s="4"/>
      <c r="G890" s="4"/>
      <c r="H890" s="4"/>
      <c r="I890" s="4"/>
      <c r="J890" s="86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2.5">
      <c r="A891" s="4"/>
      <c r="B891" s="4"/>
      <c r="C891" s="4"/>
      <c r="D891" s="4"/>
      <c r="E891" s="4"/>
      <c r="F891" s="4"/>
      <c r="G891" s="4"/>
      <c r="H891" s="4"/>
      <c r="I891" s="4"/>
      <c r="J891" s="86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5">
      <c r="A892" s="4"/>
      <c r="B892" s="4"/>
      <c r="C892" s="4"/>
      <c r="D892" s="4"/>
      <c r="E892" s="4"/>
      <c r="F892" s="4"/>
      <c r="G892" s="4"/>
      <c r="H892" s="4"/>
      <c r="I892" s="4"/>
      <c r="J892" s="86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5">
      <c r="A893" s="4"/>
      <c r="B893" s="4"/>
      <c r="C893" s="4"/>
      <c r="D893" s="4"/>
      <c r="E893" s="4"/>
      <c r="F893" s="4"/>
      <c r="G893" s="4"/>
      <c r="H893" s="4"/>
      <c r="I893" s="4"/>
      <c r="J893" s="86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2.5">
      <c r="A894" s="4"/>
      <c r="B894" s="4"/>
      <c r="C894" s="4"/>
      <c r="D894" s="4"/>
      <c r="E894" s="4"/>
      <c r="F894" s="4"/>
      <c r="G894" s="4"/>
      <c r="H894" s="4"/>
      <c r="I894" s="4"/>
      <c r="J894" s="86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5">
      <c r="A895" s="4"/>
      <c r="B895" s="4"/>
      <c r="C895" s="4"/>
      <c r="D895" s="4"/>
      <c r="E895" s="4"/>
      <c r="F895" s="4"/>
      <c r="G895" s="4"/>
      <c r="H895" s="4"/>
      <c r="I895" s="4"/>
      <c r="J895" s="86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5">
      <c r="A896" s="4"/>
      <c r="B896" s="4"/>
      <c r="C896" s="4"/>
      <c r="D896" s="4"/>
      <c r="E896" s="4"/>
      <c r="F896" s="4"/>
      <c r="G896" s="4"/>
      <c r="H896" s="4"/>
      <c r="I896" s="4"/>
      <c r="J896" s="86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2.5">
      <c r="A897" s="4"/>
      <c r="B897" s="4"/>
      <c r="C897" s="4"/>
      <c r="D897" s="4"/>
      <c r="E897" s="4"/>
      <c r="F897" s="4"/>
      <c r="G897" s="4"/>
      <c r="H897" s="4"/>
      <c r="I897" s="4"/>
      <c r="J897" s="86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5">
      <c r="A898" s="4"/>
      <c r="B898" s="4"/>
      <c r="C898" s="4"/>
      <c r="D898" s="4"/>
      <c r="E898" s="4"/>
      <c r="F898" s="4"/>
      <c r="G898" s="4"/>
      <c r="H898" s="4"/>
      <c r="I898" s="4"/>
      <c r="J898" s="86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5">
      <c r="A899" s="4"/>
      <c r="B899" s="4"/>
      <c r="C899" s="4"/>
      <c r="D899" s="4"/>
      <c r="E899" s="4"/>
      <c r="F899" s="4"/>
      <c r="G899" s="4"/>
      <c r="H899" s="4"/>
      <c r="I899" s="4"/>
      <c r="J899" s="86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2.5">
      <c r="A900" s="4"/>
      <c r="B900" s="4"/>
      <c r="C900" s="4"/>
      <c r="D900" s="4"/>
      <c r="E900" s="4"/>
      <c r="F900" s="4"/>
      <c r="G900" s="4"/>
      <c r="H900" s="4"/>
      <c r="I900" s="4"/>
      <c r="J900" s="86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5">
      <c r="A901" s="4"/>
      <c r="B901" s="4"/>
      <c r="C901" s="4"/>
      <c r="D901" s="4"/>
      <c r="E901" s="4"/>
      <c r="F901" s="4"/>
      <c r="G901" s="4"/>
      <c r="H901" s="4"/>
      <c r="I901" s="4"/>
      <c r="J901" s="86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5">
      <c r="A902" s="4"/>
      <c r="B902" s="4"/>
      <c r="C902" s="4"/>
      <c r="D902" s="4"/>
      <c r="E902" s="4"/>
      <c r="F902" s="4"/>
      <c r="G902" s="4"/>
      <c r="H902" s="4"/>
      <c r="I902" s="4"/>
      <c r="J902" s="86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2.5">
      <c r="A903" s="4"/>
      <c r="B903" s="4"/>
      <c r="C903" s="4"/>
      <c r="D903" s="4"/>
      <c r="E903" s="4"/>
      <c r="F903" s="4"/>
      <c r="G903" s="4"/>
      <c r="H903" s="4"/>
      <c r="I903" s="4"/>
      <c r="J903" s="86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5">
      <c r="A904" s="4"/>
      <c r="B904" s="4"/>
      <c r="C904" s="4"/>
      <c r="D904" s="4"/>
      <c r="E904" s="4"/>
      <c r="F904" s="4"/>
      <c r="G904" s="4"/>
      <c r="H904" s="4"/>
      <c r="I904" s="4"/>
      <c r="J904" s="86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5">
      <c r="A905" s="4"/>
      <c r="B905" s="4"/>
      <c r="C905" s="4"/>
      <c r="D905" s="4"/>
      <c r="E905" s="4"/>
      <c r="F905" s="4"/>
      <c r="G905" s="4"/>
      <c r="H905" s="4"/>
      <c r="I905" s="4"/>
      <c r="J905" s="86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2.5">
      <c r="A906" s="4"/>
      <c r="B906" s="4"/>
      <c r="C906" s="4"/>
      <c r="D906" s="4"/>
      <c r="E906" s="4"/>
      <c r="F906" s="4"/>
      <c r="G906" s="4"/>
      <c r="H906" s="4"/>
      <c r="I906" s="4"/>
      <c r="J906" s="86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5">
      <c r="A907" s="4"/>
      <c r="B907" s="4"/>
      <c r="C907" s="4"/>
      <c r="D907" s="4"/>
      <c r="E907" s="4"/>
      <c r="F907" s="4"/>
      <c r="G907" s="4"/>
      <c r="H907" s="4"/>
      <c r="I907" s="4"/>
      <c r="J907" s="86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5">
      <c r="A908" s="4"/>
      <c r="B908" s="4"/>
      <c r="C908" s="4"/>
      <c r="D908" s="4"/>
      <c r="E908" s="4"/>
      <c r="F908" s="4"/>
      <c r="G908" s="4"/>
      <c r="H908" s="4"/>
      <c r="I908" s="4"/>
      <c r="J908" s="86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2.5">
      <c r="A909" s="4"/>
      <c r="B909" s="4"/>
      <c r="C909" s="4"/>
      <c r="D909" s="4"/>
      <c r="E909" s="4"/>
      <c r="F909" s="4"/>
      <c r="G909" s="4"/>
      <c r="H909" s="4"/>
      <c r="I909" s="4"/>
      <c r="J909" s="86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5">
      <c r="A910" s="4"/>
      <c r="B910" s="4"/>
      <c r="C910" s="4"/>
      <c r="D910" s="4"/>
      <c r="E910" s="4"/>
      <c r="F910" s="4"/>
      <c r="G910" s="4"/>
      <c r="H910" s="4"/>
      <c r="I910" s="4"/>
      <c r="J910" s="86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5">
      <c r="A911" s="4"/>
      <c r="B911" s="4"/>
      <c r="C911" s="4"/>
      <c r="D911" s="4"/>
      <c r="E911" s="4"/>
      <c r="F911" s="4"/>
      <c r="G911" s="4"/>
      <c r="H911" s="4"/>
      <c r="I911" s="4"/>
      <c r="J911" s="86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2.5">
      <c r="A912" s="4"/>
      <c r="B912" s="4"/>
      <c r="C912" s="4"/>
      <c r="D912" s="4"/>
      <c r="E912" s="4"/>
      <c r="F912" s="4"/>
      <c r="G912" s="4"/>
      <c r="H912" s="4"/>
      <c r="I912" s="4"/>
      <c r="J912" s="86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5">
      <c r="A913" s="4"/>
      <c r="B913" s="4"/>
      <c r="C913" s="4"/>
      <c r="D913" s="4"/>
      <c r="E913" s="4"/>
      <c r="F913" s="4"/>
      <c r="G913" s="4"/>
      <c r="H913" s="4"/>
      <c r="I913" s="4"/>
      <c r="J913" s="86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5">
      <c r="A914" s="4"/>
      <c r="B914" s="4"/>
      <c r="C914" s="4"/>
      <c r="D914" s="4"/>
      <c r="E914" s="4"/>
      <c r="F914" s="4"/>
      <c r="G914" s="4"/>
      <c r="H914" s="4"/>
      <c r="I914" s="4"/>
      <c r="J914" s="86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2.5">
      <c r="A915" s="4"/>
      <c r="B915" s="4"/>
      <c r="C915" s="4"/>
      <c r="D915" s="4"/>
      <c r="E915" s="4"/>
      <c r="F915" s="4"/>
      <c r="G915" s="4"/>
      <c r="H915" s="4"/>
      <c r="I915" s="4"/>
      <c r="J915" s="86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5">
      <c r="A916" s="4"/>
      <c r="B916" s="4"/>
      <c r="C916" s="4"/>
      <c r="D916" s="4"/>
      <c r="E916" s="4"/>
      <c r="F916" s="4"/>
      <c r="G916" s="4"/>
      <c r="H916" s="4"/>
      <c r="I916" s="4"/>
      <c r="J916" s="86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5">
      <c r="A917" s="4"/>
      <c r="B917" s="4"/>
      <c r="C917" s="4"/>
      <c r="D917" s="4"/>
      <c r="E917" s="4"/>
      <c r="F917" s="4"/>
      <c r="G917" s="4"/>
      <c r="H917" s="4"/>
      <c r="I917" s="4"/>
      <c r="J917" s="86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2.5">
      <c r="A918" s="4"/>
      <c r="B918" s="4"/>
      <c r="C918" s="4"/>
      <c r="D918" s="4"/>
      <c r="E918" s="4"/>
      <c r="F918" s="4"/>
      <c r="G918" s="4"/>
      <c r="H918" s="4"/>
      <c r="I918" s="4"/>
      <c r="J918" s="86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5">
      <c r="A919" s="4"/>
      <c r="B919" s="4"/>
      <c r="C919" s="4"/>
      <c r="D919" s="4"/>
      <c r="E919" s="4"/>
      <c r="F919" s="4"/>
      <c r="G919" s="4"/>
      <c r="H919" s="4"/>
      <c r="I919" s="4"/>
      <c r="J919" s="86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5">
      <c r="A920" s="4"/>
      <c r="B920" s="4"/>
      <c r="C920" s="4"/>
      <c r="D920" s="4"/>
      <c r="E920" s="4"/>
      <c r="F920" s="4"/>
      <c r="G920" s="4"/>
      <c r="H920" s="4"/>
      <c r="I920" s="4"/>
      <c r="J920" s="86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2.5">
      <c r="A921" s="4"/>
      <c r="B921" s="4"/>
      <c r="C921" s="4"/>
      <c r="D921" s="4"/>
      <c r="E921" s="4"/>
      <c r="F921" s="4"/>
      <c r="G921" s="4"/>
      <c r="H921" s="4"/>
      <c r="I921" s="4"/>
      <c r="J921" s="86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5">
      <c r="A922" s="4"/>
      <c r="B922" s="4"/>
      <c r="C922" s="4"/>
      <c r="D922" s="4"/>
      <c r="E922" s="4"/>
      <c r="F922" s="4"/>
      <c r="G922" s="4"/>
      <c r="H922" s="4"/>
      <c r="I922" s="4"/>
      <c r="J922" s="86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5">
      <c r="A923" s="4"/>
      <c r="B923" s="4"/>
      <c r="C923" s="4"/>
      <c r="D923" s="4"/>
      <c r="E923" s="4"/>
      <c r="F923" s="4"/>
      <c r="G923" s="4"/>
      <c r="H923" s="4"/>
      <c r="I923" s="4"/>
      <c r="J923" s="86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2.5">
      <c r="A924" s="4"/>
      <c r="B924" s="4"/>
      <c r="C924" s="4"/>
      <c r="D924" s="4"/>
      <c r="E924" s="4"/>
      <c r="F924" s="4"/>
      <c r="G924" s="4"/>
      <c r="H924" s="4"/>
      <c r="I924" s="4"/>
      <c r="J924" s="86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5">
      <c r="A925" s="4"/>
      <c r="B925" s="4"/>
      <c r="C925" s="4"/>
      <c r="D925" s="4"/>
      <c r="E925" s="4"/>
      <c r="F925" s="4"/>
      <c r="G925" s="4"/>
      <c r="H925" s="4"/>
      <c r="I925" s="4"/>
      <c r="J925" s="86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5">
      <c r="A926" s="4"/>
      <c r="B926" s="4"/>
      <c r="C926" s="4"/>
      <c r="D926" s="4"/>
      <c r="E926" s="4"/>
      <c r="F926" s="4"/>
      <c r="G926" s="4"/>
      <c r="H926" s="4"/>
      <c r="I926" s="4"/>
      <c r="J926" s="86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2.5">
      <c r="A927" s="4"/>
      <c r="B927" s="4"/>
      <c r="C927" s="4"/>
      <c r="D927" s="4"/>
      <c r="E927" s="4"/>
      <c r="F927" s="4"/>
      <c r="G927" s="4"/>
      <c r="H927" s="4"/>
      <c r="I927" s="4"/>
      <c r="J927" s="86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5">
      <c r="A928" s="4"/>
      <c r="B928" s="4"/>
      <c r="C928" s="4"/>
      <c r="D928" s="4"/>
      <c r="E928" s="4"/>
      <c r="F928" s="4"/>
      <c r="G928" s="4"/>
      <c r="H928" s="4"/>
      <c r="I928" s="4"/>
      <c r="J928" s="86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5">
      <c r="A929" s="4"/>
      <c r="B929" s="4"/>
      <c r="C929" s="4"/>
      <c r="D929" s="4"/>
      <c r="E929" s="4"/>
      <c r="F929" s="4"/>
      <c r="G929" s="4"/>
      <c r="H929" s="4"/>
      <c r="I929" s="4"/>
      <c r="J929" s="86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2.5">
      <c r="A930" s="4"/>
      <c r="B930" s="4"/>
      <c r="C930" s="4"/>
      <c r="D930" s="4"/>
      <c r="E930" s="4"/>
      <c r="F930" s="4"/>
      <c r="G930" s="4"/>
      <c r="H930" s="4"/>
      <c r="I930" s="4"/>
      <c r="J930" s="86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5">
      <c r="A931" s="4"/>
      <c r="B931" s="4"/>
      <c r="C931" s="4"/>
      <c r="D931" s="4"/>
      <c r="E931" s="4"/>
      <c r="F931" s="4"/>
      <c r="G931" s="4"/>
      <c r="H931" s="4"/>
      <c r="I931" s="4"/>
      <c r="J931" s="86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5">
      <c r="A932" s="4"/>
      <c r="B932" s="4"/>
      <c r="C932" s="4"/>
      <c r="D932" s="4"/>
      <c r="E932" s="4"/>
      <c r="F932" s="4"/>
      <c r="G932" s="4"/>
      <c r="H932" s="4"/>
      <c r="I932" s="4"/>
      <c r="J932" s="86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2.5">
      <c r="A933" s="4"/>
      <c r="B933" s="4"/>
      <c r="C933" s="4"/>
      <c r="D933" s="4"/>
      <c r="E933" s="4"/>
      <c r="F933" s="4"/>
      <c r="G933" s="4"/>
      <c r="H933" s="4"/>
      <c r="I933" s="4"/>
      <c r="J933" s="86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5">
      <c r="A934" s="4"/>
      <c r="B934" s="4"/>
      <c r="C934" s="4"/>
      <c r="D934" s="4"/>
      <c r="E934" s="4"/>
      <c r="F934" s="4"/>
      <c r="G934" s="4"/>
      <c r="H934" s="4"/>
      <c r="I934" s="4"/>
      <c r="J934" s="86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5">
      <c r="A935" s="4"/>
      <c r="B935" s="4"/>
      <c r="C935" s="4"/>
      <c r="D935" s="4"/>
      <c r="E935" s="4"/>
      <c r="F935" s="4"/>
      <c r="G935" s="4"/>
      <c r="H935" s="4"/>
      <c r="I935" s="4"/>
      <c r="J935" s="86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2.5">
      <c r="A936" s="4"/>
      <c r="B936" s="4"/>
      <c r="C936" s="4"/>
      <c r="D936" s="4"/>
      <c r="E936" s="4"/>
      <c r="F936" s="4"/>
      <c r="G936" s="4"/>
      <c r="H936" s="4"/>
      <c r="I936" s="4"/>
      <c r="J936" s="86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5">
      <c r="A937" s="4"/>
      <c r="B937" s="4"/>
      <c r="C937" s="4"/>
      <c r="D937" s="4"/>
      <c r="E937" s="4"/>
      <c r="F937" s="4"/>
      <c r="G937" s="4"/>
      <c r="H937" s="4"/>
      <c r="I937" s="4"/>
      <c r="J937" s="86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5">
      <c r="A938" s="4"/>
      <c r="B938" s="4"/>
      <c r="C938" s="4"/>
      <c r="D938" s="4"/>
      <c r="E938" s="4"/>
      <c r="F938" s="4"/>
      <c r="G938" s="4"/>
      <c r="H938" s="4"/>
      <c r="I938" s="4"/>
      <c r="J938" s="86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2.5">
      <c r="A939" s="4"/>
      <c r="B939" s="4"/>
      <c r="C939" s="4"/>
      <c r="D939" s="4"/>
      <c r="E939" s="4"/>
      <c r="F939" s="4"/>
      <c r="G939" s="4"/>
      <c r="H939" s="4"/>
      <c r="I939" s="4"/>
      <c r="J939" s="86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5">
      <c r="A940" s="4"/>
      <c r="B940" s="4"/>
      <c r="C940" s="4"/>
      <c r="D940" s="4"/>
      <c r="E940" s="4"/>
      <c r="F940" s="4"/>
      <c r="G940" s="4"/>
      <c r="H940" s="4"/>
      <c r="I940" s="4"/>
      <c r="J940" s="86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5">
      <c r="A941" s="4"/>
      <c r="B941" s="4"/>
      <c r="C941" s="4"/>
      <c r="D941" s="4"/>
      <c r="E941" s="4"/>
      <c r="F941" s="4"/>
      <c r="G941" s="4"/>
      <c r="H941" s="4"/>
      <c r="I941" s="4"/>
      <c r="J941" s="86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2.5">
      <c r="A942" s="4"/>
      <c r="B942" s="4"/>
      <c r="C942" s="4"/>
      <c r="D942" s="4"/>
      <c r="E942" s="4"/>
      <c r="F942" s="4"/>
      <c r="G942" s="4"/>
      <c r="H942" s="4"/>
      <c r="I942" s="4"/>
      <c r="J942" s="86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2.5">
      <c r="A943" s="4"/>
      <c r="B943" s="4"/>
      <c r="C943" s="4"/>
      <c r="D943" s="4"/>
      <c r="E943" s="4"/>
      <c r="F943" s="4"/>
      <c r="G943" s="4"/>
      <c r="H943" s="4"/>
      <c r="I943" s="4"/>
      <c r="J943" s="86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2.5">
      <c r="A944" s="4"/>
      <c r="B944" s="4"/>
      <c r="C944" s="4"/>
      <c r="D944" s="4"/>
      <c r="E944" s="4"/>
      <c r="F944" s="4"/>
      <c r="G944" s="4"/>
      <c r="H944" s="4"/>
      <c r="I944" s="4"/>
      <c r="J944" s="86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2.5">
      <c r="A945" s="4"/>
      <c r="B945" s="4"/>
      <c r="C945" s="4"/>
      <c r="D945" s="4"/>
      <c r="E945" s="4"/>
      <c r="F945" s="4"/>
      <c r="G945" s="4"/>
      <c r="H945" s="4"/>
      <c r="I945" s="4"/>
      <c r="J945" s="86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2.5">
      <c r="A946" s="4"/>
      <c r="B946" s="4"/>
      <c r="C946" s="4"/>
      <c r="D946" s="4"/>
      <c r="E946" s="4"/>
      <c r="F946" s="4"/>
      <c r="G946" s="4"/>
      <c r="H946" s="4"/>
      <c r="I946" s="4"/>
      <c r="J946" s="86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2.5">
      <c r="A947" s="4"/>
      <c r="B947" s="4"/>
      <c r="C947" s="4"/>
      <c r="D947" s="4"/>
      <c r="E947" s="4"/>
      <c r="F947" s="4"/>
      <c r="G947" s="4"/>
      <c r="H947" s="4"/>
      <c r="I947" s="4"/>
      <c r="J947" s="86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2.5">
      <c r="A948" s="4"/>
      <c r="B948" s="4"/>
      <c r="C948" s="4"/>
      <c r="D948" s="4"/>
      <c r="E948" s="4"/>
      <c r="F948" s="4"/>
      <c r="G948" s="4"/>
      <c r="H948" s="4"/>
      <c r="I948" s="4"/>
      <c r="J948" s="86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2.5">
      <c r="A949" s="4"/>
      <c r="B949" s="4"/>
      <c r="C949" s="4"/>
      <c r="D949" s="4"/>
      <c r="E949" s="4"/>
      <c r="F949" s="4"/>
      <c r="G949" s="4"/>
      <c r="H949" s="4"/>
      <c r="I949" s="4"/>
      <c r="J949" s="86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2.5">
      <c r="A950" s="4"/>
      <c r="B950" s="4"/>
      <c r="C950" s="4"/>
      <c r="D950" s="4"/>
      <c r="E950" s="4"/>
      <c r="F950" s="4"/>
      <c r="G950" s="4"/>
      <c r="H950" s="4"/>
      <c r="I950" s="4"/>
      <c r="J950" s="86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2.5">
      <c r="A951" s="4"/>
      <c r="B951" s="4"/>
      <c r="C951" s="4"/>
      <c r="D951" s="4"/>
      <c r="E951" s="4"/>
      <c r="F951" s="4"/>
      <c r="G951" s="4"/>
      <c r="H951" s="4"/>
      <c r="I951" s="4"/>
      <c r="J951" s="86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2.5">
      <c r="A952" s="4"/>
      <c r="B952" s="4"/>
      <c r="C952" s="4"/>
      <c r="D952" s="4"/>
      <c r="E952" s="4"/>
      <c r="F952" s="4"/>
      <c r="G952" s="4"/>
      <c r="H952" s="4"/>
      <c r="I952" s="4"/>
      <c r="J952" s="86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2.5">
      <c r="A953" s="4"/>
      <c r="B953" s="4"/>
      <c r="C953" s="4"/>
      <c r="D953" s="4"/>
      <c r="E953" s="4"/>
      <c r="F953" s="4"/>
      <c r="G953" s="4"/>
      <c r="H953" s="4"/>
      <c r="I953" s="4"/>
      <c r="J953" s="86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2.5">
      <c r="A954" s="4"/>
      <c r="B954" s="4"/>
      <c r="C954" s="4"/>
      <c r="D954" s="4"/>
      <c r="E954" s="4"/>
      <c r="F954" s="4"/>
      <c r="G954" s="4"/>
      <c r="H954" s="4"/>
      <c r="I954" s="4"/>
      <c r="J954" s="86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2.5">
      <c r="A955" s="4"/>
      <c r="B955" s="4"/>
      <c r="C955" s="4"/>
      <c r="D955" s="4"/>
      <c r="E955" s="4"/>
      <c r="F955" s="4"/>
      <c r="G955" s="4"/>
      <c r="H955" s="4"/>
      <c r="I955" s="4"/>
      <c r="J955" s="86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2.5">
      <c r="A956" s="4"/>
      <c r="B956" s="4"/>
      <c r="C956" s="4"/>
      <c r="D956" s="4"/>
      <c r="E956" s="4"/>
      <c r="F956" s="4"/>
      <c r="G956" s="4"/>
      <c r="H956" s="4"/>
      <c r="I956" s="4"/>
      <c r="J956" s="86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2.5">
      <c r="A957" s="4"/>
      <c r="B957" s="4"/>
      <c r="C957" s="4"/>
      <c r="D957" s="4"/>
      <c r="E957" s="4"/>
      <c r="F957" s="4"/>
      <c r="G957" s="4"/>
      <c r="H957" s="4"/>
      <c r="I957" s="4"/>
      <c r="J957" s="86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2.5">
      <c r="A958" s="4"/>
      <c r="B958" s="4"/>
      <c r="C958" s="4"/>
      <c r="D958" s="4"/>
      <c r="E958" s="4"/>
      <c r="F958" s="4"/>
      <c r="G958" s="4"/>
      <c r="H958" s="4"/>
      <c r="I958" s="4"/>
      <c r="J958" s="86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2.5">
      <c r="A959" s="4"/>
      <c r="B959" s="4"/>
      <c r="C959" s="4"/>
      <c r="D959" s="4"/>
      <c r="E959" s="4"/>
      <c r="F959" s="4"/>
      <c r="G959" s="4"/>
      <c r="H959" s="4"/>
      <c r="I959" s="4"/>
      <c r="J959" s="86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2.5">
      <c r="A960" s="4"/>
      <c r="B960" s="4"/>
      <c r="C960" s="4"/>
      <c r="D960" s="4"/>
      <c r="E960" s="4"/>
      <c r="F960" s="4"/>
      <c r="G960" s="4"/>
      <c r="H960" s="4"/>
      <c r="I960" s="4"/>
      <c r="J960" s="86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2.5">
      <c r="A961" s="4"/>
      <c r="B961" s="4"/>
      <c r="C961" s="4"/>
      <c r="D961" s="4"/>
      <c r="E961" s="4"/>
      <c r="F961" s="4"/>
      <c r="G961" s="4"/>
      <c r="H961" s="4"/>
      <c r="I961" s="4"/>
      <c r="J961" s="86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2.5">
      <c r="A962" s="4"/>
      <c r="B962" s="4"/>
      <c r="C962" s="4"/>
      <c r="D962" s="4"/>
      <c r="E962" s="4"/>
      <c r="F962" s="4"/>
      <c r="G962" s="4"/>
      <c r="H962" s="4"/>
      <c r="I962" s="4"/>
      <c r="J962" s="86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2.5">
      <c r="A963" s="4"/>
      <c r="B963" s="4"/>
      <c r="C963" s="4"/>
      <c r="D963" s="4"/>
      <c r="E963" s="4"/>
      <c r="F963" s="4"/>
      <c r="G963" s="4"/>
      <c r="H963" s="4"/>
      <c r="I963" s="4"/>
      <c r="J963" s="86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5">
      <c r="A964" s="4"/>
      <c r="B964" s="4"/>
      <c r="C964" s="4"/>
      <c r="D964" s="4"/>
      <c r="E964" s="4"/>
      <c r="F964" s="4"/>
      <c r="G964" s="4"/>
      <c r="H964" s="4"/>
      <c r="I964" s="4"/>
      <c r="J964" s="86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5">
      <c r="A965" s="4"/>
      <c r="B965" s="4"/>
      <c r="C965" s="4"/>
      <c r="D965" s="4"/>
      <c r="E965" s="4"/>
      <c r="F965" s="4"/>
      <c r="G965" s="4"/>
      <c r="H965" s="4"/>
      <c r="I965" s="4"/>
      <c r="J965" s="86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2.5">
      <c r="A966" s="4"/>
      <c r="B966" s="4"/>
      <c r="C966" s="4"/>
      <c r="D966" s="4"/>
      <c r="E966" s="4"/>
      <c r="F966" s="4"/>
      <c r="G966" s="4"/>
      <c r="H966" s="4"/>
      <c r="I966" s="4"/>
      <c r="J966" s="86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5">
      <c r="A967" s="4"/>
      <c r="B967" s="4"/>
      <c r="C967" s="4"/>
      <c r="D967" s="4"/>
      <c r="E967" s="4"/>
      <c r="F967" s="4"/>
      <c r="G967" s="4"/>
      <c r="H967" s="4"/>
      <c r="I967" s="4"/>
      <c r="J967" s="86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5">
      <c r="A968" s="4"/>
      <c r="B968" s="4"/>
      <c r="C968" s="4"/>
      <c r="D968" s="4"/>
      <c r="E968" s="4"/>
      <c r="F968" s="4"/>
      <c r="G968" s="4"/>
      <c r="H968" s="4"/>
      <c r="I968" s="4"/>
      <c r="J968" s="86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2.5">
      <c r="A969" s="4"/>
      <c r="B969" s="4"/>
      <c r="C969" s="4"/>
      <c r="D969" s="4"/>
      <c r="E969" s="4"/>
      <c r="F969" s="4"/>
      <c r="G969" s="4"/>
      <c r="H969" s="4"/>
      <c r="I969" s="4"/>
      <c r="J969" s="86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2.5">
      <c r="A970" s="4"/>
      <c r="B970" s="4"/>
      <c r="C970" s="4"/>
      <c r="D970" s="4"/>
      <c r="E970" s="4"/>
      <c r="F970" s="4"/>
      <c r="G970" s="4"/>
      <c r="H970" s="4"/>
      <c r="I970" s="4"/>
      <c r="J970" s="86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2.5">
      <c r="A971" s="4"/>
      <c r="B971" s="4"/>
      <c r="C971" s="4"/>
      <c r="D971" s="4"/>
      <c r="E971" s="4"/>
      <c r="F971" s="4"/>
      <c r="G971" s="4"/>
      <c r="H971" s="4"/>
      <c r="I971" s="4"/>
      <c r="J971" s="86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2.5">
      <c r="A972" s="4"/>
      <c r="B972" s="4"/>
      <c r="C972" s="4"/>
      <c r="D972" s="4"/>
      <c r="E972" s="4"/>
      <c r="F972" s="4"/>
      <c r="G972" s="4"/>
      <c r="H972" s="4"/>
      <c r="I972" s="4"/>
      <c r="J972" s="86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2.5">
      <c r="A973" s="4"/>
      <c r="B973" s="4"/>
      <c r="C973" s="4"/>
      <c r="D973" s="4"/>
      <c r="E973" s="4"/>
      <c r="F973" s="4"/>
      <c r="G973" s="4"/>
      <c r="H973" s="4"/>
      <c r="I973" s="4"/>
      <c r="J973" s="86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2.5">
      <c r="A974" s="4"/>
      <c r="B974" s="4"/>
      <c r="C974" s="4"/>
      <c r="D974" s="4"/>
      <c r="E974" s="4"/>
      <c r="F974" s="4"/>
      <c r="G974" s="4"/>
      <c r="H974" s="4"/>
      <c r="I974" s="4"/>
      <c r="J974" s="86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2.5">
      <c r="A975" s="4"/>
      <c r="B975" s="4"/>
      <c r="C975" s="4"/>
      <c r="D975" s="4"/>
      <c r="E975" s="4"/>
      <c r="F975" s="4"/>
      <c r="G975" s="4"/>
      <c r="H975" s="4"/>
      <c r="I975" s="4"/>
      <c r="J975" s="86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2.5">
      <c r="A976" s="4"/>
      <c r="B976" s="4"/>
      <c r="C976" s="4"/>
      <c r="D976" s="4"/>
      <c r="E976" s="4"/>
      <c r="F976" s="4"/>
      <c r="G976" s="4"/>
      <c r="H976" s="4"/>
      <c r="I976" s="4"/>
      <c r="J976" s="86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2.5">
      <c r="A977" s="4"/>
      <c r="B977" s="4"/>
      <c r="C977" s="4"/>
      <c r="D977" s="4"/>
      <c r="E977" s="4"/>
      <c r="F977" s="4"/>
      <c r="G977" s="4"/>
      <c r="H977" s="4"/>
      <c r="I977" s="4"/>
      <c r="J977" s="86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2.5">
      <c r="A978" s="4"/>
      <c r="B978" s="4"/>
      <c r="C978" s="4"/>
      <c r="D978" s="4"/>
      <c r="E978" s="4"/>
      <c r="F978" s="4"/>
      <c r="G978" s="4"/>
      <c r="H978" s="4"/>
      <c r="I978" s="4"/>
      <c r="J978" s="86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2.5">
      <c r="A979" s="4"/>
      <c r="B979" s="4"/>
      <c r="C979" s="4"/>
      <c r="D979" s="4"/>
      <c r="E979" s="4"/>
      <c r="F979" s="4"/>
      <c r="G979" s="4"/>
      <c r="H979" s="4"/>
      <c r="I979" s="4"/>
      <c r="J979" s="86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2.5">
      <c r="A980" s="4"/>
      <c r="B980" s="4"/>
      <c r="C980" s="4"/>
      <c r="D980" s="4"/>
      <c r="E980" s="4"/>
      <c r="F980" s="4"/>
      <c r="G980" s="4"/>
      <c r="H980" s="4"/>
      <c r="I980" s="4"/>
      <c r="J980" s="86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2.5">
      <c r="A981" s="4"/>
      <c r="B981" s="4"/>
      <c r="C981" s="4"/>
      <c r="D981" s="4"/>
      <c r="E981" s="4"/>
      <c r="F981" s="4"/>
      <c r="G981" s="4"/>
      <c r="H981" s="4"/>
      <c r="I981" s="4"/>
      <c r="J981" s="86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2.5">
      <c r="A982" s="4"/>
      <c r="B982" s="4"/>
      <c r="C982" s="4"/>
      <c r="D982" s="4"/>
      <c r="E982" s="4"/>
      <c r="F982" s="4"/>
      <c r="G982" s="4"/>
      <c r="H982" s="4"/>
      <c r="I982" s="4"/>
      <c r="J982" s="86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2.5">
      <c r="A983" s="4"/>
      <c r="B983" s="4"/>
      <c r="C983" s="4"/>
      <c r="D983" s="4"/>
      <c r="E983" s="4"/>
      <c r="F983" s="4"/>
      <c r="G983" s="4"/>
      <c r="H983" s="4"/>
      <c r="I983" s="4"/>
      <c r="J983" s="86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2.5">
      <c r="A984" s="4"/>
      <c r="B984" s="4"/>
      <c r="C984" s="4"/>
      <c r="D984" s="4"/>
      <c r="E984" s="4"/>
      <c r="F984" s="4"/>
      <c r="G984" s="4"/>
      <c r="H984" s="4"/>
      <c r="I984" s="4"/>
      <c r="J984" s="86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2.5">
      <c r="A985" s="4"/>
      <c r="B985" s="4"/>
      <c r="C985" s="4"/>
      <c r="D985" s="4"/>
      <c r="E985" s="4"/>
      <c r="F985" s="4"/>
      <c r="G985" s="4"/>
      <c r="H985" s="4"/>
      <c r="I985" s="4"/>
      <c r="J985" s="86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2.5">
      <c r="A986" s="4"/>
      <c r="B986" s="4"/>
      <c r="C986" s="4"/>
      <c r="D986" s="4"/>
      <c r="E986" s="4"/>
      <c r="F986" s="4"/>
      <c r="G986" s="4"/>
      <c r="H986" s="4"/>
      <c r="I986" s="4"/>
      <c r="J986" s="86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2.5">
      <c r="A987" s="4"/>
      <c r="B987" s="4"/>
      <c r="C987" s="4"/>
      <c r="D987" s="4"/>
      <c r="E987" s="4"/>
      <c r="F987" s="4"/>
      <c r="G987" s="4"/>
      <c r="H987" s="4"/>
      <c r="I987" s="4"/>
      <c r="J987" s="865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2.5">
      <c r="A988" s="4"/>
      <c r="B988" s="4"/>
      <c r="C988" s="4"/>
      <c r="D988" s="4"/>
      <c r="E988" s="4"/>
      <c r="F988" s="4"/>
      <c r="G988" s="4"/>
      <c r="H988" s="4"/>
      <c r="I988" s="4"/>
      <c r="J988" s="865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2.5">
      <c r="A989" s="4"/>
      <c r="B989" s="4"/>
      <c r="C989" s="4"/>
      <c r="D989" s="4"/>
      <c r="E989" s="4"/>
      <c r="F989" s="4"/>
      <c r="G989" s="4"/>
      <c r="H989" s="4"/>
      <c r="I989" s="4"/>
      <c r="J989" s="865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2.5">
      <c r="A990" s="4"/>
      <c r="B990" s="4"/>
      <c r="C990" s="4"/>
      <c r="D990" s="4"/>
      <c r="E990" s="4"/>
      <c r="F990" s="4"/>
      <c r="G990" s="4"/>
      <c r="H990" s="4"/>
      <c r="I990" s="4"/>
      <c r="J990" s="865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2.5">
      <c r="A991" s="4"/>
      <c r="B991" s="4"/>
      <c r="C991" s="4"/>
      <c r="D991" s="4"/>
      <c r="E991" s="4"/>
      <c r="F991" s="4"/>
      <c r="G991" s="4"/>
      <c r="H991" s="4"/>
      <c r="I991" s="4"/>
      <c r="J991" s="865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2.5">
      <c r="A992" s="4"/>
      <c r="B992" s="4"/>
      <c r="C992" s="4"/>
      <c r="D992" s="4"/>
      <c r="E992" s="4"/>
      <c r="F992" s="4"/>
      <c r="G992" s="4"/>
      <c r="H992" s="4"/>
      <c r="I992" s="4"/>
      <c r="J992" s="865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2.5">
      <c r="A993" s="4"/>
      <c r="B993" s="4"/>
      <c r="C993" s="4"/>
      <c r="D993" s="4"/>
      <c r="E993" s="4"/>
      <c r="F993" s="4"/>
      <c r="G993" s="4"/>
      <c r="H993" s="4"/>
      <c r="I993" s="4"/>
      <c r="J993" s="865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2.5">
      <c r="A994" s="4"/>
      <c r="B994" s="4"/>
      <c r="C994" s="4"/>
      <c r="D994" s="4"/>
      <c r="E994" s="4"/>
      <c r="F994" s="4"/>
      <c r="G994" s="4"/>
      <c r="H994" s="4"/>
      <c r="I994" s="4"/>
      <c r="J994" s="865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2.5">
      <c r="A995" s="4"/>
      <c r="B995" s="4"/>
      <c r="C995" s="4"/>
      <c r="D995" s="4"/>
      <c r="E995" s="4"/>
      <c r="F995" s="4"/>
      <c r="G995" s="4"/>
      <c r="H995" s="4"/>
      <c r="I995" s="4"/>
      <c r="J995" s="865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2.5">
      <c r="A996" s="4"/>
      <c r="B996" s="4"/>
      <c r="C996" s="4"/>
      <c r="D996" s="4"/>
      <c r="E996" s="4"/>
      <c r="F996" s="4"/>
      <c r="G996" s="4"/>
      <c r="H996" s="4"/>
      <c r="I996" s="4"/>
      <c r="J996" s="865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2.5">
      <c r="A997" s="4"/>
      <c r="B997" s="4"/>
      <c r="C997" s="4"/>
      <c r="D997" s="4"/>
      <c r="E997" s="4"/>
      <c r="F997" s="4"/>
      <c r="G997" s="4"/>
      <c r="H997" s="4"/>
      <c r="I997" s="4"/>
      <c r="J997" s="865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2.5">
      <c r="A998" s="4"/>
      <c r="B998" s="4"/>
      <c r="C998" s="4"/>
      <c r="D998" s="4"/>
      <c r="E998" s="4"/>
      <c r="F998" s="4"/>
      <c r="G998" s="4"/>
      <c r="H998" s="4"/>
      <c r="I998" s="4"/>
      <c r="J998" s="865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2.5">
      <c r="A999" s="4"/>
      <c r="B999" s="4"/>
      <c r="C999" s="4"/>
      <c r="D999" s="4"/>
      <c r="E999" s="4"/>
      <c r="F999" s="4"/>
      <c r="G999" s="4"/>
      <c r="H999" s="4"/>
      <c r="I999" s="4"/>
      <c r="J999" s="865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2.5">
      <c r="A1000" s="4"/>
      <c r="B1000" s="4"/>
      <c r="C1000" s="4"/>
      <c r="D1000" s="4"/>
      <c r="E1000" s="4"/>
      <c r="F1000" s="4"/>
      <c r="G1000" s="4"/>
      <c r="H1000" s="4"/>
      <c r="I1000" s="4"/>
      <c r="J1000" s="865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2.5">
      <c r="A1001" s="4"/>
      <c r="B1001" s="4"/>
      <c r="C1001" s="4"/>
      <c r="D1001" s="4"/>
      <c r="E1001" s="4"/>
      <c r="F1001" s="4"/>
      <c r="G1001" s="4"/>
      <c r="H1001" s="4"/>
      <c r="I1001" s="4"/>
      <c r="J1001" s="865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12.5">
      <c r="A1002" s="4"/>
      <c r="B1002" s="4"/>
      <c r="C1002" s="4"/>
      <c r="D1002" s="4"/>
      <c r="E1002" s="4"/>
      <c r="F1002" s="4"/>
      <c r="G1002" s="4"/>
      <c r="H1002" s="4"/>
      <c r="I1002" s="4"/>
      <c r="J1002" s="865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12.5">
      <c r="A1003" s="4"/>
      <c r="B1003" s="4"/>
      <c r="C1003" s="4"/>
      <c r="D1003" s="4"/>
      <c r="E1003" s="4"/>
      <c r="F1003" s="4"/>
      <c r="G1003" s="4"/>
      <c r="H1003" s="4"/>
      <c r="I1003" s="4"/>
      <c r="J1003" s="865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12.5">
      <c r="A1004" s="4"/>
      <c r="B1004" s="4"/>
      <c r="C1004" s="4"/>
      <c r="D1004" s="4"/>
      <c r="E1004" s="4"/>
      <c r="F1004" s="4"/>
      <c r="G1004" s="4"/>
      <c r="H1004" s="4"/>
      <c r="I1004" s="4"/>
      <c r="J1004" s="865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ht="12.5">
      <c r="A1005" s="4"/>
      <c r="B1005" s="4"/>
      <c r="C1005" s="4"/>
      <c r="D1005" s="4"/>
      <c r="E1005" s="4"/>
      <c r="F1005" s="4"/>
      <c r="G1005" s="4"/>
      <c r="H1005" s="4"/>
      <c r="I1005" s="4"/>
      <c r="J1005" s="865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ht="12.5">
      <c r="A1006" s="4"/>
      <c r="B1006" s="4"/>
      <c r="C1006" s="4"/>
      <c r="D1006" s="4"/>
      <c r="E1006" s="4"/>
      <c r="F1006" s="4"/>
      <c r="G1006" s="4"/>
      <c r="H1006" s="4"/>
      <c r="I1006" s="4"/>
      <c r="J1006" s="865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ht="12.5">
      <c r="A1007" s="4"/>
      <c r="B1007" s="4"/>
      <c r="C1007" s="4"/>
      <c r="D1007" s="4"/>
      <c r="E1007" s="4"/>
      <c r="F1007" s="4"/>
      <c r="G1007" s="4"/>
      <c r="H1007" s="4"/>
      <c r="I1007" s="4"/>
      <c r="J1007" s="865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12.5">
      <c r="A1008" s="4"/>
      <c r="B1008" s="4"/>
      <c r="C1008" s="4"/>
      <c r="D1008" s="4"/>
      <c r="E1008" s="4"/>
      <c r="F1008" s="4"/>
      <c r="G1008" s="4"/>
      <c r="H1008" s="4"/>
      <c r="I1008" s="4"/>
      <c r="J1008" s="865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2.5">
      <c r="A1009" s="4"/>
      <c r="B1009" s="4"/>
      <c r="C1009" s="4"/>
      <c r="D1009" s="4"/>
      <c r="E1009" s="4"/>
      <c r="F1009" s="4"/>
      <c r="G1009" s="4"/>
      <c r="H1009" s="4"/>
      <c r="I1009" s="4"/>
      <c r="J1009" s="865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12.5">
      <c r="A1010" s="4"/>
      <c r="B1010" s="4"/>
      <c r="C1010" s="4"/>
      <c r="D1010" s="4"/>
      <c r="E1010" s="4"/>
      <c r="F1010" s="4"/>
      <c r="G1010" s="4"/>
      <c r="H1010" s="4"/>
      <c r="I1010" s="4"/>
      <c r="J1010" s="865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12.5">
      <c r="A1011" s="4"/>
      <c r="B1011" s="4"/>
      <c r="C1011" s="4"/>
      <c r="D1011" s="4"/>
      <c r="E1011" s="4"/>
      <c r="F1011" s="4"/>
      <c r="G1011" s="4"/>
      <c r="H1011" s="4"/>
      <c r="I1011" s="4"/>
      <c r="J1011" s="865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2.5">
      <c r="A1012" s="4"/>
      <c r="B1012" s="4"/>
      <c r="C1012" s="4"/>
      <c r="D1012" s="4"/>
      <c r="E1012" s="4"/>
      <c r="F1012" s="4"/>
      <c r="G1012" s="4"/>
      <c r="H1012" s="4"/>
      <c r="I1012" s="4"/>
      <c r="J1012" s="865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12.5">
      <c r="A1013" s="4"/>
      <c r="B1013" s="4"/>
      <c r="C1013" s="4"/>
      <c r="D1013" s="4"/>
      <c r="E1013" s="4"/>
      <c r="F1013" s="4"/>
      <c r="G1013" s="4"/>
      <c r="H1013" s="4"/>
      <c r="I1013" s="4"/>
      <c r="J1013" s="865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12.5">
      <c r="A1014" s="4"/>
      <c r="B1014" s="4"/>
      <c r="C1014" s="4"/>
      <c r="D1014" s="4"/>
      <c r="E1014" s="4"/>
      <c r="F1014" s="4"/>
      <c r="G1014" s="4"/>
      <c r="H1014" s="4"/>
      <c r="I1014" s="4"/>
      <c r="J1014" s="865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2.5">
      <c r="A1015" s="4"/>
      <c r="B1015" s="4"/>
      <c r="C1015" s="4"/>
      <c r="D1015" s="4"/>
      <c r="E1015" s="4"/>
      <c r="F1015" s="4"/>
      <c r="G1015" s="4"/>
      <c r="H1015" s="4"/>
      <c r="I1015" s="4"/>
      <c r="J1015" s="865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12.5">
      <c r="A1016" s="4"/>
      <c r="B1016" s="4"/>
      <c r="C1016" s="4"/>
      <c r="D1016" s="4"/>
      <c r="E1016" s="4"/>
      <c r="F1016" s="4"/>
      <c r="G1016" s="4"/>
      <c r="H1016" s="4"/>
      <c r="I1016" s="4"/>
      <c r="J1016" s="865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12.5">
      <c r="A1017" s="4"/>
      <c r="B1017" s="4"/>
      <c r="C1017" s="4"/>
      <c r="D1017" s="4"/>
      <c r="E1017" s="4"/>
      <c r="F1017" s="4"/>
      <c r="G1017" s="4"/>
      <c r="H1017" s="4"/>
      <c r="I1017" s="4"/>
      <c r="J1017" s="865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2.5">
      <c r="A1018" s="4"/>
      <c r="B1018" s="4"/>
      <c r="C1018" s="4"/>
      <c r="D1018" s="4"/>
      <c r="E1018" s="4"/>
      <c r="F1018" s="4"/>
      <c r="G1018" s="4"/>
      <c r="H1018" s="4"/>
      <c r="I1018" s="4"/>
      <c r="J1018" s="865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12.5">
      <c r="A1019" s="4"/>
      <c r="B1019" s="4"/>
      <c r="C1019" s="4"/>
      <c r="D1019" s="4"/>
      <c r="E1019" s="4"/>
      <c r="F1019" s="4"/>
      <c r="G1019" s="4"/>
      <c r="H1019" s="4"/>
      <c r="I1019" s="4"/>
      <c r="J1019" s="865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12.5">
      <c r="A1020" s="4"/>
      <c r="B1020" s="4"/>
      <c r="C1020" s="4"/>
      <c r="D1020" s="4"/>
      <c r="E1020" s="4"/>
      <c r="F1020" s="4"/>
      <c r="G1020" s="4"/>
      <c r="H1020" s="4"/>
      <c r="I1020" s="4"/>
      <c r="J1020" s="865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2.5">
      <c r="A1021" s="4"/>
      <c r="B1021" s="4"/>
      <c r="C1021" s="4"/>
      <c r="D1021" s="4"/>
      <c r="E1021" s="4"/>
      <c r="F1021" s="4"/>
      <c r="G1021" s="4"/>
      <c r="H1021" s="4"/>
      <c r="I1021" s="4"/>
      <c r="J1021" s="865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12.5">
      <c r="A1022" s="4"/>
      <c r="B1022" s="4"/>
      <c r="C1022" s="4"/>
      <c r="D1022" s="4"/>
      <c r="E1022" s="4"/>
      <c r="F1022" s="4"/>
      <c r="G1022" s="4"/>
      <c r="H1022" s="4"/>
      <c r="I1022" s="4"/>
      <c r="J1022" s="865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</sheetData>
  <mergeCells count="301">
    <mergeCell ref="B126:B129"/>
    <mergeCell ref="C126:C129"/>
    <mergeCell ref="B130:B136"/>
    <mergeCell ref="B137:B140"/>
    <mergeCell ref="B141:B144"/>
    <mergeCell ref="A214:B214"/>
    <mergeCell ref="A220:B220"/>
    <mergeCell ref="A226:B226"/>
    <mergeCell ref="B179:B182"/>
    <mergeCell ref="B185:B188"/>
    <mergeCell ref="B190:B192"/>
    <mergeCell ref="B195:B198"/>
    <mergeCell ref="B199:B200"/>
    <mergeCell ref="B145:B148"/>
    <mergeCell ref="C145:C148"/>
    <mergeCell ref="B150:B153"/>
    <mergeCell ref="B155:B158"/>
    <mergeCell ref="B160:B163"/>
    <mergeCell ref="B164:B167"/>
    <mergeCell ref="C164:C167"/>
    <mergeCell ref="B169:B172"/>
    <mergeCell ref="B174:B177"/>
    <mergeCell ref="A137:A153"/>
    <mergeCell ref="A155:A173"/>
    <mergeCell ref="B98:B101"/>
    <mergeCell ref="B102:B105"/>
    <mergeCell ref="C102:C105"/>
    <mergeCell ref="B106:B109"/>
    <mergeCell ref="B110:B113"/>
    <mergeCell ref="C110:C113"/>
    <mergeCell ref="B114:B117"/>
    <mergeCell ref="B118:B121"/>
    <mergeCell ref="B122:B125"/>
    <mergeCell ref="A1:B2"/>
    <mergeCell ref="A4:B4"/>
    <mergeCell ref="A5:A8"/>
    <mergeCell ref="B9:B12"/>
    <mergeCell ref="B13:B16"/>
    <mergeCell ref="B17:B20"/>
    <mergeCell ref="B25:B28"/>
    <mergeCell ref="B46:B49"/>
    <mergeCell ref="B50:B53"/>
    <mergeCell ref="B21:B24"/>
    <mergeCell ref="B54:B57"/>
    <mergeCell ref="B58:B61"/>
    <mergeCell ref="B62:B65"/>
    <mergeCell ref="B94:B97"/>
    <mergeCell ref="B66:B69"/>
    <mergeCell ref="B70:B73"/>
    <mergeCell ref="B74:B77"/>
    <mergeCell ref="B78:B81"/>
    <mergeCell ref="B82:B85"/>
    <mergeCell ref="B86:B89"/>
    <mergeCell ref="B90:B93"/>
    <mergeCell ref="C228:I228"/>
    <mergeCell ref="C229:I229"/>
    <mergeCell ref="C231:I231"/>
    <mergeCell ref="C233:H233"/>
    <mergeCell ref="C215:I215"/>
    <mergeCell ref="C216:I216"/>
    <mergeCell ref="C217:I217"/>
    <mergeCell ref="C221:I221"/>
    <mergeCell ref="C222:I222"/>
    <mergeCell ref="C223:I223"/>
    <mergeCell ref="C227:I227"/>
    <mergeCell ref="M164:M167"/>
    <mergeCell ref="H169:H172"/>
    <mergeCell ref="J174:J175"/>
    <mergeCell ref="K174:K175"/>
    <mergeCell ref="L174:L175"/>
    <mergeCell ref="J176:J177"/>
    <mergeCell ref="K176:K177"/>
    <mergeCell ref="L176:L177"/>
    <mergeCell ref="C183:E183"/>
    <mergeCell ref="F183:F193"/>
    <mergeCell ref="G183:G193"/>
    <mergeCell ref="I185:I188"/>
    <mergeCell ref="D190:D193"/>
    <mergeCell ref="A174:A198"/>
    <mergeCell ref="A201:A205"/>
    <mergeCell ref="A206:A211"/>
    <mergeCell ref="A9:A28"/>
    <mergeCell ref="A29:A44"/>
    <mergeCell ref="A45:A61"/>
    <mergeCell ref="A62:A81"/>
    <mergeCell ref="A82:A97"/>
    <mergeCell ref="A98:A113"/>
    <mergeCell ref="A114:A136"/>
    <mergeCell ref="V70:V71"/>
    <mergeCell ref="O74:O77"/>
    <mergeCell ref="O82:O83"/>
    <mergeCell ref="J62:J63"/>
    <mergeCell ref="J64:J65"/>
    <mergeCell ref="K64:K65"/>
    <mergeCell ref="L64:L65"/>
    <mergeCell ref="J66:J67"/>
    <mergeCell ref="K66:K67"/>
    <mergeCell ref="L66:L67"/>
    <mergeCell ref="L62:L63"/>
    <mergeCell ref="R50:R53"/>
    <mergeCell ref="S50:S53"/>
    <mergeCell ref="T50:T53"/>
    <mergeCell ref="J54:J55"/>
    <mergeCell ref="K54:K55"/>
    <mergeCell ref="F50:F57"/>
    <mergeCell ref="G50:G57"/>
    <mergeCell ref="H50:H53"/>
    <mergeCell ref="I50:I53"/>
    <mergeCell ref="N50:N53"/>
    <mergeCell ref="O50:O53"/>
    <mergeCell ref="Q50:Q53"/>
    <mergeCell ref="J56:J57"/>
    <mergeCell ref="K56:K57"/>
    <mergeCell ref="C45:E45"/>
    <mergeCell ref="J35:J36"/>
    <mergeCell ref="J46:J48"/>
    <mergeCell ref="K46:K47"/>
    <mergeCell ref="L46:L47"/>
    <mergeCell ref="K29:K30"/>
    <mergeCell ref="L29:L30"/>
    <mergeCell ref="J29:J31"/>
    <mergeCell ref="I33:I36"/>
    <mergeCell ref="J33:J34"/>
    <mergeCell ref="K33:K34"/>
    <mergeCell ref="L33:L34"/>
    <mergeCell ref="K35:K36"/>
    <mergeCell ref="L35:L36"/>
    <mergeCell ref="S41:S44"/>
    <mergeCell ref="T41:T44"/>
    <mergeCell ref="V41:V42"/>
    <mergeCell ref="B41:B44"/>
    <mergeCell ref="C41:C44"/>
    <mergeCell ref="M41:M44"/>
    <mergeCell ref="N41:N44"/>
    <mergeCell ref="O41:O42"/>
    <mergeCell ref="Q41:Q44"/>
    <mergeCell ref="R41:R44"/>
    <mergeCell ref="Q37:Q40"/>
    <mergeCell ref="R37:R40"/>
    <mergeCell ref="S37:S40"/>
    <mergeCell ref="T37:T40"/>
    <mergeCell ref="B37:B40"/>
    <mergeCell ref="C37:E38"/>
    <mergeCell ref="H37:H40"/>
    <mergeCell ref="I37:I40"/>
    <mergeCell ref="N37:N40"/>
    <mergeCell ref="O37:O38"/>
    <mergeCell ref="P37:P38"/>
    <mergeCell ref="C21:C24"/>
    <mergeCell ref="F25:G28"/>
    <mergeCell ref="H25:H28"/>
    <mergeCell ref="I25:I28"/>
    <mergeCell ref="B29:B32"/>
    <mergeCell ref="C29:C32"/>
    <mergeCell ref="D29:D32"/>
    <mergeCell ref="E29:E32"/>
    <mergeCell ref="F29:F36"/>
    <mergeCell ref="G29:G36"/>
    <mergeCell ref="B33:B36"/>
    <mergeCell ref="N2:N4"/>
    <mergeCell ref="O2:O4"/>
    <mergeCell ref="P2:Q3"/>
    <mergeCell ref="R2:R4"/>
    <mergeCell ref="T2:T4"/>
    <mergeCell ref="U2:U4"/>
    <mergeCell ref="C1:G1"/>
    <mergeCell ref="H1:L1"/>
    <mergeCell ref="N1:T1"/>
    <mergeCell ref="U1:V1"/>
    <mergeCell ref="C2:C4"/>
    <mergeCell ref="D2:D4"/>
    <mergeCell ref="V2:V4"/>
    <mergeCell ref="E2:E4"/>
    <mergeCell ref="F2:G4"/>
    <mergeCell ref="H2:H4"/>
    <mergeCell ref="I2:I4"/>
    <mergeCell ref="I17:I20"/>
    <mergeCell ref="J2:L4"/>
    <mergeCell ref="M2:M4"/>
    <mergeCell ref="J8:L8"/>
    <mergeCell ref="J9:L10"/>
    <mergeCell ref="J13:L14"/>
    <mergeCell ref="J15:L16"/>
    <mergeCell ref="J17:L18"/>
    <mergeCell ref="K155:K156"/>
    <mergeCell ref="L155:L156"/>
    <mergeCell ref="J128:J129"/>
    <mergeCell ref="K128:K129"/>
    <mergeCell ref="L128:L129"/>
    <mergeCell ref="J130:L131"/>
    <mergeCell ref="J132:J134"/>
    <mergeCell ref="K132:K134"/>
    <mergeCell ref="L132:L134"/>
    <mergeCell ref="K96:K97"/>
    <mergeCell ref="L96:L97"/>
    <mergeCell ref="J86:J87"/>
    <mergeCell ref="K86:K87"/>
    <mergeCell ref="J88:J89"/>
    <mergeCell ref="K88:K89"/>
    <mergeCell ref="J94:J95"/>
    <mergeCell ref="K157:K158"/>
    <mergeCell ref="L157:L158"/>
    <mergeCell ref="H141:H144"/>
    <mergeCell ref="H150:H153"/>
    <mergeCell ref="I160:I163"/>
    <mergeCell ref="J160:J161"/>
    <mergeCell ref="K160:K161"/>
    <mergeCell ref="J162:J163"/>
    <mergeCell ref="K162:K163"/>
    <mergeCell ref="D145:E146"/>
    <mergeCell ref="I145:I148"/>
    <mergeCell ref="C149:E149"/>
    <mergeCell ref="C150:E151"/>
    <mergeCell ref="C155:C158"/>
    <mergeCell ref="C159:E159"/>
    <mergeCell ref="C173:E173"/>
    <mergeCell ref="C154:E154"/>
    <mergeCell ref="J155:J156"/>
    <mergeCell ref="I164:I167"/>
    <mergeCell ref="F137:F148"/>
    <mergeCell ref="F149:F163"/>
    <mergeCell ref="G149:G163"/>
    <mergeCell ref="F164:F182"/>
    <mergeCell ref="G164:G182"/>
    <mergeCell ref="H179:H182"/>
    <mergeCell ref="G137:G148"/>
    <mergeCell ref="I137:I140"/>
    <mergeCell ref="I141:I144"/>
    <mergeCell ref="J157:J158"/>
    <mergeCell ref="D126:D129"/>
    <mergeCell ref="E126:E129"/>
    <mergeCell ref="F126:F136"/>
    <mergeCell ref="G126:G136"/>
    <mergeCell ref="I102:I105"/>
    <mergeCell ref="J104:J105"/>
    <mergeCell ref="O122:O123"/>
    <mergeCell ref="S122:S123"/>
    <mergeCell ref="M130:M136"/>
    <mergeCell ref="J120:J121"/>
    <mergeCell ref="K120:K121"/>
    <mergeCell ref="F98:F109"/>
    <mergeCell ref="G98:G109"/>
    <mergeCell ref="D110:D113"/>
    <mergeCell ref="E110:E113"/>
    <mergeCell ref="C114:E115"/>
    <mergeCell ref="F110:F125"/>
    <mergeCell ref="G110:G125"/>
    <mergeCell ref="O150:O151"/>
    <mergeCell ref="S150:S151"/>
    <mergeCell ref="H98:H101"/>
    <mergeCell ref="I98:I101"/>
    <mergeCell ref="J98:J99"/>
    <mergeCell ref="K98:K99"/>
    <mergeCell ref="L98:L99"/>
    <mergeCell ref="H102:H105"/>
    <mergeCell ref="M102:M105"/>
    <mergeCell ref="K104:K105"/>
    <mergeCell ref="L120:L121"/>
    <mergeCell ref="I106:I109"/>
    <mergeCell ref="J106:J109"/>
    <mergeCell ref="K106:K109"/>
    <mergeCell ref="L106:L107"/>
    <mergeCell ref="J102:J103"/>
    <mergeCell ref="K102:K103"/>
    <mergeCell ref="J118:J119"/>
    <mergeCell ref="K118:K119"/>
    <mergeCell ref="L118:L119"/>
    <mergeCell ref="H122:H125"/>
    <mergeCell ref="O137:O138"/>
    <mergeCell ref="S137:S138"/>
    <mergeCell ref="O145:O146"/>
    <mergeCell ref="S145:S146"/>
    <mergeCell ref="M66:M69"/>
    <mergeCell ref="G86:G97"/>
    <mergeCell ref="H86:H89"/>
    <mergeCell ref="I86:I87"/>
    <mergeCell ref="H90:H93"/>
    <mergeCell ref="J58:J61"/>
    <mergeCell ref="K94:K95"/>
    <mergeCell ref="L94:L95"/>
    <mergeCell ref="D54:D57"/>
    <mergeCell ref="E54:E57"/>
    <mergeCell ref="F58:F65"/>
    <mergeCell ref="G58:G65"/>
    <mergeCell ref="H58:H61"/>
    <mergeCell ref="I58:I61"/>
    <mergeCell ref="F66:F73"/>
    <mergeCell ref="C74:E75"/>
    <mergeCell ref="C54:C57"/>
    <mergeCell ref="C62:C65"/>
    <mergeCell ref="C94:C97"/>
    <mergeCell ref="F86:F97"/>
    <mergeCell ref="D94:D97"/>
    <mergeCell ref="E94:E97"/>
    <mergeCell ref="K58:K61"/>
    <mergeCell ref="L58:L61"/>
    <mergeCell ref="K62:K63"/>
    <mergeCell ref="J96:J97"/>
    <mergeCell ref="G66:G73"/>
    <mergeCell ref="H70:H73"/>
    <mergeCell ref="F74:G85"/>
  </mergeCells>
  <hyperlinks>
    <hyperlink ref="J17" r:id="rId1" xr:uid="{00000000-0004-0000-0100-000000000000}"/>
    <hyperlink ref="J29" r:id="rId2" xr:uid="{00000000-0004-0000-0100-000001000000}"/>
    <hyperlink ref="J33" r:id="rId3" xr:uid="{00000000-0004-0000-0100-000002000000}"/>
    <hyperlink ref="J35" r:id="rId4" xr:uid="{00000000-0004-0000-0100-000003000000}"/>
    <hyperlink ref="J45" r:id="rId5" xr:uid="{00000000-0004-0000-0100-000004000000}"/>
    <hyperlink ref="J46" r:id="rId6" xr:uid="{00000000-0004-0000-0100-000005000000}"/>
    <hyperlink ref="J56" r:id="rId7" xr:uid="{00000000-0004-0000-0100-000006000000}"/>
    <hyperlink ref="J62" r:id="rId8" xr:uid="{00000000-0004-0000-0100-000007000000}"/>
    <hyperlink ref="J64" r:id="rId9" xr:uid="{00000000-0004-0000-0100-000008000000}"/>
    <hyperlink ref="J66" r:id="rId10" xr:uid="{00000000-0004-0000-0100-000009000000}"/>
    <hyperlink ref="J86" r:id="rId11" xr:uid="{00000000-0004-0000-0100-00000A000000}"/>
    <hyperlink ref="J88" r:id="rId12" xr:uid="{00000000-0004-0000-0100-00000B000000}"/>
    <hyperlink ref="J94" r:id="rId13" xr:uid="{00000000-0004-0000-0100-00000C000000}"/>
    <hyperlink ref="J98" r:id="rId14" xr:uid="{00000000-0004-0000-0100-00000D000000}"/>
    <hyperlink ref="J102" r:id="rId15" xr:uid="{00000000-0004-0000-0100-00000E000000}"/>
    <hyperlink ref="J104" r:id="rId16" xr:uid="{00000000-0004-0000-0100-00000F000000}"/>
    <hyperlink ref="J118" r:id="rId17" xr:uid="{00000000-0004-0000-0100-000010000000}"/>
    <hyperlink ref="J128" r:id="rId18" xr:uid="{00000000-0004-0000-0100-000011000000}"/>
    <hyperlink ref="J132" r:id="rId19" xr:uid="{00000000-0004-0000-0100-000012000000}"/>
    <hyperlink ref="J135" r:id="rId20" xr:uid="{00000000-0004-0000-0100-000013000000}"/>
    <hyperlink ref="J136" r:id="rId21" xr:uid="{00000000-0004-0000-0100-000014000000}"/>
    <hyperlink ref="J155" r:id="rId22" xr:uid="{00000000-0004-0000-0100-000015000000}"/>
    <hyperlink ref="J157" r:id="rId23" xr:uid="{00000000-0004-0000-0100-000016000000}"/>
    <hyperlink ref="J160" r:id="rId24" xr:uid="{00000000-0004-0000-0100-000017000000}"/>
    <hyperlink ref="J162" r:id="rId25" xr:uid="{00000000-0004-0000-0100-000018000000}"/>
    <hyperlink ref="J174" r:id="rId26" xr:uid="{00000000-0004-0000-0100-000019000000}"/>
    <hyperlink ref="J176" r:id="rId27" xr:uid="{00000000-0004-0000-0100-00001A000000}"/>
  </hyperlinks>
  <printOptions horizontalCentered="1" gridLines="1"/>
  <pageMargins left="0.25" right="0.25" top="0.75" bottom="0.75" header="0" footer="0"/>
  <pageSetup paperSize="8" scale="64" fitToHeight="0" pageOrder="overThenDown" orientation="portrait" cellComments="atEnd"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1009"/>
  <sheetViews>
    <sheetView workbookViewId="0">
      <pane ySplit="4" topLeftCell="A5" activePane="bottomLeft" state="frozen"/>
      <selection pane="bottomLeft" activeCell="E20" sqref="E20"/>
    </sheetView>
  </sheetViews>
  <sheetFormatPr baseColWidth="10" defaultColWidth="15.08984375" defaultRowHeight="15" customHeight="1"/>
  <cols>
    <col min="1" max="1" width="6.36328125" customWidth="1"/>
    <col min="2" max="2" width="8.36328125" customWidth="1"/>
    <col min="3" max="3" width="6.90625" customWidth="1"/>
    <col min="4" max="5" width="7" customWidth="1"/>
    <col min="6" max="6" width="5.08984375" customWidth="1"/>
    <col min="7" max="7" width="3.6328125" customWidth="1"/>
    <col min="8" max="8" width="10.6328125" customWidth="1"/>
    <col min="9" max="9" width="12" customWidth="1"/>
    <col min="10" max="10" width="16" customWidth="1"/>
    <col min="11" max="11" width="14.36328125" customWidth="1"/>
    <col min="12" max="12" width="10.7265625" customWidth="1"/>
    <col min="13" max="13" width="11.90625" customWidth="1"/>
    <col min="14" max="14" width="12.6328125" customWidth="1"/>
    <col min="15" max="15" width="4.26953125" customWidth="1"/>
    <col min="16" max="16" width="16.26953125" customWidth="1"/>
    <col min="17" max="18" width="5.453125" customWidth="1"/>
    <col min="19" max="19" width="5.08984375" customWidth="1"/>
    <col min="20" max="20" width="8.6328125" customWidth="1"/>
    <col min="21" max="21" width="5" customWidth="1"/>
    <col min="22" max="22" width="34" customWidth="1"/>
    <col min="23" max="23" width="31.7265625" customWidth="1"/>
  </cols>
  <sheetData>
    <row r="1" spans="1:29" ht="39">
      <c r="A1" s="4576" t="s">
        <v>450</v>
      </c>
      <c r="B1" s="4577"/>
      <c r="C1" s="4201" t="s">
        <v>1</v>
      </c>
      <c r="D1" s="4183"/>
      <c r="E1" s="4183"/>
      <c r="F1" s="4183"/>
      <c r="G1" s="4144"/>
      <c r="H1" s="4202" t="s">
        <v>2</v>
      </c>
      <c r="I1" s="4183"/>
      <c r="J1" s="4183"/>
      <c r="K1" s="4183"/>
      <c r="L1" s="4183"/>
      <c r="M1" s="2" t="s">
        <v>3</v>
      </c>
      <c r="N1" s="3" t="s">
        <v>4</v>
      </c>
      <c r="O1" s="4202" t="s">
        <v>5</v>
      </c>
      <c r="P1" s="4183"/>
      <c r="Q1" s="4183"/>
      <c r="R1" s="4183"/>
      <c r="S1" s="4183"/>
      <c r="T1" s="4183"/>
      <c r="U1" s="4144"/>
      <c r="V1" s="4204" t="s">
        <v>6</v>
      </c>
      <c r="W1" s="4205"/>
      <c r="X1" s="4"/>
      <c r="Y1" s="4"/>
      <c r="Z1" s="4"/>
      <c r="AA1" s="4"/>
      <c r="AB1" s="4"/>
      <c r="AC1" s="4"/>
    </row>
    <row r="2" spans="1:29" ht="12.5">
      <c r="A2" s="4578"/>
      <c r="B2" s="4579"/>
      <c r="C2" s="4206" t="s">
        <v>7</v>
      </c>
      <c r="D2" s="4208" t="s">
        <v>8</v>
      </c>
      <c r="E2" s="4211" t="s">
        <v>9</v>
      </c>
      <c r="F2" s="4066" t="s">
        <v>10</v>
      </c>
      <c r="G2" s="4067"/>
      <c r="H2" s="4411" t="s">
        <v>11</v>
      </c>
      <c r="I2" s="4528" t="s">
        <v>12</v>
      </c>
      <c r="J2" s="4187" t="s">
        <v>13</v>
      </c>
      <c r="K2" s="4183"/>
      <c r="L2" s="4188"/>
      <c r="M2" s="4193" t="s">
        <v>14</v>
      </c>
      <c r="N2" s="4194" t="s">
        <v>14</v>
      </c>
      <c r="O2" s="4195" t="s">
        <v>15</v>
      </c>
      <c r="P2" s="4196" t="s">
        <v>16</v>
      </c>
      <c r="Q2" s="4143" t="s">
        <v>17</v>
      </c>
      <c r="R2" s="4144"/>
      <c r="S2" s="4146" t="s">
        <v>18</v>
      </c>
      <c r="T2" s="5" t="s">
        <v>19</v>
      </c>
      <c r="U2" s="4212" t="s">
        <v>20</v>
      </c>
      <c r="V2" s="4179" t="s">
        <v>21</v>
      </c>
      <c r="W2" s="4181" t="s">
        <v>22</v>
      </c>
      <c r="X2" s="4"/>
      <c r="Y2" s="4"/>
      <c r="Z2" s="4"/>
      <c r="AA2" s="4"/>
      <c r="AB2" s="4"/>
      <c r="AC2" s="4"/>
    </row>
    <row r="3" spans="1:29" ht="12.5">
      <c r="A3" s="6"/>
      <c r="B3" s="7"/>
      <c r="C3" s="4189"/>
      <c r="D3" s="4209"/>
      <c r="E3" s="4069"/>
      <c r="F3" s="4068"/>
      <c r="G3" s="4069"/>
      <c r="H3" s="4213"/>
      <c r="I3" s="4147"/>
      <c r="J3" s="4189"/>
      <c r="K3" s="4068"/>
      <c r="L3" s="4190"/>
      <c r="M3" s="4147"/>
      <c r="N3" s="4145"/>
      <c r="O3" s="4145"/>
      <c r="P3" s="4147"/>
      <c r="Q3" s="4068"/>
      <c r="R3" s="4145"/>
      <c r="S3" s="4147"/>
      <c r="T3" s="8"/>
      <c r="U3" s="4213"/>
      <c r="V3" s="4147"/>
      <c r="W3" s="4147"/>
      <c r="X3" s="4"/>
      <c r="Y3" s="4"/>
      <c r="Z3" s="4"/>
      <c r="AA3" s="4"/>
      <c r="AB3" s="4"/>
      <c r="AC3" s="4"/>
    </row>
    <row r="4" spans="1:29" ht="12.5">
      <c r="A4" s="4182" t="s">
        <v>23</v>
      </c>
      <c r="B4" s="4144"/>
      <c r="C4" s="4207"/>
      <c r="D4" s="4210"/>
      <c r="E4" s="4071"/>
      <c r="F4" s="4070"/>
      <c r="G4" s="4071"/>
      <c r="H4" s="4412"/>
      <c r="I4" s="4180"/>
      <c r="J4" s="4191"/>
      <c r="K4" s="4176"/>
      <c r="L4" s="4192"/>
      <c r="M4" s="4148"/>
      <c r="N4" s="4024"/>
      <c r="O4" s="4024"/>
      <c r="P4" s="4148"/>
      <c r="Q4" s="14" t="s">
        <v>24</v>
      </c>
      <c r="R4" s="14" t="s">
        <v>25</v>
      </c>
      <c r="S4" s="4148"/>
      <c r="T4" s="8" t="s">
        <v>26</v>
      </c>
      <c r="U4" s="4214"/>
      <c r="V4" s="4180"/>
      <c r="W4" s="4180"/>
      <c r="X4" s="4"/>
      <c r="Y4" s="4"/>
      <c r="Z4" s="4"/>
      <c r="AA4" s="4"/>
      <c r="AB4" s="4"/>
      <c r="AC4" s="4"/>
    </row>
    <row r="5" spans="1:29" ht="13">
      <c r="A5" s="4580" t="s">
        <v>27</v>
      </c>
      <c r="B5" s="866">
        <v>45082</v>
      </c>
      <c r="C5" s="123"/>
      <c r="D5" s="276"/>
      <c r="E5" s="123"/>
      <c r="F5" s="867"/>
      <c r="G5" s="378"/>
      <c r="H5" s="123"/>
      <c r="I5" s="469"/>
      <c r="J5" s="868"/>
      <c r="K5" s="200"/>
      <c r="L5" s="200"/>
      <c r="M5" s="127"/>
      <c r="N5" s="128"/>
      <c r="O5" s="129"/>
      <c r="P5" s="130"/>
      <c r="Q5" s="130"/>
      <c r="R5" s="130"/>
      <c r="S5" s="130"/>
      <c r="T5" s="130"/>
      <c r="U5" s="128"/>
      <c r="V5" s="131"/>
      <c r="W5" s="128"/>
      <c r="X5" s="4"/>
      <c r="Y5" s="4"/>
      <c r="Z5" s="4"/>
      <c r="AA5" s="4"/>
      <c r="AB5" s="4"/>
      <c r="AC5" s="4"/>
    </row>
    <row r="6" spans="1:29" ht="13">
      <c r="A6" s="4209"/>
      <c r="B6" s="364" t="s">
        <v>317</v>
      </c>
      <c r="C6" s="197"/>
      <c r="D6" s="197"/>
      <c r="E6" s="197"/>
      <c r="F6" s="870"/>
      <c r="G6" s="364"/>
      <c r="H6" s="194"/>
      <c r="I6" s="417"/>
      <c r="J6" s="871"/>
      <c r="K6" s="200"/>
      <c r="L6" s="200"/>
      <c r="M6" s="197"/>
      <c r="N6" s="202"/>
      <c r="O6" s="281"/>
      <c r="P6" s="203"/>
      <c r="Q6" s="203"/>
      <c r="R6" s="203"/>
      <c r="S6" s="203"/>
      <c r="T6" s="203"/>
      <c r="U6" s="202"/>
      <c r="V6" s="283"/>
      <c r="W6" s="202"/>
      <c r="X6" s="4"/>
      <c r="Y6" s="4"/>
      <c r="Z6" s="4"/>
      <c r="AA6" s="4"/>
      <c r="AB6" s="4"/>
      <c r="AC6" s="4"/>
    </row>
    <row r="7" spans="1:29" ht="13">
      <c r="A7" s="4209"/>
      <c r="B7" s="364" t="s">
        <v>324</v>
      </c>
      <c r="C7" s="197"/>
      <c r="D7" s="197"/>
      <c r="E7" s="197"/>
      <c r="F7" s="870"/>
      <c r="G7" s="364"/>
      <c r="H7" s="194"/>
      <c r="I7" s="417"/>
      <c r="J7" s="872"/>
      <c r="K7" s="873"/>
      <c r="L7" s="873"/>
      <c r="M7" s="197"/>
      <c r="N7" s="202"/>
      <c r="O7" s="281"/>
      <c r="P7" s="203"/>
      <c r="Q7" s="203"/>
      <c r="R7" s="203"/>
      <c r="S7" s="203"/>
      <c r="T7" s="203"/>
      <c r="U7" s="202"/>
      <c r="V7" s="283"/>
      <c r="W7" s="202"/>
      <c r="X7" s="4"/>
      <c r="Y7" s="4"/>
      <c r="Z7" s="4"/>
      <c r="AA7" s="4"/>
      <c r="AB7" s="4"/>
      <c r="AC7" s="4"/>
    </row>
    <row r="8" spans="1:29" ht="37.5">
      <c r="A8" s="4385"/>
      <c r="B8" s="422" t="s">
        <v>327</v>
      </c>
      <c r="C8" s="874"/>
      <c r="D8" s="874"/>
      <c r="E8" s="874"/>
      <c r="F8" s="875"/>
      <c r="G8" s="422"/>
      <c r="H8" s="419"/>
      <c r="I8" s="421"/>
      <c r="J8" s="4514" t="s">
        <v>451</v>
      </c>
      <c r="K8" s="4515"/>
      <c r="L8" s="4515"/>
      <c r="M8" s="874"/>
      <c r="N8" s="427"/>
      <c r="O8" s="425">
        <v>25</v>
      </c>
      <c r="P8" s="426" t="s">
        <v>452</v>
      </c>
      <c r="Q8" s="426"/>
      <c r="R8" s="426" t="s">
        <v>35</v>
      </c>
      <c r="S8" s="426" t="s">
        <v>36</v>
      </c>
      <c r="T8" s="426" t="s">
        <v>37</v>
      </c>
      <c r="U8" s="427">
        <v>7</v>
      </c>
      <c r="V8" s="428"/>
      <c r="W8" s="427"/>
      <c r="X8" s="4"/>
      <c r="Y8" s="4"/>
      <c r="Z8" s="4"/>
      <c r="AA8" s="4"/>
      <c r="AB8" s="4"/>
      <c r="AC8" s="4"/>
    </row>
    <row r="9" spans="1:29" ht="13">
      <c r="A9" s="4386" t="s">
        <v>41</v>
      </c>
      <c r="B9" s="4588">
        <v>44987</v>
      </c>
      <c r="C9" s="95"/>
      <c r="D9" s="95"/>
      <c r="E9" s="95"/>
      <c r="F9" s="876"/>
      <c r="G9" s="98"/>
      <c r="H9" s="95"/>
      <c r="I9" s="110"/>
      <c r="J9" s="4516" t="s">
        <v>453</v>
      </c>
      <c r="K9" s="4068"/>
      <c r="L9" s="4068"/>
      <c r="M9" s="109"/>
      <c r="N9" s="104"/>
      <c r="O9" s="102"/>
      <c r="P9" s="103"/>
      <c r="Q9" s="103"/>
      <c r="R9" s="103"/>
      <c r="S9" s="103"/>
      <c r="T9" s="103"/>
      <c r="U9" s="104"/>
      <c r="V9" s="105"/>
      <c r="W9" s="104"/>
      <c r="X9" s="4"/>
      <c r="Y9" s="4"/>
      <c r="Z9" s="4"/>
      <c r="AA9" s="4"/>
      <c r="AB9" s="4"/>
      <c r="AC9" s="4"/>
    </row>
    <row r="10" spans="1:29" ht="13">
      <c r="A10" s="4209"/>
      <c r="B10" s="4068"/>
      <c r="C10" s="95"/>
      <c r="D10" s="95"/>
      <c r="E10" s="95"/>
      <c r="F10" s="876"/>
      <c r="G10" s="98"/>
      <c r="H10" s="95"/>
      <c r="I10" s="110"/>
      <c r="J10" s="4070"/>
      <c r="K10" s="4070"/>
      <c r="L10" s="4070"/>
      <c r="M10" s="109"/>
      <c r="N10" s="104"/>
      <c r="O10" s="102"/>
      <c r="P10" s="103"/>
      <c r="Q10" s="103"/>
      <c r="R10" s="103"/>
      <c r="S10" s="103"/>
      <c r="T10" s="103"/>
      <c r="U10" s="104"/>
      <c r="V10" s="105"/>
      <c r="W10" s="104"/>
      <c r="X10" s="4"/>
      <c r="Y10" s="4"/>
      <c r="Z10" s="4"/>
      <c r="AA10" s="4"/>
      <c r="AB10" s="4"/>
      <c r="AC10" s="4"/>
    </row>
    <row r="11" spans="1:29" ht="13">
      <c r="A11" s="4209"/>
      <c r="B11" s="4068"/>
      <c r="C11" s="95"/>
      <c r="D11" s="95"/>
      <c r="E11" s="95"/>
      <c r="F11" s="876"/>
      <c r="G11" s="98"/>
      <c r="H11" s="95"/>
      <c r="I11" s="110"/>
      <c r="J11" s="107"/>
      <c r="K11" s="182"/>
      <c r="L11" s="182"/>
      <c r="M11" s="109"/>
      <c r="N11" s="104"/>
      <c r="O11" s="102"/>
      <c r="P11" s="103"/>
      <c r="Q11" s="103"/>
      <c r="R11" s="103"/>
      <c r="S11" s="103"/>
      <c r="T11" s="103"/>
      <c r="U11" s="104"/>
      <c r="V11" s="105"/>
      <c r="W11" s="104"/>
      <c r="X11" s="4"/>
      <c r="Y11" s="4"/>
      <c r="Z11" s="4"/>
      <c r="AA11" s="4"/>
      <c r="AB11" s="4"/>
      <c r="AC11" s="4"/>
    </row>
    <row r="12" spans="1:29" ht="13">
      <c r="A12" s="4209"/>
      <c r="B12" s="4130"/>
      <c r="C12" s="877"/>
      <c r="D12" s="877"/>
      <c r="E12" s="877"/>
      <c r="F12" s="878"/>
      <c r="G12" s="879"/>
      <c r="H12" s="877"/>
      <c r="I12" s="880"/>
      <c r="J12" s="881"/>
      <c r="K12" s="708"/>
      <c r="L12" s="708"/>
      <c r="M12" s="882"/>
      <c r="N12" s="885"/>
      <c r="O12" s="883"/>
      <c r="P12" s="884"/>
      <c r="Q12" s="884"/>
      <c r="R12" s="884"/>
      <c r="S12" s="884"/>
      <c r="T12" s="884"/>
      <c r="U12" s="885"/>
      <c r="V12" s="886"/>
      <c r="W12" s="885"/>
      <c r="X12" s="4"/>
      <c r="Y12" s="4"/>
      <c r="Z12" s="4"/>
      <c r="AA12" s="4"/>
      <c r="AB12" s="4"/>
      <c r="AC12" s="4"/>
    </row>
    <row r="13" spans="1:29" ht="13">
      <c r="A13" s="4209"/>
      <c r="B13" s="4588">
        <v>45208</v>
      </c>
      <c r="C13" s="4403" t="s">
        <v>454</v>
      </c>
      <c r="D13" s="95"/>
      <c r="E13" s="95"/>
      <c r="F13" s="876"/>
      <c r="G13" s="98"/>
      <c r="H13" s="95"/>
      <c r="I13" s="98"/>
      <c r="J13" s="4629" t="s">
        <v>455</v>
      </c>
      <c r="K13" s="4610"/>
      <c r="L13" s="4611"/>
      <c r="M13" s="149"/>
      <c r="N13" s="150"/>
      <c r="O13" s="102"/>
      <c r="P13" s="103"/>
      <c r="Q13" s="103"/>
      <c r="R13" s="103"/>
      <c r="S13" s="103"/>
      <c r="T13" s="103"/>
      <c r="U13" s="104"/>
      <c r="V13" s="105"/>
      <c r="W13" s="104"/>
      <c r="X13" s="4"/>
      <c r="Y13" s="4"/>
      <c r="Z13" s="4"/>
      <c r="AA13" s="4"/>
      <c r="AB13" s="4"/>
      <c r="AC13" s="4"/>
    </row>
    <row r="14" spans="1:29" ht="13">
      <c r="A14" s="4209"/>
      <c r="B14" s="4068"/>
      <c r="C14" s="4209"/>
      <c r="D14" s="95"/>
      <c r="E14" s="95"/>
      <c r="F14" s="876"/>
      <c r="G14" s="98"/>
      <c r="H14" s="95"/>
      <c r="I14" s="98"/>
      <c r="J14" s="4518" t="s">
        <v>456</v>
      </c>
      <c r="K14" s="4068"/>
      <c r="L14" s="4069"/>
      <c r="M14" s="109"/>
      <c r="N14" s="104"/>
      <c r="O14" s="102"/>
      <c r="P14" s="103"/>
      <c r="Q14" s="103"/>
      <c r="R14" s="103"/>
      <c r="S14" s="103"/>
      <c r="T14" s="103"/>
      <c r="U14" s="104"/>
      <c r="V14" s="105"/>
      <c r="W14" s="104"/>
      <c r="X14" s="4"/>
      <c r="Y14" s="4"/>
      <c r="Z14" s="4"/>
      <c r="AA14" s="4"/>
      <c r="AB14" s="4"/>
      <c r="AC14" s="4"/>
    </row>
    <row r="15" spans="1:29" ht="13">
      <c r="A15" s="4209"/>
      <c r="B15" s="4130"/>
      <c r="C15" s="4133"/>
      <c r="D15" s="111"/>
      <c r="E15" s="111"/>
      <c r="F15" s="887"/>
      <c r="G15" s="114"/>
      <c r="H15" s="111"/>
      <c r="I15" s="114"/>
      <c r="J15" s="4111"/>
      <c r="K15" s="4068"/>
      <c r="L15" s="4069"/>
      <c r="M15" s="882"/>
      <c r="N15" s="885"/>
      <c r="O15" s="120"/>
      <c r="P15" s="121"/>
      <c r="Q15" s="121"/>
      <c r="R15" s="121"/>
      <c r="S15" s="121"/>
      <c r="T15" s="121"/>
      <c r="U15" s="119"/>
      <c r="V15" s="122"/>
      <c r="W15" s="119"/>
      <c r="X15" s="4"/>
      <c r="Y15" s="4"/>
      <c r="Z15" s="4"/>
      <c r="AA15" s="4"/>
      <c r="AB15" s="4"/>
      <c r="AC15" s="4"/>
    </row>
    <row r="16" spans="1:29" ht="13">
      <c r="A16" s="4209"/>
      <c r="B16" s="4534" t="s">
        <v>244</v>
      </c>
      <c r="C16" s="142"/>
      <c r="D16" s="142"/>
      <c r="E16" s="142"/>
      <c r="F16" s="888"/>
      <c r="G16" s="432"/>
      <c r="H16" s="142"/>
      <c r="I16" s="145"/>
      <c r="J16" s="4517" t="s">
        <v>457</v>
      </c>
      <c r="K16" s="4391"/>
      <c r="L16" s="4392"/>
      <c r="M16" s="149"/>
      <c r="N16" s="150"/>
      <c r="O16" s="146"/>
      <c r="P16" s="151"/>
      <c r="Q16" s="151"/>
      <c r="R16" s="151"/>
      <c r="S16" s="151"/>
      <c r="T16" s="151"/>
      <c r="U16" s="152"/>
      <c r="V16" s="153"/>
      <c r="W16" s="152"/>
      <c r="X16" s="4"/>
      <c r="Y16" s="4"/>
      <c r="Z16" s="4"/>
      <c r="AA16" s="4"/>
      <c r="AB16" s="4"/>
      <c r="AC16" s="4"/>
    </row>
    <row r="17" spans="1:29" ht="13">
      <c r="A17" s="4209"/>
      <c r="B17" s="4068"/>
      <c r="C17" s="95"/>
      <c r="D17" s="95"/>
      <c r="E17" s="95"/>
      <c r="F17" s="889"/>
      <c r="G17" s="368"/>
      <c r="H17" s="95"/>
      <c r="I17" s="98"/>
      <c r="J17" s="4393"/>
      <c r="K17" s="4070"/>
      <c r="L17" s="4071"/>
      <c r="M17" s="100"/>
      <c r="N17" s="101"/>
      <c r="O17" s="102"/>
      <c r="P17" s="103"/>
      <c r="Q17" s="103"/>
      <c r="R17" s="103"/>
      <c r="S17" s="103"/>
      <c r="T17" s="103"/>
      <c r="U17" s="104"/>
      <c r="V17" s="105"/>
      <c r="W17" s="104"/>
      <c r="X17" s="4"/>
      <c r="Y17" s="4"/>
      <c r="Z17" s="4"/>
      <c r="AA17" s="4"/>
      <c r="AB17" s="4"/>
      <c r="AC17" s="4"/>
    </row>
    <row r="18" spans="1:29" ht="13">
      <c r="A18" s="4209"/>
      <c r="B18" s="4068"/>
      <c r="C18" s="95"/>
      <c r="D18" s="95"/>
      <c r="E18" s="95"/>
      <c r="F18" s="889"/>
      <c r="G18" s="368"/>
      <c r="H18" s="95"/>
      <c r="I18" s="98"/>
      <c r="J18" s="106"/>
      <c r="K18" s="182"/>
      <c r="L18" s="162"/>
      <c r="M18" s="109"/>
      <c r="N18" s="104"/>
      <c r="O18" s="102"/>
      <c r="P18" s="103"/>
      <c r="Q18" s="103"/>
      <c r="R18" s="103"/>
      <c r="S18" s="103"/>
      <c r="T18" s="103"/>
      <c r="U18" s="104"/>
      <c r="V18" s="105"/>
      <c r="W18" s="104"/>
      <c r="X18" s="4"/>
      <c r="Y18" s="4"/>
      <c r="Z18" s="4"/>
      <c r="AA18" s="4"/>
      <c r="AB18" s="4"/>
      <c r="AC18" s="4"/>
    </row>
    <row r="19" spans="1:29" ht="13">
      <c r="A19" s="4209"/>
      <c r="B19" s="4130"/>
      <c r="C19" s="877"/>
      <c r="D19" s="877"/>
      <c r="E19" s="877"/>
      <c r="F19" s="890"/>
      <c r="G19" s="891"/>
      <c r="H19" s="877"/>
      <c r="I19" s="879"/>
      <c r="J19" s="707"/>
      <c r="K19" s="708"/>
      <c r="L19" s="579"/>
      <c r="M19" s="882"/>
      <c r="N19" s="885"/>
      <c r="O19" s="883"/>
      <c r="P19" s="884"/>
      <c r="Q19" s="884"/>
      <c r="R19" s="884"/>
      <c r="S19" s="884"/>
      <c r="T19" s="884"/>
      <c r="U19" s="885"/>
      <c r="V19" s="886"/>
      <c r="W19" s="885"/>
      <c r="X19" s="4"/>
      <c r="Y19" s="4"/>
      <c r="Z19" s="4"/>
      <c r="AA19" s="4"/>
      <c r="AB19" s="4"/>
      <c r="AC19" s="4"/>
    </row>
    <row r="20" spans="1:29" ht="13">
      <c r="A20" s="4209"/>
      <c r="B20" s="4534" t="s">
        <v>248</v>
      </c>
      <c r="C20" s="224"/>
      <c r="D20" s="95"/>
      <c r="E20" s="95"/>
      <c r="F20" s="889"/>
      <c r="G20" s="368"/>
      <c r="H20" s="4446" t="s">
        <v>82</v>
      </c>
      <c r="I20" s="181"/>
      <c r="J20" s="106"/>
      <c r="K20" s="182"/>
      <c r="L20" s="183"/>
      <c r="M20" s="295"/>
      <c r="N20" s="152"/>
      <c r="O20" s="441"/>
      <c r="P20" s="442"/>
      <c r="Q20" s="442"/>
      <c r="R20" s="442"/>
      <c r="S20" s="442"/>
      <c r="T20" s="442"/>
      <c r="U20" s="297"/>
      <c r="V20" s="122"/>
      <c r="W20" s="119"/>
      <c r="X20" s="4"/>
      <c r="Y20" s="4"/>
      <c r="Z20" s="4"/>
      <c r="AA20" s="4"/>
      <c r="AB20" s="4"/>
      <c r="AC20" s="4"/>
    </row>
    <row r="21" spans="1:29" ht="13">
      <c r="A21" s="4209"/>
      <c r="B21" s="4068"/>
      <c r="C21" s="100"/>
      <c r="D21" s="95"/>
      <c r="E21" s="95"/>
      <c r="F21" s="889"/>
      <c r="G21" s="368"/>
      <c r="H21" s="4209"/>
      <c r="I21" s="181"/>
      <c r="J21" s="106"/>
      <c r="K21" s="182"/>
      <c r="L21" s="185"/>
      <c r="M21" s="109"/>
      <c r="N21" s="104"/>
      <c r="O21" s="186"/>
      <c r="P21" s="187"/>
      <c r="Q21" s="188"/>
      <c r="R21" s="188"/>
      <c r="S21" s="188"/>
      <c r="T21" s="188"/>
      <c r="U21" s="189"/>
      <c r="V21" s="190"/>
      <c r="W21" s="189"/>
      <c r="X21" s="4"/>
      <c r="Y21" s="4"/>
      <c r="Z21" s="4"/>
      <c r="AA21" s="4"/>
      <c r="AB21" s="4"/>
      <c r="AC21" s="4"/>
    </row>
    <row r="22" spans="1:29" ht="13">
      <c r="A22" s="4209"/>
      <c r="B22" s="4068"/>
      <c r="C22" s="100"/>
      <c r="D22" s="95"/>
      <c r="E22" s="95"/>
      <c r="F22" s="889"/>
      <c r="G22" s="368"/>
      <c r="H22" s="100"/>
      <c r="I22" s="181"/>
      <c r="J22" s="892"/>
      <c r="K22" s="182"/>
      <c r="L22" s="185"/>
      <c r="M22" s="109"/>
      <c r="N22" s="104"/>
      <c r="O22" s="186"/>
      <c r="P22" s="582"/>
      <c r="Q22" s="188"/>
      <c r="R22" s="188"/>
      <c r="S22" s="188"/>
      <c r="T22" s="188"/>
      <c r="U22" s="189"/>
      <c r="V22" s="190"/>
      <c r="W22" s="189"/>
      <c r="X22" s="4"/>
      <c r="Y22" s="4"/>
      <c r="Z22" s="4"/>
      <c r="AA22" s="4"/>
      <c r="AB22" s="4"/>
      <c r="AC22" s="4"/>
    </row>
    <row r="23" spans="1:29" ht="13">
      <c r="A23" s="4209"/>
      <c r="B23" s="4130"/>
      <c r="C23" s="710"/>
      <c r="D23" s="111"/>
      <c r="E23" s="111"/>
      <c r="F23" s="893"/>
      <c r="G23" s="482"/>
      <c r="H23" s="710"/>
      <c r="I23" s="7"/>
      <c r="J23" s="894"/>
      <c r="K23" s="386"/>
      <c r="L23" s="185"/>
      <c r="M23" s="882"/>
      <c r="N23" s="885"/>
      <c r="O23" s="895"/>
      <c r="P23" s="884"/>
      <c r="Q23" s="896"/>
      <c r="R23" s="896"/>
      <c r="S23" s="896"/>
      <c r="T23" s="896"/>
      <c r="U23" s="897"/>
      <c r="V23" s="186"/>
      <c r="W23" s="189"/>
      <c r="X23" s="4"/>
      <c r="Y23" s="4"/>
      <c r="Z23" s="4"/>
      <c r="AA23" s="4"/>
      <c r="AB23" s="4"/>
      <c r="AC23" s="4"/>
    </row>
    <row r="24" spans="1:29" ht="13">
      <c r="A24" s="4209"/>
      <c r="B24" s="4588">
        <v>44956</v>
      </c>
      <c r="C24" s="142"/>
      <c r="D24" s="142"/>
      <c r="E24" s="142"/>
      <c r="F24" s="4529" t="s">
        <v>458</v>
      </c>
      <c r="G24" s="4392"/>
      <c r="H24" s="4454" t="s">
        <v>459</v>
      </c>
      <c r="I24" s="4513" t="s">
        <v>51</v>
      </c>
      <c r="J24" s="4636"/>
      <c r="K24" s="4624"/>
      <c r="L24" s="899"/>
      <c r="M24" s="152"/>
      <c r="N24" s="152"/>
      <c r="O24" s="146"/>
      <c r="P24" s="151"/>
      <c r="Q24" s="151"/>
      <c r="R24" s="151"/>
      <c r="S24" s="151"/>
      <c r="T24" s="151"/>
      <c r="U24" s="152"/>
      <c r="V24" s="153"/>
      <c r="W24" s="150"/>
      <c r="X24" s="4"/>
      <c r="Y24" s="4"/>
      <c r="Z24" s="4"/>
      <c r="AA24" s="4"/>
      <c r="AB24" s="4"/>
    </row>
    <row r="25" spans="1:29" ht="13">
      <c r="A25" s="4209"/>
      <c r="B25" s="4068"/>
      <c r="C25" s="95"/>
      <c r="D25" s="95"/>
      <c r="E25" s="95"/>
      <c r="F25" s="4068"/>
      <c r="G25" s="4069"/>
      <c r="H25" s="4209"/>
      <c r="I25" s="4068"/>
      <c r="J25" s="4491"/>
      <c r="K25" s="4180"/>
      <c r="L25" s="902"/>
      <c r="M25" s="104"/>
      <c r="N25" s="104"/>
      <c r="O25" s="102"/>
      <c r="P25" s="103"/>
      <c r="Q25" s="103"/>
      <c r="R25" s="103"/>
      <c r="S25" s="103"/>
      <c r="T25" s="103"/>
      <c r="U25" s="104"/>
      <c r="V25" s="105"/>
      <c r="W25" s="104"/>
      <c r="X25" s="4"/>
      <c r="Y25" s="4"/>
      <c r="Z25" s="4"/>
      <c r="AA25" s="4"/>
      <c r="AB25" s="4"/>
      <c r="AC25" s="4"/>
    </row>
    <row r="26" spans="1:29" ht="13">
      <c r="A26" s="4209"/>
      <c r="B26" s="4068"/>
      <c r="C26" s="95"/>
      <c r="D26" s="95"/>
      <c r="E26" s="95"/>
      <c r="F26" s="4068"/>
      <c r="G26" s="4069"/>
      <c r="H26" s="4209"/>
      <c r="I26" s="4068"/>
      <c r="J26" s="4637"/>
      <c r="K26" s="4464"/>
      <c r="L26" s="191"/>
      <c r="M26" s="104"/>
      <c r="N26" s="104"/>
      <c r="O26" s="102"/>
      <c r="P26" s="103"/>
      <c r="Q26" s="103"/>
      <c r="R26" s="103"/>
      <c r="S26" s="103"/>
      <c r="T26" s="103"/>
      <c r="U26" s="104"/>
      <c r="V26" s="105"/>
      <c r="W26" s="104"/>
      <c r="X26" s="4"/>
      <c r="Y26" s="4"/>
      <c r="Z26" s="4"/>
      <c r="AA26" s="4"/>
      <c r="AB26" s="4"/>
      <c r="AC26" s="4"/>
    </row>
    <row r="27" spans="1:29" ht="13">
      <c r="A27" s="4385"/>
      <c r="B27" s="4176"/>
      <c r="C27" s="904"/>
      <c r="D27" s="904"/>
      <c r="E27" s="904"/>
      <c r="F27" s="4176"/>
      <c r="G27" s="4107"/>
      <c r="H27" s="4385"/>
      <c r="I27" s="4176"/>
      <c r="J27" s="4240"/>
      <c r="K27" s="4148"/>
      <c r="L27" s="885"/>
      <c r="M27" s="119"/>
      <c r="N27" s="909"/>
      <c r="O27" s="907"/>
      <c r="P27" s="908"/>
      <c r="Q27" s="908"/>
      <c r="R27" s="908"/>
      <c r="S27" s="908"/>
      <c r="T27" s="908"/>
      <c r="U27" s="909"/>
      <c r="V27" s="910"/>
      <c r="W27" s="909"/>
      <c r="X27" s="4"/>
      <c r="Y27" s="4"/>
      <c r="Z27" s="4"/>
      <c r="AA27" s="4"/>
      <c r="AB27" s="4"/>
      <c r="AC27" s="4"/>
    </row>
    <row r="28" spans="1:29" ht="13">
      <c r="A28" s="4386" t="s">
        <v>65</v>
      </c>
      <c r="B28" s="4588">
        <v>45145</v>
      </c>
      <c r="C28" s="4403" t="s">
        <v>460</v>
      </c>
      <c r="D28" s="4531" t="s">
        <v>312</v>
      </c>
      <c r="E28" s="4483" t="s">
        <v>461</v>
      </c>
      <c r="F28" s="4532" t="s">
        <v>63</v>
      </c>
      <c r="G28" s="4632" t="s">
        <v>462</v>
      </c>
      <c r="H28" s="224"/>
      <c r="I28" s="225"/>
      <c r="J28" s="4638" t="s">
        <v>67</v>
      </c>
      <c r="K28" s="4464" t="s">
        <v>334</v>
      </c>
      <c r="L28" s="630"/>
      <c r="M28" s="228"/>
      <c r="N28" s="229"/>
      <c r="O28" s="102"/>
      <c r="P28" s="103"/>
      <c r="Q28" s="103"/>
      <c r="R28" s="103"/>
      <c r="S28" s="103"/>
      <c r="T28" s="103"/>
      <c r="U28" s="104"/>
      <c r="V28" s="105"/>
      <c r="W28" s="104"/>
      <c r="X28" s="4"/>
      <c r="Y28" s="4"/>
      <c r="Z28" s="4"/>
      <c r="AA28" s="4"/>
      <c r="AB28" s="4"/>
      <c r="AC28" s="4"/>
    </row>
    <row r="29" spans="1:29" ht="13">
      <c r="A29" s="4209"/>
      <c r="B29" s="4068"/>
      <c r="C29" s="4209"/>
      <c r="D29" s="4209"/>
      <c r="E29" s="4209"/>
      <c r="F29" s="4496"/>
      <c r="G29" s="4233"/>
      <c r="H29" s="224"/>
      <c r="I29" s="225"/>
      <c r="J29" s="4491"/>
      <c r="K29" s="4180"/>
      <c r="L29" s="630"/>
      <c r="M29" s="393"/>
      <c r="N29" s="229"/>
      <c r="O29" s="102"/>
      <c r="P29" s="103"/>
      <c r="Q29" s="103"/>
      <c r="R29" s="103"/>
      <c r="S29" s="103"/>
      <c r="T29" s="103"/>
      <c r="U29" s="104"/>
      <c r="V29" s="105"/>
      <c r="W29" s="104"/>
      <c r="X29" s="4"/>
      <c r="Y29" s="4"/>
      <c r="Z29" s="4"/>
      <c r="AA29" s="4"/>
      <c r="AB29" s="4"/>
      <c r="AC29" s="4"/>
    </row>
    <row r="30" spans="1:29" ht="13">
      <c r="A30" s="4209"/>
      <c r="B30" s="4068"/>
      <c r="C30" s="4209"/>
      <c r="D30" s="4209"/>
      <c r="E30" s="4209"/>
      <c r="F30" s="4496"/>
      <c r="G30" s="4233"/>
      <c r="H30" s="95"/>
      <c r="I30" s="110"/>
      <c r="J30" s="4552" t="s">
        <v>463</v>
      </c>
      <c r="K30" s="4464" t="s">
        <v>334</v>
      </c>
      <c r="L30" s="630"/>
      <c r="M30" s="393"/>
      <c r="N30" s="229"/>
      <c r="O30" s="102"/>
      <c r="P30" s="103"/>
      <c r="Q30" s="103"/>
      <c r="R30" s="103"/>
      <c r="S30" s="103"/>
      <c r="T30" s="103"/>
      <c r="U30" s="104"/>
      <c r="V30" s="105"/>
      <c r="W30" s="104"/>
      <c r="X30" s="4"/>
      <c r="Y30" s="4"/>
      <c r="Z30" s="4"/>
      <c r="AA30" s="4"/>
      <c r="AB30" s="4"/>
      <c r="AC30" s="4"/>
    </row>
    <row r="31" spans="1:29" ht="13">
      <c r="A31" s="4209"/>
      <c r="B31" s="4130"/>
      <c r="C31" s="4133"/>
      <c r="D31" s="4133"/>
      <c r="E31" s="4133"/>
      <c r="F31" s="4496"/>
      <c r="G31" s="4233"/>
      <c r="H31" s="877"/>
      <c r="I31" s="880"/>
      <c r="J31" s="4240"/>
      <c r="K31" s="4180"/>
      <c r="L31" s="1128"/>
      <c r="M31" s="913"/>
      <c r="N31" s="960"/>
      <c r="O31" s="883"/>
      <c r="P31" s="884"/>
      <c r="Q31" s="884"/>
      <c r="R31" s="884"/>
      <c r="S31" s="884"/>
      <c r="T31" s="884"/>
      <c r="U31" s="885"/>
      <c r="V31" s="122"/>
      <c r="W31" s="119"/>
      <c r="X31" s="4"/>
      <c r="Y31" s="4"/>
      <c r="Z31" s="4"/>
      <c r="AA31" s="4"/>
      <c r="AB31" s="4"/>
      <c r="AC31" s="4"/>
    </row>
    <row r="32" spans="1:29" ht="25.5" customHeight="1">
      <c r="A32" s="4209"/>
      <c r="B32" s="4534" t="s">
        <v>188</v>
      </c>
      <c r="C32" s="261"/>
      <c r="D32" s="262"/>
      <c r="E32" s="262"/>
      <c r="F32" s="4496"/>
      <c r="G32" s="4233"/>
      <c r="H32" s="4132" t="s">
        <v>119</v>
      </c>
      <c r="I32" s="292"/>
      <c r="J32" s="4490" t="s">
        <v>464</v>
      </c>
      <c r="K32" s="4639" t="s">
        <v>465</v>
      </c>
      <c r="L32" s="4563" t="s">
        <v>364</v>
      </c>
      <c r="M32" s="4635" t="s">
        <v>466</v>
      </c>
      <c r="N32" s="264"/>
      <c r="O32" s="146"/>
      <c r="P32" s="151"/>
      <c r="Q32" s="151"/>
      <c r="R32" s="151"/>
      <c r="S32" s="151"/>
      <c r="T32" s="151"/>
      <c r="U32" s="152"/>
      <c r="V32" s="153"/>
      <c r="W32" s="152"/>
      <c r="X32" s="4"/>
      <c r="Y32" s="4"/>
      <c r="Z32" s="4"/>
      <c r="AA32" s="4"/>
      <c r="AB32" s="4"/>
      <c r="AC32" s="4"/>
    </row>
    <row r="33" spans="1:29" ht="13">
      <c r="A33" s="4209"/>
      <c r="B33" s="4068"/>
      <c r="C33" s="100"/>
      <c r="D33" s="266"/>
      <c r="E33" s="266"/>
      <c r="F33" s="4496"/>
      <c r="G33" s="4233"/>
      <c r="H33" s="4209"/>
      <c r="I33" s="223"/>
      <c r="J33" s="4491"/>
      <c r="K33" s="4474"/>
      <c r="L33" s="4458"/>
      <c r="M33" s="4209"/>
      <c r="N33" s="268"/>
      <c r="O33" s="102"/>
      <c r="P33" s="103"/>
      <c r="Q33" s="103"/>
      <c r="R33" s="103"/>
      <c r="S33" s="103"/>
      <c r="T33" s="103"/>
      <c r="U33" s="104"/>
      <c r="V33" s="105"/>
      <c r="W33" s="104"/>
      <c r="X33" s="4"/>
      <c r="Y33" s="4"/>
      <c r="Z33" s="4"/>
      <c r="AA33" s="4"/>
      <c r="AB33" s="4"/>
      <c r="AC33" s="4"/>
    </row>
    <row r="34" spans="1:29" ht="13">
      <c r="A34" s="4209"/>
      <c r="B34" s="4068"/>
      <c r="C34" s="100"/>
      <c r="D34" s="266"/>
      <c r="E34" s="266"/>
      <c r="F34" s="4496"/>
      <c r="G34" s="4233"/>
      <c r="H34" s="4209"/>
      <c r="I34" s="223"/>
      <c r="J34" s="410"/>
      <c r="K34" s="1129"/>
      <c r="L34" s="191"/>
      <c r="M34" s="4209"/>
      <c r="N34" s="268"/>
      <c r="O34" s="102"/>
      <c r="P34" s="103"/>
      <c r="Q34" s="103"/>
      <c r="R34" s="103"/>
      <c r="S34" s="103"/>
      <c r="T34" s="103"/>
      <c r="U34" s="104"/>
      <c r="V34" s="105"/>
      <c r="W34" s="104"/>
      <c r="X34" s="4"/>
      <c r="Y34" s="4"/>
      <c r="Z34" s="4"/>
      <c r="AA34" s="4"/>
      <c r="AB34" s="4"/>
      <c r="AC34" s="4"/>
    </row>
    <row r="35" spans="1:29" ht="13">
      <c r="A35" s="4209"/>
      <c r="B35" s="4130"/>
      <c r="C35" s="915"/>
      <c r="D35" s="916"/>
      <c r="E35" s="916"/>
      <c r="F35" s="4496"/>
      <c r="G35" s="4233"/>
      <c r="H35" s="4133"/>
      <c r="I35" s="955"/>
      <c r="J35" s="1071"/>
      <c r="K35" s="1130"/>
      <c r="L35" s="885"/>
      <c r="M35" s="4133"/>
      <c r="N35" s="917"/>
      <c r="O35" s="883"/>
      <c r="P35" s="884"/>
      <c r="Q35" s="884"/>
      <c r="R35" s="884"/>
      <c r="S35" s="884"/>
      <c r="T35" s="884"/>
      <c r="U35" s="885"/>
      <c r="V35" s="886"/>
      <c r="W35" s="885"/>
      <c r="X35" s="4"/>
      <c r="Y35" s="4"/>
      <c r="Z35" s="4"/>
      <c r="AA35" s="4"/>
      <c r="AB35" s="4"/>
      <c r="AC35" s="4"/>
    </row>
    <row r="36" spans="1:29" ht="13">
      <c r="A36" s="4209"/>
      <c r="B36" s="4536" t="s">
        <v>193</v>
      </c>
      <c r="C36" s="123"/>
      <c r="D36" s="123"/>
      <c r="E36" s="123"/>
      <c r="F36" s="4496"/>
      <c r="G36" s="4233"/>
      <c r="H36" s="4454" t="s">
        <v>467</v>
      </c>
      <c r="I36" s="302"/>
      <c r="J36" s="1131"/>
      <c r="K36" s="306"/>
      <c r="L36" s="303"/>
      <c r="M36" s="127"/>
      <c r="N36" s="128"/>
      <c r="O36" s="4239">
        <v>25</v>
      </c>
      <c r="P36" s="4023" t="s">
        <v>468</v>
      </c>
      <c r="Q36" s="4023"/>
      <c r="R36" s="4023" t="s">
        <v>35</v>
      </c>
      <c r="S36" s="4023" t="s">
        <v>92</v>
      </c>
      <c r="T36" s="4023" t="s">
        <v>93</v>
      </c>
      <c r="U36" s="4535">
        <v>7</v>
      </c>
      <c r="V36" s="307"/>
      <c r="W36" s="308"/>
      <c r="X36" s="4"/>
      <c r="Y36" s="4"/>
      <c r="Z36" s="4"/>
      <c r="AA36" s="4"/>
      <c r="AB36" s="4"/>
      <c r="AC36" s="4"/>
    </row>
    <row r="37" spans="1:29" ht="13">
      <c r="A37" s="4209"/>
      <c r="B37" s="4068"/>
      <c r="C37" s="194"/>
      <c r="D37" s="132"/>
      <c r="E37" s="132"/>
      <c r="F37" s="4496"/>
      <c r="G37" s="4233"/>
      <c r="H37" s="4209"/>
      <c r="I37" s="416"/>
      <c r="J37" s="4608" t="s">
        <v>469</v>
      </c>
      <c r="K37" s="4183"/>
      <c r="L37" s="4067"/>
      <c r="M37" s="197"/>
      <c r="N37" s="202"/>
      <c r="O37" s="4456"/>
      <c r="P37" s="4145"/>
      <c r="Q37" s="4145"/>
      <c r="R37" s="4145"/>
      <c r="S37" s="4145"/>
      <c r="T37" s="4145"/>
      <c r="U37" s="4069"/>
      <c r="V37" s="438"/>
      <c r="W37" s="406"/>
      <c r="X37" s="4"/>
      <c r="Y37" s="4"/>
      <c r="Z37" s="4"/>
      <c r="AA37" s="4"/>
      <c r="AB37" s="4"/>
      <c r="AC37" s="4"/>
    </row>
    <row r="38" spans="1:29" ht="13">
      <c r="A38" s="4209"/>
      <c r="B38" s="4068"/>
      <c r="C38" s="194"/>
      <c r="D38" s="437"/>
      <c r="E38" s="437"/>
      <c r="F38" s="4496"/>
      <c r="G38" s="4233"/>
      <c r="H38" s="4209"/>
      <c r="I38" s="416"/>
      <c r="J38" s="4608" t="s">
        <v>88</v>
      </c>
      <c r="K38" s="4183"/>
      <c r="L38" s="4067"/>
      <c r="M38" s="197"/>
      <c r="N38" s="202"/>
      <c r="O38" s="4456"/>
      <c r="P38" s="4145"/>
      <c r="Q38" s="339"/>
      <c r="R38" s="4145"/>
      <c r="S38" s="4145"/>
      <c r="T38" s="4145"/>
      <c r="U38" s="4069"/>
      <c r="V38" s="438"/>
      <c r="W38" s="406"/>
      <c r="X38" s="4"/>
      <c r="Y38" s="4"/>
      <c r="Z38" s="4"/>
      <c r="AA38" s="4"/>
      <c r="AB38" s="4"/>
      <c r="AC38" s="4"/>
    </row>
    <row r="39" spans="1:29" ht="13">
      <c r="A39" s="4209"/>
      <c r="B39" s="4130"/>
      <c r="C39" s="171"/>
      <c r="D39" s="287"/>
      <c r="E39" s="287"/>
      <c r="F39" s="4497"/>
      <c r="G39" s="4234"/>
      <c r="H39" s="4133"/>
      <c r="I39" s="926"/>
      <c r="J39" s="4641" t="s">
        <v>89</v>
      </c>
      <c r="K39" s="4642"/>
      <c r="L39" s="4643"/>
      <c r="M39" s="136"/>
      <c r="N39" s="137"/>
      <c r="O39" s="4240"/>
      <c r="P39" s="4024"/>
      <c r="Q39" s="207"/>
      <c r="R39" s="4024"/>
      <c r="S39" s="4024"/>
      <c r="T39" s="4024"/>
      <c r="U39" s="4055"/>
      <c r="V39" s="312"/>
      <c r="W39" s="208"/>
      <c r="X39" s="4"/>
      <c r="Y39" s="4"/>
      <c r="Z39" s="4"/>
      <c r="AA39" s="4"/>
      <c r="AB39" s="4"/>
      <c r="AC39" s="4"/>
    </row>
    <row r="40" spans="1:29" ht="13">
      <c r="A40" s="4209"/>
      <c r="B40" s="4536" t="s">
        <v>209</v>
      </c>
      <c r="C40" s="194"/>
      <c r="D40" s="194"/>
      <c r="E40" s="194"/>
      <c r="F40" s="4449" t="s">
        <v>104</v>
      </c>
      <c r="G40" s="4632" t="s">
        <v>470</v>
      </c>
      <c r="H40" s="4644" t="s">
        <v>471</v>
      </c>
      <c r="I40" s="4453" t="s">
        <v>472</v>
      </c>
      <c r="J40" s="740"/>
      <c r="K40" s="873"/>
      <c r="L40" s="201"/>
      <c r="M40" s="197"/>
      <c r="N40" s="202"/>
      <c r="O40" s="4398">
        <v>25</v>
      </c>
      <c r="P40" s="4027" t="s">
        <v>473</v>
      </c>
      <c r="Q40" s="282"/>
      <c r="R40" s="4027" t="s">
        <v>35</v>
      </c>
      <c r="S40" s="4027" t="s">
        <v>100</v>
      </c>
      <c r="T40" s="4027" t="s">
        <v>144</v>
      </c>
      <c r="U40" s="4054">
        <v>7</v>
      </c>
      <c r="V40" s="283"/>
      <c r="W40" s="202"/>
      <c r="X40" s="4"/>
      <c r="Y40" s="4"/>
      <c r="Z40" s="4"/>
      <c r="AA40" s="4"/>
      <c r="AB40" s="4"/>
      <c r="AC40" s="4"/>
    </row>
    <row r="41" spans="1:29" ht="13">
      <c r="A41" s="4209"/>
      <c r="B41" s="4068"/>
      <c r="C41" s="194"/>
      <c r="D41" s="194"/>
      <c r="E41" s="194"/>
      <c r="F41" s="4068"/>
      <c r="G41" s="4233"/>
      <c r="H41" s="4209"/>
      <c r="I41" s="4068"/>
      <c r="J41" s="336"/>
      <c r="K41" s="390"/>
      <c r="L41" s="337"/>
      <c r="M41" s="197"/>
      <c r="N41" s="202"/>
      <c r="O41" s="4456"/>
      <c r="P41" s="4145"/>
      <c r="Q41" s="203"/>
      <c r="R41" s="4145"/>
      <c r="S41" s="4145"/>
      <c r="T41" s="4145"/>
      <c r="U41" s="4069"/>
      <c r="V41" s="283"/>
      <c r="W41" s="202"/>
      <c r="X41" s="4"/>
      <c r="Y41" s="4"/>
      <c r="Z41" s="4"/>
      <c r="AA41" s="4"/>
      <c r="AB41" s="4"/>
      <c r="AC41" s="4"/>
    </row>
    <row r="42" spans="1:29" ht="13">
      <c r="A42" s="4209"/>
      <c r="B42" s="4068"/>
      <c r="C42" s="194"/>
      <c r="D42" s="194"/>
      <c r="E42" s="194"/>
      <c r="F42" s="4068"/>
      <c r="G42" s="4233"/>
      <c r="H42" s="4209"/>
      <c r="I42" s="4068"/>
      <c r="J42" s="336"/>
      <c r="K42" s="390"/>
      <c r="L42" s="337"/>
      <c r="M42" s="197"/>
      <c r="N42" s="202"/>
      <c r="O42" s="4456"/>
      <c r="P42" s="4145"/>
      <c r="Q42" s="203"/>
      <c r="R42" s="4145"/>
      <c r="S42" s="4145"/>
      <c r="T42" s="4145"/>
      <c r="U42" s="4069"/>
      <c r="V42" s="283"/>
      <c r="W42" s="202"/>
      <c r="X42" s="4"/>
      <c r="Y42" s="4"/>
      <c r="Z42" s="4"/>
      <c r="AA42" s="4"/>
      <c r="AB42" s="4"/>
      <c r="AC42" s="4"/>
    </row>
    <row r="43" spans="1:29" ht="13">
      <c r="A43" s="4385"/>
      <c r="B43" s="4176"/>
      <c r="C43" s="171"/>
      <c r="D43" s="171"/>
      <c r="E43" s="171"/>
      <c r="F43" s="4068"/>
      <c r="G43" s="4233"/>
      <c r="H43" s="4385"/>
      <c r="I43" s="4070"/>
      <c r="J43" s="336"/>
      <c r="K43" s="390"/>
      <c r="L43" s="337"/>
      <c r="M43" s="341"/>
      <c r="N43" s="140"/>
      <c r="O43" s="4491"/>
      <c r="P43" s="4474"/>
      <c r="Q43" s="139"/>
      <c r="R43" s="4474"/>
      <c r="S43" s="4474"/>
      <c r="T43" s="4474"/>
      <c r="U43" s="4071"/>
      <c r="V43" s="141"/>
      <c r="W43" s="140"/>
      <c r="X43" s="4"/>
      <c r="Y43" s="4"/>
      <c r="Z43" s="4"/>
      <c r="AA43" s="4"/>
      <c r="AB43" s="4"/>
      <c r="AC43" s="4"/>
    </row>
    <row r="44" spans="1:29" ht="13">
      <c r="A44" s="4386" t="s">
        <v>96</v>
      </c>
      <c r="B44" s="1132">
        <v>45231</v>
      </c>
      <c r="C44" s="4486" t="s">
        <v>331</v>
      </c>
      <c r="D44" s="4251"/>
      <c r="E44" s="4252"/>
      <c r="F44" s="4068"/>
      <c r="G44" s="4233"/>
      <c r="H44" s="711"/>
      <c r="I44" s="922"/>
      <c r="J44" s="923" t="s">
        <v>110</v>
      </c>
      <c r="K44" s="924" t="s">
        <v>334</v>
      </c>
      <c r="L44" s="713"/>
      <c r="M44" s="711"/>
      <c r="N44" s="716"/>
      <c r="O44" s="715"/>
      <c r="P44" s="712"/>
      <c r="Q44" s="712"/>
      <c r="R44" s="712"/>
      <c r="S44" s="712"/>
      <c r="T44" s="712"/>
      <c r="U44" s="716"/>
      <c r="V44" s="717"/>
      <c r="W44" s="716"/>
      <c r="X44" s="4"/>
      <c r="Y44" s="4"/>
      <c r="Z44" s="4"/>
      <c r="AA44" s="4"/>
      <c r="AB44" s="4"/>
      <c r="AC44" s="4"/>
    </row>
    <row r="45" spans="1:29" ht="13">
      <c r="A45" s="4209"/>
      <c r="B45" s="4633">
        <v>45050</v>
      </c>
      <c r="C45" s="4634" t="s">
        <v>474</v>
      </c>
      <c r="D45" s="302"/>
      <c r="E45" s="123"/>
      <c r="F45" s="4068"/>
      <c r="G45" s="4233"/>
      <c r="H45" s="123"/>
      <c r="I45" s="126"/>
      <c r="J45" s="1131"/>
      <c r="K45" s="169"/>
      <c r="L45" s="303"/>
      <c r="M45" s="127"/>
      <c r="N45" s="128"/>
      <c r="O45" s="129"/>
      <c r="P45" s="130"/>
      <c r="Q45" s="130"/>
      <c r="R45" s="130"/>
      <c r="S45" s="130"/>
      <c r="T45" s="130"/>
      <c r="U45" s="128"/>
      <c r="V45" s="131"/>
      <c r="W45" s="128"/>
      <c r="X45" s="4"/>
      <c r="Y45" s="4"/>
      <c r="Z45" s="4"/>
      <c r="AA45" s="4"/>
      <c r="AB45" s="4"/>
      <c r="AC45" s="4"/>
    </row>
    <row r="46" spans="1:29" ht="13">
      <c r="A46" s="4209"/>
      <c r="B46" s="4209"/>
      <c r="C46" s="4069"/>
      <c r="D46" s="416"/>
      <c r="E46" s="194"/>
      <c r="F46" s="4068"/>
      <c r="G46" s="4233"/>
      <c r="H46" s="194"/>
      <c r="I46" s="364"/>
      <c r="J46" s="599"/>
      <c r="K46" s="200"/>
      <c r="L46" s="337"/>
      <c r="M46" s="197"/>
      <c r="N46" s="202"/>
      <c r="O46" s="281"/>
      <c r="P46" s="203"/>
      <c r="Q46" s="203"/>
      <c r="R46" s="203"/>
      <c r="S46" s="203"/>
      <c r="T46" s="203"/>
      <c r="U46" s="202"/>
      <c r="V46" s="283"/>
      <c r="W46" s="202"/>
      <c r="X46" s="4"/>
      <c r="Y46" s="4"/>
      <c r="Z46" s="4"/>
      <c r="AA46" s="4"/>
      <c r="AB46" s="4"/>
      <c r="AC46" s="4"/>
    </row>
    <row r="47" spans="1:29" ht="13">
      <c r="A47" s="4209"/>
      <c r="B47" s="4209"/>
      <c r="C47" s="4069"/>
      <c r="D47" s="416"/>
      <c r="E47" s="194"/>
      <c r="F47" s="4068"/>
      <c r="G47" s="4233"/>
      <c r="H47" s="194"/>
      <c r="I47" s="364"/>
      <c r="J47" s="599"/>
      <c r="K47" s="200"/>
      <c r="L47" s="337"/>
      <c r="M47" s="197"/>
      <c r="N47" s="202"/>
      <c r="O47" s="281"/>
      <c r="P47" s="203"/>
      <c r="Q47" s="203"/>
      <c r="R47" s="203"/>
      <c r="S47" s="203"/>
      <c r="T47" s="203"/>
      <c r="U47" s="202"/>
      <c r="V47" s="283"/>
      <c r="W47" s="202"/>
      <c r="X47" s="4"/>
      <c r="Y47" s="4"/>
      <c r="Z47" s="4"/>
      <c r="AA47" s="4"/>
      <c r="AB47" s="4"/>
      <c r="AC47" s="4"/>
    </row>
    <row r="48" spans="1:29" ht="13">
      <c r="A48" s="4209"/>
      <c r="B48" s="4133"/>
      <c r="C48" s="4055"/>
      <c r="D48" s="926"/>
      <c r="E48" s="171"/>
      <c r="F48" s="4068"/>
      <c r="G48" s="4234"/>
      <c r="H48" s="171"/>
      <c r="I48" s="366"/>
      <c r="J48" s="277"/>
      <c r="K48" s="873"/>
      <c r="L48" s="337"/>
      <c r="M48" s="136"/>
      <c r="N48" s="137"/>
      <c r="O48" s="177"/>
      <c r="P48" s="178"/>
      <c r="Q48" s="178"/>
      <c r="R48" s="178"/>
      <c r="S48" s="178"/>
      <c r="T48" s="178"/>
      <c r="U48" s="137"/>
      <c r="V48" s="179"/>
      <c r="W48" s="137"/>
      <c r="X48" s="4"/>
      <c r="Y48" s="4"/>
      <c r="Z48" s="4"/>
      <c r="AA48" s="4"/>
      <c r="AB48" s="4"/>
      <c r="AC48" s="4"/>
    </row>
    <row r="49" spans="1:29" ht="13">
      <c r="A49" s="4209"/>
      <c r="B49" s="4588">
        <v>45271</v>
      </c>
      <c r="C49" s="224"/>
      <c r="D49" s="368"/>
      <c r="E49" s="224"/>
      <c r="F49" s="4492" t="s">
        <v>117</v>
      </c>
      <c r="G49" s="4548" t="s">
        <v>475</v>
      </c>
      <c r="H49" s="1133"/>
      <c r="I49" s="4460" t="s">
        <v>318</v>
      </c>
      <c r="J49" s="1134"/>
      <c r="K49" s="1135"/>
      <c r="L49" s="371"/>
      <c r="M49" s="104"/>
      <c r="N49" s="104"/>
      <c r="O49" s="4550">
        <v>25</v>
      </c>
      <c r="P49" s="4640" t="s">
        <v>476</v>
      </c>
      <c r="Q49" s="151"/>
      <c r="R49" s="4475" t="s">
        <v>35</v>
      </c>
      <c r="S49" s="4475" t="s">
        <v>113</v>
      </c>
      <c r="T49" s="4475" t="s">
        <v>93</v>
      </c>
      <c r="U49" s="4546">
        <v>7</v>
      </c>
      <c r="V49" s="105"/>
      <c r="W49" s="104"/>
      <c r="X49" s="4"/>
      <c r="Y49" s="4"/>
      <c r="Z49" s="4"/>
      <c r="AA49" s="4"/>
      <c r="AB49" s="4"/>
      <c r="AC49" s="4"/>
    </row>
    <row r="50" spans="1:29" ht="13">
      <c r="A50" s="4209"/>
      <c r="B50" s="4068"/>
      <c r="C50" s="224"/>
      <c r="D50" s="368"/>
      <c r="E50" s="224"/>
      <c r="F50" s="4493"/>
      <c r="G50" s="4069"/>
      <c r="H50" s="1133"/>
      <c r="I50" s="4111"/>
      <c r="J50" s="1136"/>
      <c r="K50" s="1137"/>
      <c r="L50" s="191"/>
      <c r="M50" s="101"/>
      <c r="N50" s="101"/>
      <c r="O50" s="4456"/>
      <c r="P50" s="4145"/>
      <c r="Q50" s="103"/>
      <c r="R50" s="4145"/>
      <c r="S50" s="4145"/>
      <c r="T50" s="4145"/>
      <c r="U50" s="4069"/>
      <c r="V50" s="105"/>
      <c r="W50" s="104"/>
      <c r="X50" s="4"/>
      <c r="Y50" s="4"/>
      <c r="Z50" s="4"/>
      <c r="AA50" s="4"/>
      <c r="AB50" s="4"/>
      <c r="AC50" s="4"/>
    </row>
    <row r="51" spans="1:29" ht="13">
      <c r="A51" s="4209"/>
      <c r="B51" s="4068"/>
      <c r="C51" s="224"/>
      <c r="D51" s="368"/>
      <c r="E51" s="224"/>
      <c r="F51" s="4493"/>
      <c r="G51" s="4069"/>
      <c r="H51" s="1133"/>
      <c r="I51" s="4111"/>
      <c r="J51" s="1136"/>
      <c r="K51" s="1137"/>
      <c r="L51" s="191"/>
      <c r="M51" s="101"/>
      <c r="N51" s="101"/>
      <c r="O51" s="4456"/>
      <c r="P51" s="4145"/>
      <c r="Q51" s="103"/>
      <c r="R51" s="4145"/>
      <c r="S51" s="4145"/>
      <c r="T51" s="4145"/>
      <c r="U51" s="4069"/>
      <c r="V51" s="105"/>
      <c r="W51" s="104"/>
      <c r="X51" s="4"/>
      <c r="Y51" s="4"/>
      <c r="Z51" s="4"/>
      <c r="AA51" s="4"/>
      <c r="AB51" s="4"/>
      <c r="AC51" s="4"/>
    </row>
    <row r="52" spans="1:29" ht="13">
      <c r="A52" s="4209"/>
      <c r="B52" s="4130"/>
      <c r="C52" s="483"/>
      <c r="D52" s="482"/>
      <c r="E52" s="483"/>
      <c r="F52" s="4493"/>
      <c r="G52" s="4069"/>
      <c r="H52" s="1138"/>
      <c r="I52" s="4112"/>
      <c r="J52" s="1139"/>
      <c r="K52" s="1140"/>
      <c r="L52" s="931"/>
      <c r="M52" s="781"/>
      <c r="N52" s="781"/>
      <c r="O52" s="4491"/>
      <c r="P52" s="4145"/>
      <c r="Q52" s="121"/>
      <c r="R52" s="4474"/>
      <c r="S52" s="4474"/>
      <c r="T52" s="4474"/>
      <c r="U52" s="4071"/>
      <c r="V52" s="122"/>
      <c r="W52" s="119"/>
      <c r="X52" s="4"/>
      <c r="Y52" s="4"/>
      <c r="Z52" s="4"/>
      <c r="AA52" s="4"/>
      <c r="AB52" s="4"/>
      <c r="AC52" s="4"/>
    </row>
    <row r="53" spans="1:29" ht="13">
      <c r="A53" s="4209"/>
      <c r="B53" s="4572" t="s">
        <v>79</v>
      </c>
      <c r="C53" s="261"/>
      <c r="D53" s="432"/>
      <c r="E53" s="261"/>
      <c r="F53" s="4493"/>
      <c r="G53" s="4069"/>
      <c r="H53" s="4647" t="s">
        <v>477</v>
      </c>
      <c r="I53" s="4460" t="s">
        <v>326</v>
      </c>
      <c r="J53" s="1141"/>
      <c r="K53" s="1142"/>
      <c r="L53" s="162"/>
      <c r="M53" s="4592" t="s">
        <v>478</v>
      </c>
      <c r="N53" s="264"/>
      <c r="O53" s="146"/>
      <c r="P53" s="151"/>
      <c r="Q53" s="151"/>
      <c r="R53" s="151"/>
      <c r="S53" s="151"/>
      <c r="T53" s="151"/>
      <c r="U53" s="152"/>
      <c r="V53" s="153"/>
      <c r="W53" s="152"/>
      <c r="X53" s="4"/>
      <c r="Y53" s="4"/>
      <c r="Z53" s="4"/>
      <c r="AA53" s="4"/>
      <c r="AB53" s="4"/>
      <c r="AC53" s="4"/>
    </row>
    <row r="54" spans="1:29" ht="13">
      <c r="A54" s="4209"/>
      <c r="B54" s="4068"/>
      <c r="C54" s="100"/>
      <c r="D54" s="368"/>
      <c r="E54" s="224"/>
      <c r="F54" s="4493"/>
      <c r="G54" s="4069"/>
      <c r="H54" s="4111"/>
      <c r="I54" s="4111"/>
      <c r="J54" s="1141"/>
      <c r="K54" s="1142"/>
      <c r="L54" s="191"/>
      <c r="M54" s="4069"/>
      <c r="N54" s="268"/>
      <c r="O54" s="102"/>
      <c r="P54" s="103"/>
      <c r="Q54" s="103"/>
      <c r="R54" s="103"/>
      <c r="S54" s="103"/>
      <c r="T54" s="103"/>
      <c r="U54" s="104"/>
      <c r="V54" s="105"/>
      <c r="W54" s="104"/>
      <c r="X54" s="4"/>
      <c r="Y54" s="4"/>
      <c r="Z54" s="4"/>
      <c r="AA54" s="4"/>
      <c r="AB54" s="4"/>
      <c r="AC54" s="4"/>
    </row>
    <row r="55" spans="1:29" ht="13">
      <c r="A55" s="4209"/>
      <c r="B55" s="4068"/>
      <c r="C55" s="100"/>
      <c r="D55" s="368"/>
      <c r="E55" s="224"/>
      <c r="F55" s="4493"/>
      <c r="G55" s="4069"/>
      <c r="H55" s="4111"/>
      <c r="I55" s="4111"/>
      <c r="J55" s="1141"/>
      <c r="K55" s="1142"/>
      <c r="L55" s="191"/>
      <c r="M55" s="4069"/>
      <c r="N55" s="268"/>
      <c r="O55" s="102"/>
      <c r="P55" s="103"/>
      <c r="Q55" s="103"/>
      <c r="R55" s="103"/>
      <c r="S55" s="103"/>
      <c r="T55" s="103"/>
      <c r="U55" s="104"/>
      <c r="V55" s="105"/>
      <c r="W55" s="104"/>
      <c r="X55" s="4"/>
      <c r="Y55" s="4"/>
      <c r="Z55" s="4"/>
      <c r="AA55" s="4"/>
      <c r="AB55" s="4"/>
      <c r="AC55" s="4"/>
    </row>
    <row r="56" spans="1:29" ht="13">
      <c r="A56" s="4209"/>
      <c r="B56" s="4130"/>
      <c r="C56" s="915"/>
      <c r="D56" s="891"/>
      <c r="E56" s="939"/>
      <c r="F56" s="4494"/>
      <c r="G56" s="4055"/>
      <c r="H56" s="4112"/>
      <c r="I56" s="4112"/>
      <c r="J56" s="1143"/>
      <c r="K56" s="1144"/>
      <c r="L56" s="931"/>
      <c r="M56" s="4069"/>
      <c r="N56" s="917"/>
      <c r="O56" s="883"/>
      <c r="P56" s="884"/>
      <c r="Q56" s="884"/>
      <c r="R56" s="884"/>
      <c r="S56" s="884"/>
      <c r="T56" s="884"/>
      <c r="U56" s="885"/>
      <c r="V56" s="886"/>
      <c r="W56" s="885"/>
      <c r="X56" s="4"/>
      <c r="Y56" s="4"/>
      <c r="Z56" s="4"/>
      <c r="AA56" s="4"/>
      <c r="AB56" s="4"/>
      <c r="AC56" s="4"/>
    </row>
    <row r="57" spans="1:29" ht="13">
      <c r="A57" s="4209"/>
      <c r="B57" s="4534" t="s">
        <v>90</v>
      </c>
      <c r="C57" s="4403" t="s">
        <v>338</v>
      </c>
      <c r="D57" s="4482" t="s">
        <v>122</v>
      </c>
      <c r="E57" s="4645" t="s">
        <v>479</v>
      </c>
      <c r="F57" s="4437" t="s">
        <v>128</v>
      </c>
      <c r="G57" s="4092" t="s">
        <v>480</v>
      </c>
      <c r="H57" s="4646" t="s">
        <v>481</v>
      </c>
      <c r="I57" s="383"/>
      <c r="J57" s="4593" t="s">
        <v>482</v>
      </c>
      <c r="K57" s="4594" t="s">
        <v>483</v>
      </c>
      <c r="L57" s="4595" t="s">
        <v>484</v>
      </c>
      <c r="M57" s="228"/>
      <c r="N57" s="399"/>
      <c r="O57" s="146"/>
      <c r="P57" s="151"/>
      <c r="Q57" s="151"/>
      <c r="R57" s="151"/>
      <c r="S57" s="151"/>
      <c r="T57" s="151"/>
      <c r="U57" s="152"/>
      <c r="V57" s="146"/>
      <c r="W57" s="152"/>
      <c r="X57" s="4"/>
      <c r="Y57" s="4"/>
      <c r="Z57" s="4"/>
      <c r="AA57" s="4"/>
      <c r="AB57" s="4"/>
      <c r="AC57" s="4"/>
    </row>
    <row r="58" spans="1:29" ht="13">
      <c r="A58" s="4209"/>
      <c r="B58" s="4068"/>
      <c r="C58" s="4209"/>
      <c r="D58" s="4068"/>
      <c r="E58" s="4111"/>
      <c r="F58" s="4111"/>
      <c r="G58" s="4093"/>
      <c r="H58" s="4069"/>
      <c r="I58" s="383"/>
      <c r="J58" s="4491"/>
      <c r="K58" s="4180"/>
      <c r="L58" s="4207"/>
      <c r="M58" s="393"/>
      <c r="N58" s="229"/>
      <c r="O58" s="120"/>
      <c r="P58" s="121"/>
      <c r="Q58" s="121"/>
      <c r="R58" s="121"/>
      <c r="S58" s="121"/>
      <c r="T58" s="121"/>
      <c r="U58" s="119"/>
      <c r="V58" s="120"/>
      <c r="W58" s="119"/>
      <c r="X58" s="4"/>
      <c r="Y58" s="4"/>
      <c r="Z58" s="4"/>
      <c r="AA58" s="4"/>
      <c r="AB58" s="4"/>
      <c r="AC58" s="4"/>
    </row>
    <row r="59" spans="1:29" ht="13">
      <c r="A59" s="4209"/>
      <c r="B59" s="4068"/>
      <c r="C59" s="4209"/>
      <c r="D59" s="4068"/>
      <c r="E59" s="4111"/>
      <c r="F59" s="4111"/>
      <c r="G59" s="4093"/>
      <c r="H59" s="4069"/>
      <c r="I59" s="383"/>
      <c r="J59" s="4596" t="s">
        <v>70</v>
      </c>
      <c r="K59" s="4557" t="s">
        <v>485</v>
      </c>
      <c r="L59" s="4182" t="s">
        <v>486</v>
      </c>
      <c r="M59" s="393"/>
      <c r="N59" s="229"/>
      <c r="O59" s="186"/>
      <c r="P59" s="188"/>
      <c r="Q59" s="188"/>
      <c r="R59" s="188"/>
      <c r="S59" s="188"/>
      <c r="T59" s="188"/>
      <c r="U59" s="189"/>
      <c r="V59" s="186"/>
      <c r="W59" s="189"/>
      <c r="X59" s="4"/>
      <c r="Y59" s="4"/>
      <c r="Z59" s="4"/>
      <c r="AA59" s="4"/>
      <c r="AB59" s="4"/>
      <c r="AC59" s="4"/>
    </row>
    <row r="60" spans="1:29" ht="13">
      <c r="A60" s="4385"/>
      <c r="B60" s="4176"/>
      <c r="C60" s="4385"/>
      <c r="D60" s="4176"/>
      <c r="E60" s="4175"/>
      <c r="F60" s="4111"/>
      <c r="G60" s="4093"/>
      <c r="H60" s="4071"/>
      <c r="I60" s="1145"/>
      <c r="J60" s="4240"/>
      <c r="K60" s="4148"/>
      <c r="L60" s="4506"/>
      <c r="M60" s="913"/>
      <c r="N60" s="947"/>
      <c r="O60" s="895"/>
      <c r="P60" s="896"/>
      <c r="Q60" s="896"/>
      <c r="R60" s="896"/>
      <c r="S60" s="896"/>
      <c r="T60" s="896"/>
      <c r="U60" s="897"/>
      <c r="V60" s="895"/>
      <c r="W60" s="897"/>
      <c r="X60" s="4"/>
      <c r="Y60" s="4"/>
      <c r="Z60" s="4"/>
      <c r="AA60" s="4"/>
      <c r="AB60" s="4"/>
      <c r="AC60" s="4"/>
    </row>
    <row r="61" spans="1:29" ht="13">
      <c r="A61" s="4386" t="s">
        <v>126</v>
      </c>
      <c r="B61" s="4601">
        <v>44987</v>
      </c>
      <c r="C61" s="142"/>
      <c r="D61" s="432"/>
      <c r="E61" s="261"/>
      <c r="F61" s="4111"/>
      <c r="G61" s="4093"/>
      <c r="H61" s="4597" t="s">
        <v>477</v>
      </c>
      <c r="I61" s="1146"/>
      <c r="J61" s="4599" t="s">
        <v>347</v>
      </c>
      <c r="K61" s="4464" t="s">
        <v>487</v>
      </c>
      <c r="L61" s="1147"/>
      <c r="M61" s="414"/>
      <c r="N61" s="4602" t="s">
        <v>488</v>
      </c>
      <c r="O61" s="102"/>
      <c r="P61" s="103"/>
      <c r="Q61" s="103"/>
      <c r="R61" s="103"/>
      <c r="S61" s="103"/>
      <c r="T61" s="103"/>
      <c r="U61" s="104"/>
      <c r="V61" s="105"/>
      <c r="W61" s="104"/>
      <c r="X61" s="4"/>
      <c r="Y61" s="4"/>
      <c r="Z61" s="4"/>
      <c r="AA61" s="4"/>
      <c r="AB61" s="4"/>
      <c r="AC61" s="4"/>
    </row>
    <row r="62" spans="1:29" ht="13">
      <c r="A62" s="4209"/>
      <c r="B62" s="4068"/>
      <c r="C62" s="95"/>
      <c r="D62" s="368"/>
      <c r="E62" s="224"/>
      <c r="F62" s="4111"/>
      <c r="G62" s="4093"/>
      <c r="H62" s="4209"/>
      <c r="I62" s="434"/>
      <c r="J62" s="4491"/>
      <c r="K62" s="4180"/>
      <c r="L62" s="1148"/>
      <c r="M62" s="414"/>
      <c r="N62" s="4069"/>
      <c r="O62" s="102"/>
      <c r="P62" s="103"/>
      <c r="Q62" s="103"/>
      <c r="R62" s="103"/>
      <c r="S62" s="103"/>
      <c r="T62" s="103"/>
      <c r="U62" s="104"/>
      <c r="V62" s="105"/>
      <c r="W62" s="104"/>
      <c r="X62" s="4"/>
      <c r="Y62" s="4"/>
      <c r="Z62" s="4"/>
      <c r="AA62" s="4"/>
      <c r="AB62" s="4"/>
      <c r="AC62" s="4"/>
    </row>
    <row r="63" spans="1:29" ht="13">
      <c r="A63" s="4209"/>
      <c r="B63" s="4068"/>
      <c r="C63" s="95"/>
      <c r="D63" s="368"/>
      <c r="E63" s="224"/>
      <c r="F63" s="4111"/>
      <c r="G63" s="4093"/>
      <c r="H63" s="4598" t="s">
        <v>133</v>
      </c>
      <c r="I63" s="434"/>
      <c r="J63" s="521"/>
      <c r="K63" s="1149"/>
      <c r="L63" s="1148"/>
      <c r="M63" s="414"/>
      <c r="N63" s="4069"/>
      <c r="O63" s="102"/>
      <c r="P63" s="103"/>
      <c r="Q63" s="103"/>
      <c r="R63" s="103"/>
      <c r="S63" s="103"/>
      <c r="T63" s="103"/>
      <c r="U63" s="104"/>
      <c r="V63" s="105"/>
      <c r="W63" s="104"/>
      <c r="X63" s="4"/>
      <c r="Y63" s="4"/>
      <c r="Z63" s="4"/>
      <c r="AA63" s="4"/>
      <c r="AB63" s="4"/>
      <c r="AC63" s="4"/>
    </row>
    <row r="64" spans="1:29" ht="13">
      <c r="A64" s="4209"/>
      <c r="B64" s="4130"/>
      <c r="C64" s="877"/>
      <c r="D64" s="891"/>
      <c r="E64" s="939"/>
      <c r="F64" s="4112"/>
      <c r="G64" s="4238"/>
      <c r="H64" s="4133"/>
      <c r="I64" s="905"/>
      <c r="J64" s="1150"/>
      <c r="K64" s="1151"/>
      <c r="L64" s="1152"/>
      <c r="M64" s="1153"/>
      <c r="N64" s="4069"/>
      <c r="O64" s="120"/>
      <c r="P64" s="121"/>
      <c r="Q64" s="121"/>
      <c r="R64" s="121"/>
      <c r="S64" s="121"/>
      <c r="T64" s="121"/>
      <c r="U64" s="119"/>
      <c r="V64" s="122"/>
      <c r="W64" s="119"/>
      <c r="X64" s="4"/>
      <c r="Y64" s="4"/>
      <c r="Z64" s="4"/>
      <c r="AA64" s="4"/>
      <c r="AB64" s="4"/>
      <c r="AC64" s="4"/>
    </row>
    <row r="65" spans="1:29" ht="13">
      <c r="A65" s="4209"/>
      <c r="B65" s="4530">
        <v>45208</v>
      </c>
      <c r="C65" s="142"/>
      <c r="D65" s="432"/>
      <c r="E65" s="261"/>
      <c r="F65" s="4449" t="s">
        <v>147</v>
      </c>
      <c r="G65" s="4232" t="s">
        <v>489</v>
      </c>
      <c r="H65" s="142"/>
      <c r="I65" s="4513" t="s">
        <v>490</v>
      </c>
      <c r="J65" s="410"/>
      <c r="K65" s="1154"/>
      <c r="L65" s="429"/>
      <c r="M65" s="264"/>
      <c r="N65" s="4069"/>
      <c r="O65" s="146">
        <v>90</v>
      </c>
      <c r="P65" s="4475" t="s">
        <v>491</v>
      </c>
      <c r="Q65" s="151"/>
      <c r="R65" s="151" t="s">
        <v>35</v>
      </c>
      <c r="S65" s="151" t="s">
        <v>100</v>
      </c>
      <c r="T65" s="151" t="s">
        <v>93</v>
      </c>
      <c r="U65" s="152">
        <v>11</v>
      </c>
      <c r="V65" s="153"/>
      <c r="W65" s="152"/>
      <c r="X65" s="4"/>
      <c r="Y65" s="4"/>
      <c r="Z65" s="4"/>
      <c r="AA65" s="4"/>
      <c r="AB65" s="4"/>
      <c r="AC65" s="4"/>
    </row>
    <row r="66" spans="1:29" ht="13">
      <c r="A66" s="4209"/>
      <c r="B66" s="4068"/>
      <c r="C66" s="95"/>
      <c r="D66" s="368"/>
      <c r="E66" s="224"/>
      <c r="F66" s="4068"/>
      <c r="G66" s="4233"/>
      <c r="H66" s="95"/>
      <c r="I66" s="4070"/>
      <c r="J66" s="415"/>
      <c r="K66" s="1154"/>
      <c r="L66" s="429"/>
      <c r="M66" s="268"/>
      <c r="N66" s="4069"/>
      <c r="O66" s="102"/>
      <c r="P66" s="4145"/>
      <c r="Q66" s="103"/>
      <c r="R66" s="103"/>
      <c r="S66" s="103"/>
      <c r="T66" s="103"/>
      <c r="U66" s="104"/>
      <c r="V66" s="105"/>
      <c r="W66" s="104"/>
      <c r="X66" s="4"/>
      <c r="Y66" s="4"/>
      <c r="Z66" s="4"/>
      <c r="AA66" s="4"/>
      <c r="AB66" s="4"/>
      <c r="AC66" s="4"/>
    </row>
    <row r="67" spans="1:29" ht="13">
      <c r="A67" s="4209"/>
      <c r="B67" s="4068"/>
      <c r="C67" s="95"/>
      <c r="D67" s="368"/>
      <c r="E67" s="224"/>
      <c r="F67" s="4068"/>
      <c r="G67" s="4233"/>
      <c r="H67" s="95"/>
      <c r="I67" s="98"/>
      <c r="J67" s="410"/>
      <c r="K67" s="1154"/>
      <c r="L67" s="104"/>
      <c r="M67" s="268"/>
      <c r="N67" s="4069"/>
      <c r="O67" s="102"/>
      <c r="P67" s="4145"/>
      <c r="Q67" s="103"/>
      <c r="R67" s="103"/>
      <c r="S67" s="103"/>
      <c r="T67" s="103"/>
      <c r="U67" s="104"/>
      <c r="V67" s="105"/>
      <c r="W67" s="104"/>
      <c r="X67" s="4"/>
      <c r="Y67" s="4"/>
      <c r="Z67" s="4"/>
      <c r="AA67" s="4"/>
      <c r="AB67" s="4"/>
      <c r="AC67" s="4"/>
    </row>
    <row r="68" spans="1:29" ht="13">
      <c r="A68" s="4209"/>
      <c r="B68" s="4130"/>
      <c r="C68" s="877"/>
      <c r="D68" s="891"/>
      <c r="E68" s="939"/>
      <c r="F68" s="4068"/>
      <c r="G68" s="4233"/>
      <c r="H68" s="877"/>
      <c r="I68" s="879"/>
      <c r="J68" s="1071"/>
      <c r="K68" s="1155"/>
      <c r="L68" s="1156"/>
      <c r="M68" s="917"/>
      <c r="N68" s="4069"/>
      <c r="O68" s="883"/>
      <c r="P68" s="4024"/>
      <c r="Q68" s="884"/>
      <c r="R68" s="884"/>
      <c r="S68" s="884"/>
      <c r="T68" s="884"/>
      <c r="U68" s="885"/>
      <c r="V68" s="886"/>
      <c r="W68" s="885"/>
      <c r="X68" s="4"/>
      <c r="Y68" s="4"/>
      <c r="Z68" s="4"/>
      <c r="AA68" s="4"/>
      <c r="AB68" s="4"/>
      <c r="AC68" s="4"/>
    </row>
    <row r="69" spans="1:29" ht="13">
      <c r="A69" s="4209"/>
      <c r="B69" s="4534" t="s">
        <v>244</v>
      </c>
      <c r="C69" s="4450" t="s">
        <v>492</v>
      </c>
      <c r="D69" s="432"/>
      <c r="E69" s="261"/>
      <c r="F69" s="4068"/>
      <c r="G69" s="4233"/>
      <c r="H69" s="291"/>
      <c r="I69" s="433"/>
      <c r="J69" s="4600"/>
      <c r="K69" s="4440"/>
      <c r="L69" s="297"/>
      <c r="M69" s="4607" t="s">
        <v>493</v>
      </c>
      <c r="N69" s="4069"/>
      <c r="O69" s="146">
        <v>25</v>
      </c>
      <c r="P69" s="4475" t="s">
        <v>494</v>
      </c>
      <c r="Q69" s="151"/>
      <c r="R69" s="151" t="s">
        <v>35</v>
      </c>
      <c r="S69" s="151" t="s">
        <v>131</v>
      </c>
      <c r="T69" s="151" t="s">
        <v>93</v>
      </c>
      <c r="U69" s="152">
        <v>7</v>
      </c>
      <c r="V69" s="153"/>
      <c r="W69" s="152"/>
      <c r="X69" s="4"/>
      <c r="Y69" s="4"/>
      <c r="Z69" s="4"/>
      <c r="AA69" s="4"/>
      <c r="AB69" s="4"/>
      <c r="AC69" s="4"/>
    </row>
    <row r="70" spans="1:29" ht="13">
      <c r="A70" s="4209"/>
      <c r="B70" s="4068"/>
      <c r="C70" s="4209"/>
      <c r="D70" s="114"/>
      <c r="E70" s="111"/>
      <c r="F70" s="4068"/>
      <c r="G70" s="4233"/>
      <c r="H70" s="109"/>
      <c r="I70" s="434"/>
      <c r="J70" s="4491"/>
      <c r="K70" s="4180"/>
      <c r="L70" s="189"/>
      <c r="M70" s="4209"/>
      <c r="N70" s="4069"/>
      <c r="O70" s="120"/>
      <c r="P70" s="4145"/>
      <c r="Q70" s="121"/>
      <c r="R70" s="121"/>
      <c r="S70" s="121"/>
      <c r="T70" s="121"/>
      <c r="U70" s="119"/>
      <c r="V70" s="122"/>
      <c r="W70" s="119"/>
      <c r="X70" s="4"/>
      <c r="Y70" s="4"/>
      <c r="Z70" s="4"/>
      <c r="AA70" s="4"/>
      <c r="AB70" s="4"/>
      <c r="AC70" s="4"/>
    </row>
    <row r="71" spans="1:29" ht="13">
      <c r="A71" s="4209"/>
      <c r="B71" s="4068"/>
      <c r="C71" s="4209"/>
      <c r="D71" s="165"/>
      <c r="E71" s="252"/>
      <c r="F71" s="4068"/>
      <c r="G71" s="4233"/>
      <c r="H71" s="180"/>
      <c r="I71" s="943"/>
      <c r="J71" s="4552" t="s">
        <v>495</v>
      </c>
      <c r="K71" s="4464" t="s">
        <v>487</v>
      </c>
      <c r="L71" s="435"/>
      <c r="M71" s="4209"/>
      <c r="N71" s="4069"/>
      <c r="O71" s="186"/>
      <c r="P71" s="4145"/>
      <c r="Q71" s="188"/>
      <c r="R71" s="188"/>
      <c r="S71" s="188"/>
      <c r="T71" s="188"/>
      <c r="U71" s="189"/>
      <c r="V71" s="190"/>
      <c r="W71" s="189"/>
      <c r="X71" s="4"/>
      <c r="Y71" s="4"/>
      <c r="Z71" s="4"/>
      <c r="AA71" s="4"/>
      <c r="AB71" s="4"/>
      <c r="AC71" s="4"/>
    </row>
    <row r="72" spans="1:29" ht="13">
      <c r="A72" s="4209"/>
      <c r="B72" s="4130"/>
      <c r="C72" s="4133"/>
      <c r="D72" s="944"/>
      <c r="E72" s="945"/>
      <c r="F72" s="4130"/>
      <c r="G72" s="4234"/>
      <c r="H72" s="976"/>
      <c r="I72" s="1157"/>
      <c r="J72" s="4240"/>
      <c r="K72" s="4180"/>
      <c r="L72" s="897"/>
      <c r="M72" s="4133"/>
      <c r="N72" s="4055"/>
      <c r="O72" s="895"/>
      <c r="P72" s="4024"/>
      <c r="Q72" s="896"/>
      <c r="R72" s="896"/>
      <c r="S72" s="896"/>
      <c r="T72" s="896"/>
      <c r="U72" s="897"/>
      <c r="V72" s="948"/>
      <c r="W72" s="897"/>
      <c r="X72" s="4"/>
      <c r="Y72" s="4"/>
      <c r="Z72" s="4"/>
      <c r="AA72" s="4"/>
      <c r="AB72" s="4"/>
      <c r="AC72" s="4"/>
    </row>
    <row r="73" spans="1:29" ht="13">
      <c r="A73" s="4209"/>
      <c r="B73" s="4536" t="s">
        <v>248</v>
      </c>
      <c r="C73" s="1158"/>
      <c r="D73" s="167"/>
      <c r="E73" s="1158"/>
      <c r="F73" s="4066" t="s">
        <v>137</v>
      </c>
      <c r="G73" s="4067"/>
      <c r="H73" s="123"/>
      <c r="I73" s="167"/>
      <c r="J73" s="954"/>
      <c r="K73" s="925"/>
      <c r="L73" s="303"/>
      <c r="M73" s="127"/>
      <c r="N73" s="128"/>
      <c r="O73" s="674"/>
      <c r="P73" s="304"/>
      <c r="Q73" s="304"/>
      <c r="R73" s="304"/>
      <c r="S73" s="304"/>
      <c r="T73" s="304"/>
      <c r="U73" s="308"/>
      <c r="V73" s="307"/>
      <c r="W73" s="308"/>
      <c r="X73" s="4"/>
      <c r="Y73" s="4"/>
      <c r="Z73" s="4"/>
      <c r="AA73" s="4"/>
      <c r="AB73" s="4"/>
      <c r="AC73" s="4"/>
    </row>
    <row r="74" spans="1:29" ht="13">
      <c r="A74" s="4209"/>
      <c r="B74" s="4068"/>
      <c r="C74" s="437"/>
      <c r="D74" s="436"/>
      <c r="E74" s="437"/>
      <c r="F74" s="4068"/>
      <c r="G74" s="4069"/>
      <c r="H74" s="194"/>
      <c r="I74" s="436"/>
      <c r="J74" s="336"/>
      <c r="K74" s="390"/>
      <c r="L74" s="337"/>
      <c r="M74" s="197"/>
      <c r="N74" s="202"/>
      <c r="O74" s="405"/>
      <c r="P74" s="339"/>
      <c r="Q74" s="339"/>
      <c r="R74" s="339"/>
      <c r="S74" s="339"/>
      <c r="T74" s="339"/>
      <c r="U74" s="406"/>
      <c r="V74" s="438"/>
      <c r="W74" s="406"/>
      <c r="X74" s="4"/>
      <c r="Y74" s="4"/>
      <c r="Z74" s="4"/>
      <c r="AA74" s="4"/>
      <c r="AB74" s="4"/>
      <c r="AC74" s="4"/>
    </row>
    <row r="75" spans="1:29" ht="13">
      <c r="A75" s="4209"/>
      <c r="B75" s="4068"/>
      <c r="C75" s="437"/>
      <c r="D75" s="436"/>
      <c r="E75" s="437"/>
      <c r="F75" s="4068"/>
      <c r="G75" s="4069"/>
      <c r="H75" s="194"/>
      <c r="I75" s="436"/>
      <c r="J75" s="336"/>
      <c r="K75" s="390"/>
      <c r="L75" s="337"/>
      <c r="M75" s="197"/>
      <c r="N75" s="202"/>
      <c r="O75" s="405"/>
      <c r="P75" s="339"/>
      <c r="Q75" s="339"/>
      <c r="R75" s="339"/>
      <c r="S75" s="339"/>
      <c r="T75" s="339"/>
      <c r="U75" s="406"/>
      <c r="V75" s="438"/>
      <c r="W75" s="406"/>
      <c r="X75" s="4"/>
      <c r="Y75" s="4"/>
      <c r="Z75" s="4"/>
      <c r="AA75" s="4"/>
      <c r="AB75" s="4"/>
      <c r="AC75" s="4"/>
    </row>
    <row r="76" spans="1:29" ht="13">
      <c r="A76" s="4209"/>
      <c r="B76" s="4130"/>
      <c r="C76" s="287"/>
      <c r="D76" s="380"/>
      <c r="E76" s="287"/>
      <c r="F76" s="4068"/>
      <c r="G76" s="4069"/>
      <c r="H76" s="171"/>
      <c r="I76" s="380"/>
      <c r="J76" s="286"/>
      <c r="K76" s="444"/>
      <c r="L76" s="205"/>
      <c r="M76" s="136"/>
      <c r="N76" s="137"/>
      <c r="O76" s="311"/>
      <c r="P76" s="445"/>
      <c r="Q76" s="446"/>
      <c r="R76" s="446"/>
      <c r="S76" s="446"/>
      <c r="T76" s="446"/>
      <c r="U76" s="447"/>
      <c r="V76" s="206"/>
      <c r="W76" s="447"/>
      <c r="X76" s="4"/>
      <c r="Y76" s="4"/>
      <c r="Z76" s="4"/>
      <c r="AA76" s="4"/>
      <c r="AB76" s="4"/>
      <c r="AC76" s="4"/>
    </row>
    <row r="77" spans="1:29" ht="13">
      <c r="A77" s="4209"/>
      <c r="B77" s="4536" t="s">
        <v>40</v>
      </c>
      <c r="C77" s="194"/>
      <c r="D77" s="364"/>
      <c r="E77" s="194"/>
      <c r="F77" s="4068"/>
      <c r="G77" s="4069"/>
      <c r="H77" s="194"/>
      <c r="I77" s="364"/>
      <c r="J77" s="740"/>
      <c r="K77" s="873"/>
      <c r="L77" s="201"/>
      <c r="M77" s="197"/>
      <c r="N77" s="202"/>
      <c r="O77" s="281"/>
      <c r="P77" s="203"/>
      <c r="Q77" s="203"/>
      <c r="R77" s="203"/>
      <c r="S77" s="203"/>
      <c r="T77" s="203"/>
      <c r="U77" s="202"/>
      <c r="V77" s="283"/>
      <c r="W77" s="202"/>
      <c r="X77" s="4"/>
      <c r="Y77" s="4"/>
      <c r="Z77" s="4"/>
      <c r="AA77" s="4"/>
      <c r="AB77" s="4"/>
      <c r="AC77" s="4"/>
    </row>
    <row r="78" spans="1:29" ht="13">
      <c r="A78" s="4209"/>
      <c r="B78" s="4068"/>
      <c r="C78" s="194"/>
      <c r="D78" s="364"/>
      <c r="E78" s="194"/>
      <c r="F78" s="4068"/>
      <c r="G78" s="4069"/>
      <c r="H78" s="194"/>
      <c r="I78" s="364"/>
      <c r="J78" s="4603"/>
      <c r="K78" s="4183"/>
      <c r="L78" s="4067"/>
      <c r="M78" s="197"/>
      <c r="N78" s="202"/>
      <c r="O78" s="281"/>
      <c r="P78" s="203"/>
      <c r="Q78" s="203"/>
      <c r="R78" s="203"/>
      <c r="S78" s="203"/>
      <c r="T78" s="203"/>
      <c r="U78" s="202"/>
      <c r="V78" s="283"/>
      <c r="W78" s="202"/>
      <c r="X78" s="4"/>
      <c r="Y78" s="4"/>
      <c r="Z78" s="4"/>
      <c r="AA78" s="4"/>
      <c r="AB78" s="4"/>
      <c r="AC78" s="4"/>
    </row>
    <row r="79" spans="1:29" ht="13">
      <c r="A79" s="4209"/>
      <c r="B79" s="4068"/>
      <c r="C79" s="194"/>
      <c r="D79" s="364"/>
      <c r="E79" s="194"/>
      <c r="F79" s="4068"/>
      <c r="G79" s="4069"/>
      <c r="H79" s="194"/>
      <c r="I79" s="364"/>
      <c r="J79" s="4603" t="s">
        <v>496</v>
      </c>
      <c r="K79" s="4183"/>
      <c r="L79" s="4067"/>
      <c r="M79" s="197"/>
      <c r="N79" s="202"/>
      <c r="O79" s="281"/>
      <c r="P79" s="203"/>
      <c r="Q79" s="203"/>
      <c r="R79" s="203"/>
      <c r="S79" s="203"/>
      <c r="T79" s="203"/>
      <c r="U79" s="202"/>
      <c r="V79" s="283"/>
      <c r="W79" s="202"/>
      <c r="X79" s="4"/>
      <c r="Y79" s="4"/>
      <c r="Z79" s="4"/>
      <c r="AA79" s="4"/>
      <c r="AB79" s="4"/>
      <c r="AC79" s="4"/>
    </row>
    <row r="80" spans="1:29" ht="13">
      <c r="A80" s="4385"/>
      <c r="B80" s="4176"/>
      <c r="C80" s="132"/>
      <c r="D80" s="135"/>
      <c r="E80" s="132"/>
      <c r="F80" s="4068"/>
      <c r="G80" s="4069"/>
      <c r="H80" s="132"/>
      <c r="I80" s="135"/>
      <c r="J80" s="336"/>
      <c r="K80" s="390"/>
      <c r="L80" s="337"/>
      <c r="M80" s="341"/>
      <c r="N80" s="140"/>
      <c r="O80" s="138"/>
      <c r="P80" s="139"/>
      <c r="Q80" s="139"/>
      <c r="R80" s="139"/>
      <c r="S80" s="139"/>
      <c r="T80" s="139"/>
      <c r="U80" s="140"/>
      <c r="V80" s="141"/>
      <c r="W80" s="140"/>
      <c r="X80" s="4"/>
      <c r="Y80" s="4"/>
      <c r="Z80" s="4"/>
      <c r="AA80" s="4"/>
      <c r="AB80" s="4"/>
      <c r="AC80" s="4"/>
    </row>
    <row r="81" spans="1:29" ht="13">
      <c r="A81" s="4386" t="s">
        <v>142</v>
      </c>
      <c r="B81" s="4604">
        <v>45113</v>
      </c>
      <c r="C81" s="123"/>
      <c r="D81" s="126"/>
      <c r="E81" s="123"/>
      <c r="F81" s="4068"/>
      <c r="G81" s="4069"/>
      <c r="H81" s="123"/>
      <c r="I81" s="126"/>
      <c r="J81" s="4455" t="s">
        <v>343</v>
      </c>
      <c r="K81" s="4649" t="s">
        <v>152</v>
      </c>
      <c r="L81" s="4630" t="s">
        <v>497</v>
      </c>
      <c r="M81" s="128"/>
      <c r="N81" s="128"/>
      <c r="O81" s="129"/>
      <c r="P81" s="130"/>
      <c r="Q81" s="130"/>
      <c r="R81" s="130"/>
      <c r="S81" s="130"/>
      <c r="T81" s="130"/>
      <c r="U81" s="128"/>
      <c r="V81" s="129"/>
      <c r="W81" s="128"/>
      <c r="X81" s="4"/>
      <c r="Y81" s="4"/>
      <c r="Z81" s="4"/>
      <c r="AA81" s="4"/>
      <c r="AB81" s="4"/>
      <c r="AC81" s="4"/>
    </row>
    <row r="82" spans="1:29" ht="13">
      <c r="A82" s="4209"/>
      <c r="B82" s="4068"/>
      <c r="C82" s="194"/>
      <c r="D82" s="364"/>
      <c r="E82" s="194"/>
      <c r="F82" s="4068"/>
      <c r="G82" s="4069"/>
      <c r="H82" s="194"/>
      <c r="I82" s="364"/>
      <c r="J82" s="4456"/>
      <c r="K82" s="4147"/>
      <c r="L82" s="4442"/>
      <c r="M82" s="202"/>
      <c r="N82" s="202"/>
      <c r="O82" s="281"/>
      <c r="P82" s="203"/>
      <c r="Q82" s="203"/>
      <c r="R82" s="203"/>
      <c r="S82" s="203"/>
      <c r="T82" s="203"/>
      <c r="U82" s="202"/>
      <c r="V82" s="281"/>
      <c r="W82" s="202"/>
      <c r="X82" s="4"/>
      <c r="Y82" s="4"/>
      <c r="Z82" s="4"/>
      <c r="AA82" s="4"/>
      <c r="AB82" s="4"/>
      <c r="AC82" s="4"/>
    </row>
    <row r="83" spans="1:29" ht="13">
      <c r="A83" s="4209"/>
      <c r="B83" s="4068"/>
      <c r="C83" s="194"/>
      <c r="D83" s="364"/>
      <c r="E83" s="194"/>
      <c r="F83" s="4068"/>
      <c r="G83" s="4069"/>
      <c r="H83" s="194"/>
      <c r="I83" s="364"/>
      <c r="J83" s="4456"/>
      <c r="K83" s="4147"/>
      <c r="L83" s="4442"/>
      <c r="M83" s="202"/>
      <c r="N83" s="202"/>
      <c r="O83" s="281"/>
      <c r="P83" s="203"/>
      <c r="Q83" s="203"/>
      <c r="R83" s="203"/>
      <c r="S83" s="203"/>
      <c r="T83" s="203"/>
      <c r="U83" s="202"/>
      <c r="V83" s="281"/>
      <c r="W83" s="202"/>
      <c r="X83" s="4"/>
      <c r="Y83" s="4"/>
      <c r="Z83" s="4"/>
      <c r="AA83" s="4"/>
      <c r="AB83" s="4"/>
      <c r="AC83" s="4"/>
    </row>
    <row r="84" spans="1:29" ht="13">
      <c r="A84" s="4209"/>
      <c r="B84" s="4130"/>
      <c r="C84" s="171"/>
      <c r="D84" s="366"/>
      <c r="E84" s="171"/>
      <c r="F84" s="4070"/>
      <c r="G84" s="4071"/>
      <c r="H84" s="171"/>
      <c r="I84" s="366"/>
      <c r="J84" s="4240"/>
      <c r="K84" s="4148"/>
      <c r="L84" s="4443"/>
      <c r="M84" s="137"/>
      <c r="N84" s="137"/>
      <c r="O84" s="177"/>
      <c r="P84" s="178"/>
      <c r="Q84" s="178"/>
      <c r="R84" s="178"/>
      <c r="S84" s="178"/>
      <c r="T84" s="178"/>
      <c r="U84" s="137"/>
      <c r="V84" s="177"/>
      <c r="W84" s="137"/>
      <c r="X84" s="4"/>
      <c r="Y84" s="4"/>
      <c r="Z84" s="4"/>
      <c r="AA84" s="4"/>
      <c r="AB84" s="4"/>
      <c r="AC84" s="4"/>
    </row>
    <row r="85" spans="1:29" ht="13">
      <c r="A85" s="4209"/>
      <c r="B85" s="4605" t="s">
        <v>498</v>
      </c>
      <c r="C85" s="142"/>
      <c r="D85" s="432"/>
      <c r="E85" s="261"/>
      <c r="F85" s="4437" t="s">
        <v>159</v>
      </c>
      <c r="G85" s="4092" t="s">
        <v>499</v>
      </c>
      <c r="H85" s="4452" t="s">
        <v>149</v>
      </c>
      <c r="I85" s="720"/>
      <c r="J85" s="4631" t="s">
        <v>500</v>
      </c>
      <c r="K85" s="4464" t="s">
        <v>501</v>
      </c>
      <c r="L85" s="119"/>
      <c r="M85" s="4619" t="s">
        <v>502</v>
      </c>
      <c r="N85" s="264"/>
      <c r="O85" s="146"/>
      <c r="P85" s="151"/>
      <c r="Q85" s="151"/>
      <c r="R85" s="151"/>
      <c r="S85" s="151"/>
      <c r="T85" s="151"/>
      <c r="U85" s="152"/>
      <c r="V85" s="153"/>
      <c r="W85" s="152" t="s">
        <v>503</v>
      </c>
      <c r="X85" s="4"/>
      <c r="Y85" s="4"/>
      <c r="Z85" s="4"/>
      <c r="AA85" s="4"/>
      <c r="AB85" s="4"/>
      <c r="AC85" s="4"/>
    </row>
    <row r="86" spans="1:29" ht="13">
      <c r="A86" s="4209"/>
      <c r="B86" s="4068"/>
      <c r="C86" s="95"/>
      <c r="D86" s="368"/>
      <c r="E86" s="224"/>
      <c r="F86" s="4111"/>
      <c r="G86" s="4093"/>
      <c r="H86" s="4209"/>
      <c r="I86" s="383"/>
      <c r="J86" s="4393"/>
      <c r="K86" s="4180"/>
      <c r="L86" s="189"/>
      <c r="M86" s="4209"/>
      <c r="N86" s="268"/>
      <c r="O86" s="102"/>
      <c r="P86" s="103"/>
      <c r="Q86" s="103"/>
      <c r="R86" s="103"/>
      <c r="S86" s="103"/>
      <c r="T86" s="103"/>
      <c r="U86" s="104"/>
      <c r="V86" s="105"/>
      <c r="W86" s="104"/>
      <c r="X86" s="4"/>
      <c r="Y86" s="4"/>
      <c r="Z86" s="4"/>
      <c r="AA86" s="4"/>
      <c r="AB86" s="4"/>
      <c r="AC86" s="4"/>
    </row>
    <row r="87" spans="1:29" ht="13">
      <c r="A87" s="4209"/>
      <c r="B87" s="4068"/>
      <c r="C87" s="95"/>
      <c r="D87" s="368"/>
      <c r="E87" s="224"/>
      <c r="F87" s="4111"/>
      <c r="G87" s="4093"/>
      <c r="H87" s="4463" t="s">
        <v>180</v>
      </c>
      <c r="I87" s="223"/>
      <c r="J87" s="4478" t="s">
        <v>504</v>
      </c>
      <c r="K87" s="4464" t="s">
        <v>501</v>
      </c>
      <c r="L87" s="189"/>
      <c r="M87" s="4209"/>
      <c r="N87" s="268"/>
      <c r="O87" s="102"/>
      <c r="P87" s="103"/>
      <c r="Q87" s="103"/>
      <c r="R87" s="103"/>
      <c r="S87" s="103"/>
      <c r="T87" s="103"/>
      <c r="U87" s="104"/>
      <c r="V87" s="105"/>
      <c r="W87" s="104"/>
      <c r="X87" s="4"/>
      <c r="Y87" s="4"/>
      <c r="Z87" s="4"/>
      <c r="AA87" s="4"/>
      <c r="AB87" s="4"/>
      <c r="AC87" s="4"/>
    </row>
    <row r="88" spans="1:29" ht="13">
      <c r="A88" s="4209"/>
      <c r="B88" s="4130"/>
      <c r="C88" s="877"/>
      <c r="D88" s="891"/>
      <c r="E88" s="939"/>
      <c r="F88" s="4111"/>
      <c r="G88" s="4093"/>
      <c r="H88" s="4133"/>
      <c r="I88" s="955"/>
      <c r="J88" s="4112"/>
      <c r="K88" s="4180"/>
      <c r="L88" s="897"/>
      <c r="M88" s="4209"/>
      <c r="N88" s="917"/>
      <c r="O88" s="883"/>
      <c r="P88" s="884"/>
      <c r="Q88" s="884"/>
      <c r="R88" s="884"/>
      <c r="S88" s="884"/>
      <c r="T88" s="884"/>
      <c r="U88" s="885"/>
      <c r="V88" s="886"/>
      <c r="W88" s="885"/>
      <c r="X88" s="4"/>
      <c r="Y88" s="4"/>
      <c r="Z88" s="4"/>
      <c r="AA88" s="4"/>
      <c r="AB88" s="4"/>
      <c r="AC88" s="4"/>
    </row>
    <row r="89" spans="1:29" ht="13">
      <c r="A89" s="4209"/>
      <c r="B89" s="4534" t="s">
        <v>54</v>
      </c>
      <c r="C89" s="95"/>
      <c r="D89" s="368"/>
      <c r="E89" s="224"/>
      <c r="F89" s="4111"/>
      <c r="G89" s="4093"/>
      <c r="H89" s="4626" t="s">
        <v>505</v>
      </c>
      <c r="I89" s="4453" t="s">
        <v>150</v>
      </c>
      <c r="J89" s="106"/>
      <c r="K89" s="481"/>
      <c r="L89" s="183"/>
      <c r="M89" s="4209"/>
      <c r="N89" s="229"/>
      <c r="O89" s="102">
        <v>70</v>
      </c>
      <c r="P89" s="4510" t="s">
        <v>506</v>
      </c>
      <c r="Q89" s="103"/>
      <c r="R89" s="103" t="s">
        <v>264</v>
      </c>
      <c r="S89" s="103" t="s">
        <v>36</v>
      </c>
      <c r="T89" s="103" t="s">
        <v>93</v>
      </c>
      <c r="U89" s="104"/>
      <c r="V89" s="105"/>
      <c r="W89" s="104"/>
      <c r="X89" s="4"/>
      <c r="Y89" s="4"/>
      <c r="Z89" s="4"/>
      <c r="AA89" s="4"/>
      <c r="AB89" s="4"/>
      <c r="AC89" s="4"/>
    </row>
    <row r="90" spans="1:29" ht="13">
      <c r="A90" s="4209"/>
      <c r="B90" s="4068"/>
      <c r="C90" s="111"/>
      <c r="D90" s="482"/>
      <c r="E90" s="483"/>
      <c r="F90" s="4111"/>
      <c r="G90" s="4093"/>
      <c r="H90" s="4209"/>
      <c r="I90" s="4070"/>
      <c r="J90" s="106"/>
      <c r="K90" s="481"/>
      <c r="L90" s="185"/>
      <c r="M90" s="4209"/>
      <c r="N90" s="229"/>
      <c r="O90" s="120"/>
      <c r="P90" s="4145"/>
      <c r="Q90" s="121"/>
      <c r="R90" s="121"/>
      <c r="S90" s="121"/>
      <c r="T90" s="121"/>
      <c r="U90" s="119"/>
      <c r="V90" s="122"/>
      <c r="W90" s="119"/>
      <c r="X90" s="4"/>
      <c r="Y90" s="4"/>
      <c r="Z90" s="4"/>
      <c r="AA90" s="4"/>
      <c r="AB90" s="4"/>
      <c r="AC90" s="4"/>
    </row>
    <row r="91" spans="1:29" ht="13">
      <c r="A91" s="4209"/>
      <c r="B91" s="4068"/>
      <c r="C91" s="252"/>
      <c r="D91" s="1"/>
      <c r="E91" s="375"/>
      <c r="F91" s="4111"/>
      <c r="G91" s="4093"/>
      <c r="H91" s="4209"/>
      <c r="I91" s="98"/>
      <c r="J91" s="484"/>
      <c r="K91" s="485"/>
      <c r="L91" s="185"/>
      <c r="M91" s="4209"/>
      <c r="N91" s="229"/>
      <c r="O91" s="186"/>
      <c r="P91" s="4145"/>
      <c r="Q91" s="188"/>
      <c r="R91" s="188"/>
      <c r="S91" s="188"/>
      <c r="T91" s="188"/>
      <c r="U91" s="189"/>
      <c r="V91" s="190"/>
      <c r="W91" s="189"/>
      <c r="X91" s="4"/>
      <c r="Y91" s="4"/>
      <c r="Z91" s="4"/>
      <c r="AA91" s="4"/>
      <c r="AB91" s="4"/>
      <c r="AC91" s="4"/>
    </row>
    <row r="92" spans="1:29" ht="13">
      <c r="A92" s="4209"/>
      <c r="B92" s="4130"/>
      <c r="C92" s="252"/>
      <c r="D92" s="1"/>
      <c r="E92" s="375"/>
      <c r="F92" s="4112"/>
      <c r="G92" s="4238"/>
      <c r="H92" s="4133"/>
      <c r="I92" s="114"/>
      <c r="J92" s="957"/>
      <c r="K92" s="958"/>
      <c r="L92" s="185"/>
      <c r="M92" s="4133"/>
      <c r="N92" s="960"/>
      <c r="O92" s="186"/>
      <c r="P92" s="4474"/>
      <c r="Q92" s="188"/>
      <c r="R92" s="188"/>
      <c r="S92" s="188"/>
      <c r="T92" s="188"/>
      <c r="U92" s="189"/>
      <c r="V92" s="190"/>
      <c r="W92" s="189"/>
      <c r="X92" s="4"/>
      <c r="Y92" s="4"/>
      <c r="Z92" s="4"/>
      <c r="AA92" s="4"/>
      <c r="AB92" s="4"/>
      <c r="AC92" s="4"/>
    </row>
    <row r="93" spans="1:29" ht="13">
      <c r="A93" s="4209"/>
      <c r="B93" s="4534" t="s">
        <v>59</v>
      </c>
      <c r="C93" s="4436" t="s">
        <v>507</v>
      </c>
      <c r="D93" s="4438" t="s">
        <v>164</v>
      </c>
      <c r="E93" s="4439" t="s">
        <v>508</v>
      </c>
      <c r="F93" s="4449" t="s">
        <v>173</v>
      </c>
      <c r="G93" s="4232" t="s">
        <v>509</v>
      </c>
      <c r="H93" s="142"/>
      <c r="I93" s="145"/>
      <c r="J93" s="4470" t="s">
        <v>510</v>
      </c>
      <c r="K93" s="4606" t="s">
        <v>511</v>
      </c>
      <c r="L93" s="4441" t="s">
        <v>512</v>
      </c>
      <c r="M93" s="295"/>
      <c r="N93" s="152"/>
      <c r="O93" s="441"/>
      <c r="P93" s="442"/>
      <c r="Q93" s="442"/>
      <c r="R93" s="442"/>
      <c r="S93" s="442"/>
      <c r="T93" s="442"/>
      <c r="U93" s="297"/>
      <c r="V93" s="296"/>
      <c r="W93" s="297"/>
      <c r="X93" s="4"/>
      <c r="Y93" s="4"/>
      <c r="Z93" s="4"/>
      <c r="AA93" s="4"/>
      <c r="AB93" s="4"/>
      <c r="AC93" s="4"/>
    </row>
    <row r="94" spans="1:29" ht="13">
      <c r="A94" s="4209"/>
      <c r="B94" s="4068"/>
      <c r="C94" s="4209"/>
      <c r="D94" s="4068"/>
      <c r="E94" s="4209"/>
      <c r="F94" s="4068"/>
      <c r="G94" s="4233"/>
      <c r="H94" s="95"/>
      <c r="I94" s="98"/>
      <c r="J94" s="4393"/>
      <c r="K94" s="4180"/>
      <c r="L94" s="4458"/>
      <c r="M94" s="100"/>
      <c r="N94" s="101"/>
      <c r="O94" s="186"/>
      <c r="P94" s="188"/>
      <c r="Q94" s="188"/>
      <c r="R94" s="188"/>
      <c r="S94" s="188"/>
      <c r="T94" s="188"/>
      <c r="U94" s="189"/>
      <c r="V94" s="190"/>
      <c r="W94" s="189"/>
      <c r="X94" s="4"/>
      <c r="Y94" s="4"/>
      <c r="Z94" s="4"/>
      <c r="AA94" s="4"/>
      <c r="AB94" s="4"/>
      <c r="AC94" s="4"/>
    </row>
    <row r="95" spans="1:29" ht="13">
      <c r="A95" s="4209"/>
      <c r="B95" s="4068"/>
      <c r="C95" s="4209"/>
      <c r="D95" s="4068"/>
      <c r="E95" s="4209"/>
      <c r="F95" s="4068"/>
      <c r="G95" s="4233"/>
      <c r="H95" s="502"/>
      <c r="I95" s="516"/>
      <c r="J95" s="4461" t="s">
        <v>513</v>
      </c>
      <c r="K95" s="4606" t="s">
        <v>511</v>
      </c>
      <c r="L95" s="4522" t="s">
        <v>512</v>
      </c>
      <c r="M95" s="100"/>
      <c r="N95" s="101"/>
      <c r="O95" s="186"/>
      <c r="P95" s="188"/>
      <c r="Q95" s="188"/>
      <c r="R95" s="188"/>
      <c r="S95" s="188"/>
      <c r="T95" s="188"/>
      <c r="U95" s="189"/>
      <c r="V95" s="190"/>
      <c r="W95" s="189"/>
      <c r="X95" s="4"/>
      <c r="Y95" s="4"/>
      <c r="Z95" s="4"/>
      <c r="AA95" s="4"/>
      <c r="AB95" s="4"/>
      <c r="AC95" s="4"/>
    </row>
    <row r="96" spans="1:29" ht="13">
      <c r="A96" s="4385"/>
      <c r="B96" s="4176"/>
      <c r="C96" s="4133"/>
      <c r="D96" s="4130"/>
      <c r="E96" s="4133"/>
      <c r="F96" s="4068"/>
      <c r="G96" s="4233"/>
      <c r="H96" s="877"/>
      <c r="I96" s="879"/>
      <c r="J96" s="4111"/>
      <c r="K96" s="4180"/>
      <c r="L96" s="4442"/>
      <c r="M96" s="915"/>
      <c r="N96" s="961"/>
      <c r="O96" s="895"/>
      <c r="P96" s="896"/>
      <c r="Q96" s="896"/>
      <c r="R96" s="896"/>
      <c r="S96" s="896"/>
      <c r="T96" s="896"/>
      <c r="U96" s="897"/>
      <c r="V96" s="948"/>
      <c r="W96" s="962"/>
      <c r="X96" s="4"/>
      <c r="Y96" s="4"/>
      <c r="Z96" s="4"/>
      <c r="AA96" s="4"/>
      <c r="AB96" s="4"/>
      <c r="AC96" s="4"/>
    </row>
    <row r="97" spans="1:29" ht="13">
      <c r="A97" s="4561" t="s">
        <v>170</v>
      </c>
      <c r="B97" s="4588">
        <v>45019</v>
      </c>
      <c r="C97" s="142"/>
      <c r="D97" s="145"/>
      <c r="E97" s="142"/>
      <c r="F97" s="4068"/>
      <c r="G97" s="4233"/>
      <c r="H97" s="4459" t="s">
        <v>514</v>
      </c>
      <c r="I97" s="4453" t="s">
        <v>515</v>
      </c>
      <c r="J97" s="1127"/>
      <c r="K97" s="1159"/>
      <c r="L97" s="371"/>
      <c r="M97" s="295"/>
      <c r="N97" s="4627" t="s">
        <v>516</v>
      </c>
      <c r="O97" s="517"/>
      <c r="P97" s="518"/>
      <c r="Q97" s="151"/>
      <c r="R97" s="151"/>
      <c r="S97" s="151"/>
      <c r="T97" s="151"/>
      <c r="U97" s="152"/>
      <c r="V97" s="146"/>
      <c r="W97" s="519"/>
      <c r="X97" s="4"/>
      <c r="Y97" s="4"/>
      <c r="Z97" s="4"/>
      <c r="AA97" s="4"/>
      <c r="AB97" s="4"/>
      <c r="AC97" s="4"/>
    </row>
    <row r="98" spans="1:29" ht="13">
      <c r="A98" s="4209"/>
      <c r="B98" s="4068"/>
      <c r="C98" s="95"/>
      <c r="D98" s="98"/>
      <c r="E98" s="95"/>
      <c r="F98" s="4068"/>
      <c r="G98" s="4233"/>
      <c r="H98" s="4209"/>
      <c r="I98" s="4068"/>
      <c r="J98" s="106"/>
      <c r="K98" s="481"/>
      <c r="L98" s="162"/>
      <c r="M98" s="109"/>
      <c r="N98" s="4069"/>
      <c r="O98" s="102"/>
      <c r="P98" s="103"/>
      <c r="Q98" s="103"/>
      <c r="R98" s="103"/>
      <c r="S98" s="103"/>
      <c r="T98" s="103"/>
      <c r="U98" s="104"/>
      <c r="V98" s="102"/>
      <c r="W98" s="110"/>
      <c r="X98" s="4"/>
      <c r="Y98" s="4"/>
      <c r="Z98" s="4"/>
      <c r="AA98" s="4"/>
      <c r="AB98" s="4"/>
      <c r="AC98" s="4"/>
    </row>
    <row r="99" spans="1:29" ht="13">
      <c r="A99" s="4209"/>
      <c r="B99" s="4068"/>
      <c r="C99" s="95"/>
      <c r="D99" s="98"/>
      <c r="E99" s="95"/>
      <c r="F99" s="4068"/>
      <c r="G99" s="4233"/>
      <c r="H99" s="4209"/>
      <c r="I99" s="4068"/>
      <c r="J99" s="106"/>
      <c r="K99" s="481"/>
      <c r="L99" s="183"/>
      <c r="M99" s="109"/>
      <c r="N99" s="4069"/>
      <c r="O99" s="102"/>
      <c r="P99" s="103"/>
      <c r="Q99" s="103"/>
      <c r="R99" s="103"/>
      <c r="S99" s="103"/>
      <c r="T99" s="103"/>
      <c r="U99" s="104"/>
      <c r="V99" s="102"/>
      <c r="W99" s="110"/>
      <c r="X99" s="4"/>
      <c r="Y99" s="4"/>
      <c r="Z99" s="4"/>
      <c r="AA99" s="4"/>
      <c r="AB99" s="4"/>
      <c r="AC99" s="4"/>
    </row>
    <row r="100" spans="1:29" ht="13">
      <c r="A100" s="4209"/>
      <c r="B100" s="4130"/>
      <c r="C100" s="877"/>
      <c r="D100" s="879"/>
      <c r="E100" s="877"/>
      <c r="F100" s="4130"/>
      <c r="G100" s="4234"/>
      <c r="H100" s="4385"/>
      <c r="I100" s="4070"/>
      <c r="J100" s="707"/>
      <c r="K100" s="963"/>
      <c r="L100" s="931"/>
      <c r="M100" s="882"/>
      <c r="N100" s="4069"/>
      <c r="O100" s="883"/>
      <c r="P100" s="884"/>
      <c r="Q100" s="884"/>
      <c r="R100" s="884"/>
      <c r="S100" s="884"/>
      <c r="T100" s="884"/>
      <c r="U100" s="885"/>
      <c r="V100" s="883"/>
      <c r="W100" s="880"/>
      <c r="X100" s="4"/>
      <c r="Y100" s="4"/>
      <c r="Z100" s="4"/>
      <c r="AA100" s="4"/>
      <c r="AB100" s="4"/>
      <c r="AC100" s="4"/>
    </row>
    <row r="101" spans="1:29" ht="13">
      <c r="A101" s="4209"/>
      <c r="B101" s="4588">
        <v>45240</v>
      </c>
      <c r="C101" s="4583" t="s">
        <v>517</v>
      </c>
      <c r="D101" s="98"/>
      <c r="E101" s="95"/>
      <c r="F101" s="4449" t="s">
        <v>199</v>
      </c>
      <c r="G101" s="4232" t="s">
        <v>518</v>
      </c>
      <c r="H101" s="4463" t="s">
        <v>201</v>
      </c>
      <c r="I101" s="943" t="s">
        <v>175</v>
      </c>
      <c r="J101" s="4469" t="s">
        <v>519</v>
      </c>
      <c r="K101" s="4464" t="s">
        <v>520</v>
      </c>
      <c r="L101" s="104"/>
      <c r="M101" s="109"/>
      <c r="N101" s="4069"/>
      <c r="O101" s="160"/>
      <c r="P101" s="529"/>
      <c r="Q101" s="529"/>
      <c r="R101" s="529"/>
      <c r="S101" s="529"/>
      <c r="T101" s="103"/>
      <c r="U101" s="104"/>
      <c r="V101" s="105" t="s">
        <v>521</v>
      </c>
      <c r="W101" s="104"/>
      <c r="X101" s="4"/>
      <c r="Y101" s="4"/>
      <c r="Z101" s="4"/>
      <c r="AA101" s="4"/>
      <c r="AB101" s="4"/>
      <c r="AC101" s="4"/>
    </row>
    <row r="102" spans="1:29" ht="13">
      <c r="A102" s="4209"/>
      <c r="B102" s="4068"/>
      <c r="C102" s="4209"/>
      <c r="D102" s="98"/>
      <c r="E102" s="95"/>
      <c r="F102" s="4068"/>
      <c r="G102" s="4233"/>
      <c r="H102" s="4209"/>
      <c r="I102" s="943"/>
      <c r="J102" s="4393"/>
      <c r="K102" s="4180"/>
      <c r="L102" s="104"/>
      <c r="M102" s="109"/>
      <c r="N102" s="4069"/>
      <c r="O102" s="160"/>
      <c r="P102" s="529"/>
      <c r="Q102" s="529"/>
      <c r="R102" s="529"/>
      <c r="S102" s="529"/>
      <c r="T102" s="103"/>
      <c r="U102" s="104"/>
      <c r="V102" s="105"/>
      <c r="W102" s="104"/>
      <c r="X102" s="4"/>
      <c r="Y102" s="4"/>
      <c r="Z102" s="4"/>
      <c r="AA102" s="4"/>
      <c r="AB102" s="4"/>
      <c r="AC102" s="4"/>
    </row>
    <row r="103" spans="1:29" ht="13">
      <c r="A103" s="4209"/>
      <c r="B103" s="4068"/>
      <c r="C103" s="4209"/>
      <c r="D103" s="98"/>
      <c r="E103" s="95"/>
      <c r="F103" s="4068"/>
      <c r="G103" s="4233"/>
      <c r="H103" s="4209"/>
      <c r="I103" s="943"/>
      <c r="J103" s="4478" t="s">
        <v>522</v>
      </c>
      <c r="K103" s="4464" t="s">
        <v>520</v>
      </c>
      <c r="L103" s="104"/>
      <c r="M103" s="109"/>
      <c r="N103" s="4069"/>
      <c r="O103" s="160"/>
      <c r="P103" s="529"/>
      <c r="Q103" s="529"/>
      <c r="R103" s="529"/>
      <c r="S103" s="529"/>
      <c r="T103" s="103"/>
      <c r="U103" s="104"/>
      <c r="V103" s="105"/>
      <c r="W103" s="104"/>
      <c r="X103" s="4"/>
      <c r="Y103" s="4"/>
      <c r="Z103" s="4"/>
      <c r="AA103" s="4"/>
      <c r="AB103" s="4"/>
      <c r="AC103" s="4"/>
    </row>
    <row r="104" spans="1:29" ht="13">
      <c r="A104" s="4209"/>
      <c r="B104" s="4130"/>
      <c r="C104" s="4133"/>
      <c r="D104" s="114"/>
      <c r="E104" s="111"/>
      <c r="F104" s="4068"/>
      <c r="G104" s="4233"/>
      <c r="H104" s="4133"/>
      <c r="I104" s="500"/>
      <c r="J104" s="4112"/>
      <c r="K104" s="4180"/>
      <c r="L104" s="119"/>
      <c r="M104" s="118"/>
      <c r="N104" s="4055"/>
      <c r="O104" s="535"/>
      <c r="P104" s="536"/>
      <c r="Q104" s="536"/>
      <c r="R104" s="536"/>
      <c r="S104" s="536"/>
      <c r="T104" s="121"/>
      <c r="U104" s="119"/>
      <c r="V104" s="122"/>
      <c r="W104" s="119"/>
      <c r="X104" s="4"/>
      <c r="Y104" s="4"/>
      <c r="Z104" s="4"/>
      <c r="AA104" s="4"/>
      <c r="AB104" s="4"/>
      <c r="AC104" s="4"/>
    </row>
    <row r="105" spans="1:29" ht="13">
      <c r="A105" s="4209"/>
      <c r="B105" s="4536" t="s">
        <v>156</v>
      </c>
      <c r="C105" s="123"/>
      <c r="D105" s="126"/>
      <c r="E105" s="123"/>
      <c r="F105" s="4068"/>
      <c r="G105" s="4233"/>
      <c r="H105" s="123"/>
      <c r="I105" s="4513" t="s">
        <v>523</v>
      </c>
      <c r="J105" s="4467" t="s">
        <v>524</v>
      </c>
      <c r="K105" s="4648" t="s">
        <v>334</v>
      </c>
      <c r="L105" s="4630" t="s">
        <v>525</v>
      </c>
      <c r="M105" s="127"/>
      <c r="N105" s="128"/>
      <c r="O105" s="129"/>
      <c r="P105" s="130"/>
      <c r="Q105" s="130"/>
      <c r="R105" s="130"/>
      <c r="S105" s="130"/>
      <c r="T105" s="130"/>
      <c r="U105" s="128"/>
      <c r="V105" s="131"/>
      <c r="W105" s="128"/>
      <c r="X105" s="4"/>
      <c r="Y105" s="4"/>
      <c r="Z105" s="4"/>
      <c r="AA105" s="4"/>
      <c r="AB105" s="4"/>
      <c r="AC105" s="4"/>
    </row>
    <row r="106" spans="1:29" ht="13">
      <c r="A106" s="4209"/>
      <c r="B106" s="4068"/>
      <c r="C106" s="132"/>
      <c r="D106" s="364"/>
      <c r="E106" s="194"/>
      <c r="F106" s="4068"/>
      <c r="G106" s="4233"/>
      <c r="H106" s="194"/>
      <c r="I106" s="4070"/>
      <c r="J106" s="4456"/>
      <c r="K106" s="4207"/>
      <c r="L106" s="4458"/>
      <c r="M106" s="197"/>
      <c r="N106" s="202"/>
      <c r="O106" s="138"/>
      <c r="P106" s="139"/>
      <c r="Q106" s="139"/>
      <c r="R106" s="139"/>
      <c r="S106" s="139"/>
      <c r="T106" s="139"/>
      <c r="U106" s="140"/>
      <c r="V106" s="141"/>
      <c r="W106" s="748"/>
      <c r="X106" s="4"/>
      <c r="Y106" s="4"/>
      <c r="Z106" s="4"/>
      <c r="AA106" s="4"/>
      <c r="AB106" s="4"/>
      <c r="AC106" s="4"/>
    </row>
    <row r="107" spans="1:29" ht="13">
      <c r="A107" s="4209"/>
      <c r="B107" s="4068"/>
      <c r="C107" s="437"/>
      <c r="D107" s="364"/>
      <c r="E107" s="194"/>
      <c r="F107" s="4068"/>
      <c r="G107" s="4233"/>
      <c r="H107" s="194"/>
      <c r="I107" s="135"/>
      <c r="J107" s="4456"/>
      <c r="K107" s="203"/>
      <c r="L107" s="202"/>
      <c r="M107" s="197"/>
      <c r="N107" s="202"/>
      <c r="O107" s="405"/>
      <c r="P107" s="339"/>
      <c r="Q107" s="339"/>
      <c r="R107" s="339"/>
      <c r="S107" s="339"/>
      <c r="T107" s="339"/>
      <c r="U107" s="406"/>
      <c r="V107" s="438"/>
      <c r="W107" s="546"/>
      <c r="X107" s="4"/>
      <c r="Y107" s="4"/>
      <c r="Z107" s="4"/>
      <c r="AA107" s="4"/>
      <c r="AB107" s="4"/>
      <c r="AC107" s="4"/>
    </row>
    <row r="108" spans="1:29" ht="13">
      <c r="A108" s="4209"/>
      <c r="B108" s="4130"/>
      <c r="C108" s="287"/>
      <c r="D108" s="366"/>
      <c r="E108" s="171"/>
      <c r="F108" s="4130"/>
      <c r="G108" s="4234"/>
      <c r="H108" s="171"/>
      <c r="I108" s="380"/>
      <c r="J108" s="4240"/>
      <c r="K108" s="178"/>
      <c r="L108" s="137"/>
      <c r="M108" s="136"/>
      <c r="N108" s="137"/>
      <c r="O108" s="206"/>
      <c r="P108" s="207"/>
      <c r="Q108" s="207"/>
      <c r="R108" s="207"/>
      <c r="S108" s="207"/>
      <c r="T108" s="207"/>
      <c r="U108" s="208"/>
      <c r="V108" s="312"/>
      <c r="W108" s="447"/>
      <c r="X108" s="4"/>
      <c r="Y108" s="4"/>
      <c r="Z108" s="4"/>
      <c r="AA108" s="4"/>
      <c r="AB108" s="4"/>
      <c r="AC108" s="4"/>
    </row>
    <row r="109" spans="1:29" ht="13">
      <c r="A109" s="4209"/>
      <c r="B109" s="4536" t="s">
        <v>161</v>
      </c>
      <c r="C109" s="4403" t="s">
        <v>526</v>
      </c>
      <c r="D109" s="4482" t="s">
        <v>192</v>
      </c>
      <c r="E109" s="4483" t="s">
        <v>527</v>
      </c>
      <c r="F109" s="4449" t="s">
        <v>207</v>
      </c>
      <c r="G109" s="4232" t="s">
        <v>528</v>
      </c>
      <c r="H109" s="194"/>
      <c r="I109" s="364"/>
      <c r="J109" s="430"/>
      <c r="K109" s="1161"/>
      <c r="L109" s="202"/>
      <c r="M109" s="197"/>
      <c r="N109" s="202"/>
      <c r="O109" s="138"/>
      <c r="P109" s="139"/>
      <c r="Q109" s="139"/>
      <c r="R109" s="139"/>
      <c r="S109" s="139"/>
      <c r="T109" s="139"/>
      <c r="U109" s="140"/>
      <c r="V109" s="141"/>
      <c r="W109" s="748"/>
      <c r="X109" s="4"/>
      <c r="Y109" s="4"/>
      <c r="Z109" s="4"/>
      <c r="AA109" s="4"/>
      <c r="AB109" s="4"/>
      <c r="AC109" s="4"/>
    </row>
    <row r="110" spans="1:29" ht="13">
      <c r="A110" s="4209"/>
      <c r="B110" s="4068"/>
      <c r="C110" s="4209"/>
      <c r="D110" s="4068"/>
      <c r="E110" s="4209"/>
      <c r="F110" s="4068"/>
      <c r="G110" s="4233"/>
      <c r="H110" s="194"/>
      <c r="I110" s="364"/>
      <c r="J110" s="283"/>
      <c r="K110" s="203"/>
      <c r="L110" s="202"/>
      <c r="M110" s="197"/>
      <c r="N110" s="202"/>
      <c r="O110" s="405"/>
      <c r="P110" s="339"/>
      <c r="Q110" s="339"/>
      <c r="R110" s="339"/>
      <c r="S110" s="339"/>
      <c r="T110" s="339"/>
      <c r="U110" s="406"/>
      <c r="V110" s="438"/>
      <c r="W110" s="546"/>
      <c r="X110" s="4"/>
      <c r="Y110" s="4"/>
      <c r="Z110" s="4"/>
      <c r="AA110" s="4"/>
      <c r="AB110" s="4"/>
      <c r="AC110" s="4"/>
    </row>
    <row r="111" spans="1:29" ht="13">
      <c r="A111" s="4209"/>
      <c r="B111" s="4068"/>
      <c r="C111" s="4209"/>
      <c r="D111" s="4068"/>
      <c r="E111" s="4209"/>
      <c r="F111" s="4068"/>
      <c r="G111" s="4233"/>
      <c r="H111" s="194"/>
      <c r="I111" s="135"/>
      <c r="J111" s="1162"/>
      <c r="K111" s="203"/>
      <c r="L111" s="202"/>
      <c r="M111" s="197"/>
      <c r="N111" s="202"/>
      <c r="O111" s="405"/>
      <c r="P111" s="339"/>
      <c r="Q111" s="339"/>
      <c r="R111" s="339"/>
      <c r="S111" s="339"/>
      <c r="T111" s="339"/>
      <c r="U111" s="406"/>
      <c r="V111" s="438"/>
      <c r="W111" s="546"/>
      <c r="X111" s="4"/>
      <c r="Y111" s="4"/>
      <c r="Z111" s="4"/>
      <c r="AA111" s="4"/>
      <c r="AB111" s="4"/>
      <c r="AC111" s="4"/>
    </row>
    <row r="112" spans="1:29" ht="13">
      <c r="A112" s="4385"/>
      <c r="B112" s="4176"/>
      <c r="C112" s="4385"/>
      <c r="D112" s="4176"/>
      <c r="E112" s="4385"/>
      <c r="F112" s="4068"/>
      <c r="G112" s="4233"/>
      <c r="H112" s="132"/>
      <c r="I112" s="436"/>
      <c r="J112" s="141"/>
      <c r="K112" s="139"/>
      <c r="L112" s="140"/>
      <c r="M112" s="341"/>
      <c r="N112" s="140"/>
      <c r="O112" s="405"/>
      <c r="P112" s="339"/>
      <c r="Q112" s="339"/>
      <c r="R112" s="339"/>
      <c r="S112" s="339"/>
      <c r="T112" s="339"/>
      <c r="U112" s="406"/>
      <c r="V112" s="438"/>
      <c r="W112" s="406"/>
      <c r="X112" s="4"/>
      <c r="Y112" s="4"/>
      <c r="Z112" s="4"/>
      <c r="AA112" s="4"/>
      <c r="AB112" s="4"/>
      <c r="AC112" s="4"/>
    </row>
    <row r="113" spans="1:29" ht="15.75" customHeight="1">
      <c r="A113" s="4386" t="s">
        <v>196</v>
      </c>
      <c r="B113" s="4584">
        <v>44987</v>
      </c>
      <c r="C113" s="123"/>
      <c r="D113" s="1163"/>
      <c r="E113" s="1164"/>
      <c r="F113" s="4068"/>
      <c r="G113" s="4233"/>
      <c r="H113" s="4132" t="s">
        <v>216</v>
      </c>
      <c r="I113" s="737"/>
      <c r="J113" s="965"/>
      <c r="K113" s="169"/>
      <c r="L113" s="303"/>
      <c r="M113" s="127"/>
      <c r="N113" s="128"/>
      <c r="O113" s="129"/>
      <c r="P113" s="304"/>
      <c r="Q113" s="130"/>
      <c r="R113" s="130"/>
      <c r="S113" s="130"/>
      <c r="T113" s="130"/>
      <c r="U113" s="128"/>
      <c r="V113" s="131"/>
      <c r="W113" s="4650" t="s">
        <v>529</v>
      </c>
      <c r="X113" s="4"/>
      <c r="Y113" s="4"/>
      <c r="Z113" s="4"/>
      <c r="AA113" s="4"/>
      <c r="AB113" s="4"/>
      <c r="AC113" s="4"/>
    </row>
    <row r="114" spans="1:29" ht="13">
      <c r="A114" s="4209"/>
      <c r="B114" s="4068"/>
      <c r="C114" s="197"/>
      <c r="D114" s="871"/>
      <c r="E114" s="967"/>
      <c r="F114" s="4068"/>
      <c r="G114" s="4233"/>
      <c r="H114" s="4209"/>
      <c r="I114" s="198"/>
      <c r="J114" s="966"/>
      <c r="K114" s="200"/>
      <c r="L114" s="279"/>
      <c r="M114" s="197"/>
      <c r="N114" s="202"/>
      <c r="O114" s="416"/>
      <c r="P114" s="552"/>
      <c r="Q114" s="203"/>
      <c r="R114" s="203"/>
      <c r="S114" s="203"/>
      <c r="T114" s="203"/>
      <c r="U114" s="202"/>
      <c r="V114" s="283"/>
      <c r="W114" s="4071"/>
      <c r="X114" s="4"/>
      <c r="Y114" s="4"/>
      <c r="Z114" s="4"/>
      <c r="AA114" s="4"/>
      <c r="AB114" s="4"/>
      <c r="AC114" s="4"/>
    </row>
    <row r="115" spans="1:29" ht="13">
      <c r="A115" s="4209"/>
      <c r="B115" s="4068"/>
      <c r="C115" s="197"/>
      <c r="D115" s="871"/>
      <c r="E115" s="967"/>
      <c r="F115" s="4068"/>
      <c r="G115" s="4233"/>
      <c r="H115" s="4209"/>
      <c r="I115" s="198"/>
      <c r="J115" s="281"/>
      <c r="K115" s="198"/>
      <c r="L115" s="718"/>
      <c r="M115" s="197"/>
      <c r="N115" s="202"/>
      <c r="O115" s="281"/>
      <c r="P115" s="203"/>
      <c r="Q115" s="203"/>
      <c r="R115" s="203"/>
      <c r="S115" s="203"/>
      <c r="T115" s="203"/>
      <c r="U115" s="202"/>
      <c r="V115" s="283"/>
      <c r="W115" s="417"/>
      <c r="X115" s="4"/>
      <c r="Y115" s="4"/>
      <c r="Z115" s="4"/>
      <c r="AA115" s="4"/>
      <c r="AB115" s="4"/>
      <c r="AC115" s="4"/>
    </row>
    <row r="116" spans="1:29" ht="13">
      <c r="A116" s="4209"/>
      <c r="B116" s="4070"/>
      <c r="C116" s="136"/>
      <c r="D116" s="968"/>
      <c r="E116" s="513"/>
      <c r="F116" s="4130"/>
      <c r="G116" s="4234"/>
      <c r="H116" s="4133"/>
      <c r="I116" s="204"/>
      <c r="J116" s="138"/>
      <c r="K116" s="719"/>
      <c r="L116" s="201"/>
      <c r="M116" s="136"/>
      <c r="N116" s="137"/>
      <c r="O116" s="177"/>
      <c r="P116" s="178"/>
      <c r="Q116" s="178"/>
      <c r="R116" s="178"/>
      <c r="S116" s="178"/>
      <c r="T116" s="178"/>
      <c r="U116" s="137"/>
      <c r="V116" s="179"/>
      <c r="W116" s="755"/>
      <c r="X116" s="4"/>
      <c r="Y116" s="4"/>
      <c r="Z116" s="4"/>
      <c r="AA116" s="4"/>
      <c r="AB116" s="4"/>
      <c r="AC116" s="4"/>
    </row>
    <row r="117" spans="1:29" ht="13">
      <c r="A117" s="4209"/>
      <c r="B117" s="4651">
        <v>45208</v>
      </c>
      <c r="C117" s="95"/>
      <c r="D117" s="368"/>
      <c r="E117" s="224"/>
      <c r="F117" s="4449" t="s">
        <v>228</v>
      </c>
      <c r="G117" s="4232" t="s">
        <v>530</v>
      </c>
      <c r="H117" s="4626" t="s">
        <v>531</v>
      </c>
      <c r="I117" s="98"/>
      <c r="J117" s="4470" t="s">
        <v>532</v>
      </c>
      <c r="K117" s="4562" t="s">
        <v>533</v>
      </c>
      <c r="L117" s="4441" t="s">
        <v>512</v>
      </c>
      <c r="M117" s="225"/>
      <c r="N117" s="225"/>
      <c r="O117" s="102">
        <v>68</v>
      </c>
      <c r="P117" s="4510" t="s">
        <v>534</v>
      </c>
      <c r="Q117" s="103"/>
      <c r="R117" s="103"/>
      <c r="S117" s="103"/>
      <c r="T117" s="103"/>
      <c r="U117" s="104"/>
      <c r="V117" s="105"/>
      <c r="W117" s="104"/>
      <c r="X117" s="4"/>
      <c r="Y117" s="4"/>
      <c r="Z117" s="4"/>
      <c r="AA117" s="4"/>
      <c r="AB117" s="4"/>
      <c r="AC117" s="4"/>
    </row>
    <row r="118" spans="1:29" ht="13">
      <c r="A118" s="4209"/>
      <c r="B118" s="4068"/>
      <c r="C118" s="95"/>
      <c r="D118" s="368"/>
      <c r="E118" s="224"/>
      <c r="F118" s="4068"/>
      <c r="G118" s="4233"/>
      <c r="H118" s="4209"/>
      <c r="I118" s="98"/>
      <c r="J118" s="4393"/>
      <c r="K118" s="4207"/>
      <c r="L118" s="4458"/>
      <c r="M118" s="225"/>
      <c r="N118" s="225"/>
      <c r="O118" s="565"/>
      <c r="P118" s="4474"/>
      <c r="Q118" s="103"/>
      <c r="R118" s="103"/>
      <c r="S118" s="103"/>
      <c r="T118" s="103"/>
      <c r="U118" s="104"/>
      <c r="V118" s="105"/>
      <c r="W118" s="104"/>
      <c r="X118" s="4"/>
      <c r="Y118" s="4"/>
      <c r="Z118" s="4"/>
      <c r="AA118" s="4"/>
      <c r="AB118" s="4"/>
      <c r="AC118" s="4"/>
    </row>
    <row r="119" spans="1:29" ht="20">
      <c r="A119" s="4209"/>
      <c r="B119" s="4068"/>
      <c r="C119" s="95"/>
      <c r="D119" s="368"/>
      <c r="E119" s="224"/>
      <c r="F119" s="4068"/>
      <c r="G119" s="4233"/>
      <c r="H119" s="4209"/>
      <c r="I119" s="181"/>
      <c r="J119" s="1165"/>
      <c r="K119" s="1166"/>
      <c r="L119" s="1167"/>
      <c r="M119" s="225"/>
      <c r="N119" s="225"/>
      <c r="O119" s="1168" t="s">
        <v>535</v>
      </c>
      <c r="P119" s="566" t="s">
        <v>536</v>
      </c>
      <c r="Q119" s="103"/>
      <c r="R119" s="103"/>
      <c r="S119" s="103"/>
      <c r="T119" s="103"/>
      <c r="U119" s="104"/>
      <c r="V119" s="105"/>
      <c r="W119" s="104"/>
      <c r="X119" s="4"/>
      <c r="Y119" s="4"/>
      <c r="Z119" s="4"/>
      <c r="AA119" s="4"/>
      <c r="AB119" s="4"/>
      <c r="AC119" s="4"/>
    </row>
    <row r="120" spans="1:29" ht="13">
      <c r="A120" s="4209"/>
      <c r="B120" s="4130"/>
      <c r="C120" s="111"/>
      <c r="D120" s="482"/>
      <c r="E120" s="483"/>
      <c r="F120" s="4068"/>
      <c r="G120" s="4233"/>
      <c r="H120" s="4133"/>
      <c r="I120" s="7"/>
      <c r="J120" s="1169"/>
      <c r="K120" s="1170"/>
      <c r="L120" s="1171"/>
      <c r="M120" s="1172"/>
      <c r="N120" s="1172"/>
      <c r="O120" s="120"/>
      <c r="P120" s="121"/>
      <c r="Q120" s="121"/>
      <c r="R120" s="121"/>
      <c r="S120" s="121"/>
      <c r="T120" s="121"/>
      <c r="U120" s="119"/>
      <c r="V120" s="122"/>
      <c r="W120" s="119"/>
      <c r="X120" s="4"/>
      <c r="Y120" s="4"/>
      <c r="Z120" s="4"/>
      <c r="AA120" s="4"/>
      <c r="AB120" s="4"/>
      <c r="AC120" s="4"/>
    </row>
    <row r="121" spans="1:29" ht="13">
      <c r="A121" s="4209"/>
      <c r="B121" s="4534" t="s">
        <v>244</v>
      </c>
      <c r="C121" s="149"/>
      <c r="D121" s="432"/>
      <c r="E121" s="261"/>
      <c r="F121" s="4068"/>
      <c r="G121" s="4233"/>
      <c r="H121" s="142"/>
      <c r="I121" s="4485" t="s">
        <v>212</v>
      </c>
      <c r="J121" s="1173"/>
      <c r="K121" s="7"/>
      <c r="L121" s="780"/>
      <c r="M121" s="261"/>
      <c r="N121" s="571"/>
      <c r="O121" s="572"/>
      <c r="P121" s="573"/>
      <c r="Q121" s="574"/>
      <c r="R121" s="575" t="s">
        <v>144</v>
      </c>
      <c r="S121" s="575" t="s">
        <v>113</v>
      </c>
      <c r="T121" s="575" t="s">
        <v>93</v>
      </c>
      <c r="U121" s="576">
        <v>7</v>
      </c>
      <c r="V121" s="153"/>
      <c r="W121" s="152"/>
      <c r="X121" s="4"/>
      <c r="Y121" s="4"/>
      <c r="Z121" s="4"/>
      <c r="AA121" s="4"/>
      <c r="AB121" s="4"/>
      <c r="AC121" s="4"/>
    </row>
    <row r="122" spans="1:29" ht="13">
      <c r="A122" s="4209"/>
      <c r="B122" s="4068"/>
      <c r="C122" s="100"/>
      <c r="D122" s="482"/>
      <c r="E122" s="483"/>
      <c r="F122" s="4068"/>
      <c r="G122" s="4233"/>
      <c r="H122" s="95"/>
      <c r="I122" s="4209"/>
      <c r="J122" s="721"/>
      <c r="K122" s="1174"/>
      <c r="L122" s="1175"/>
      <c r="M122" s="224"/>
      <c r="N122" s="225"/>
      <c r="O122" s="120"/>
      <c r="P122" s="103"/>
      <c r="Q122" s="103"/>
      <c r="R122" s="103"/>
      <c r="S122" s="103"/>
      <c r="T122" s="103"/>
      <c r="U122" s="104"/>
      <c r="V122" s="122"/>
      <c r="W122" s="119"/>
      <c r="X122" s="4"/>
      <c r="Y122" s="4"/>
      <c r="Z122" s="4"/>
      <c r="AA122" s="4"/>
      <c r="AB122" s="4"/>
      <c r="AC122" s="4"/>
    </row>
    <row r="123" spans="1:29" ht="13">
      <c r="A123" s="4209"/>
      <c r="B123" s="4068"/>
      <c r="C123" s="100"/>
      <c r="D123" s="1"/>
      <c r="E123" s="375"/>
      <c r="F123" s="4068"/>
      <c r="G123" s="4233"/>
      <c r="H123" s="95"/>
      <c r="I123" s="4209"/>
      <c r="J123" s="4461" t="s">
        <v>537</v>
      </c>
      <c r="K123" s="4622" t="s">
        <v>538</v>
      </c>
      <c r="L123" s="4522" t="s">
        <v>512</v>
      </c>
      <c r="M123" s="224"/>
      <c r="N123" s="225"/>
      <c r="O123" s="186"/>
      <c r="P123" s="103"/>
      <c r="Q123" s="103"/>
      <c r="R123" s="103"/>
      <c r="S123" s="103"/>
      <c r="T123" s="103"/>
      <c r="U123" s="104"/>
      <c r="V123" s="190"/>
      <c r="W123" s="189"/>
      <c r="X123" s="4"/>
      <c r="Y123" s="4"/>
      <c r="Z123" s="4"/>
      <c r="AA123" s="4"/>
      <c r="AB123" s="4"/>
      <c r="AC123" s="4"/>
    </row>
    <row r="124" spans="1:29" ht="13">
      <c r="A124" s="4209"/>
      <c r="B124" s="4130"/>
      <c r="C124" s="915"/>
      <c r="D124" s="972"/>
      <c r="E124" s="973"/>
      <c r="F124" s="4130"/>
      <c r="G124" s="4234"/>
      <c r="H124" s="877"/>
      <c r="I124" s="4133"/>
      <c r="J124" s="4393"/>
      <c r="K124" s="4189"/>
      <c r="L124" s="4442"/>
      <c r="M124" s="939"/>
      <c r="N124" s="1176"/>
      <c r="O124" s="895"/>
      <c r="P124" s="884"/>
      <c r="Q124" s="884"/>
      <c r="R124" s="884"/>
      <c r="S124" s="884"/>
      <c r="T124" s="884"/>
      <c r="U124" s="885"/>
      <c r="V124" s="948"/>
      <c r="W124" s="897"/>
      <c r="X124" s="4"/>
      <c r="Y124" s="4"/>
      <c r="Z124" s="4"/>
      <c r="AA124" s="4"/>
      <c r="AB124" s="4"/>
      <c r="AC124" s="4"/>
    </row>
    <row r="125" spans="1:29" ht="13">
      <c r="A125" s="4209"/>
      <c r="B125" s="4534" t="s">
        <v>248</v>
      </c>
      <c r="C125" s="4450" t="s">
        <v>539</v>
      </c>
      <c r="D125" s="482"/>
      <c r="E125" s="483"/>
      <c r="F125" s="4499" t="s">
        <v>241</v>
      </c>
      <c r="G125" s="4500" t="s">
        <v>540</v>
      </c>
      <c r="H125" s="180"/>
      <c r="I125" s="4485" t="s">
        <v>541</v>
      </c>
      <c r="J125" s="4524" t="s">
        <v>202</v>
      </c>
      <c r="K125" s="4606" t="s">
        <v>542</v>
      </c>
      <c r="L125" s="4522" t="s">
        <v>543</v>
      </c>
      <c r="M125" s="4619" t="s">
        <v>544</v>
      </c>
      <c r="N125" s="229"/>
      <c r="O125" s="243"/>
      <c r="P125" s="581"/>
      <c r="Q125" s="582"/>
      <c r="R125" s="583"/>
      <c r="S125" s="583"/>
      <c r="T125" s="583"/>
      <c r="U125" s="584"/>
      <c r="V125" s="122"/>
      <c r="W125" s="119"/>
      <c r="X125" s="4"/>
      <c r="Y125" s="4"/>
      <c r="Z125" s="4"/>
      <c r="AA125" s="4"/>
      <c r="AB125" s="4"/>
      <c r="AC125" s="4"/>
    </row>
    <row r="126" spans="1:29" ht="13">
      <c r="A126" s="4209"/>
      <c r="B126" s="4068"/>
      <c r="C126" s="4209"/>
      <c r="D126" s="1"/>
      <c r="E126" s="375"/>
      <c r="F126" s="4493"/>
      <c r="G126" s="4069"/>
      <c r="H126" s="180"/>
      <c r="I126" s="4209"/>
      <c r="J126" s="4456"/>
      <c r="K126" s="4147"/>
      <c r="L126" s="4442"/>
      <c r="M126" s="4209"/>
      <c r="N126" s="229"/>
      <c r="O126" s="585"/>
      <c r="P126" s="586"/>
      <c r="Q126" s="587"/>
      <c r="R126" s="588"/>
      <c r="S126" s="588"/>
      <c r="T126" s="588"/>
      <c r="U126" s="589"/>
      <c r="V126" s="190"/>
      <c r="W126" s="189"/>
      <c r="X126" s="4"/>
      <c r="Y126" s="4"/>
      <c r="Z126" s="4"/>
      <c r="AA126" s="4"/>
      <c r="AB126" s="4"/>
      <c r="AC126" s="4"/>
    </row>
    <row r="127" spans="1:29" ht="13">
      <c r="A127" s="4209"/>
      <c r="B127" s="4068"/>
      <c r="C127" s="4209"/>
      <c r="D127" s="1"/>
      <c r="E127" s="375"/>
      <c r="F127" s="4493"/>
      <c r="G127" s="4069"/>
      <c r="H127" s="180"/>
      <c r="I127" s="4209"/>
      <c r="J127" s="4456"/>
      <c r="K127" s="4147"/>
      <c r="L127" s="4442"/>
      <c r="M127" s="4209"/>
      <c r="N127" s="229"/>
      <c r="O127" s="186"/>
      <c r="P127" s="188"/>
      <c r="Q127" s="188"/>
      <c r="R127" s="188"/>
      <c r="S127" s="188"/>
      <c r="T127" s="188"/>
      <c r="U127" s="189"/>
      <c r="V127" s="190"/>
      <c r="W127" s="189"/>
      <c r="X127" s="4"/>
      <c r="Y127" s="4"/>
      <c r="Z127" s="4"/>
      <c r="AA127" s="4"/>
      <c r="AB127" s="4"/>
      <c r="AC127" s="4"/>
    </row>
    <row r="128" spans="1:29" ht="13">
      <c r="A128" s="4209"/>
      <c r="B128" s="4130"/>
      <c r="C128" s="4133"/>
      <c r="D128" s="1"/>
      <c r="E128" s="375"/>
      <c r="F128" s="4493"/>
      <c r="G128" s="4069"/>
      <c r="H128" s="608"/>
      <c r="I128" s="4133"/>
      <c r="J128" s="4240"/>
      <c r="K128" s="4148"/>
      <c r="L128" s="4442"/>
      <c r="M128" s="4209"/>
      <c r="N128" s="960"/>
      <c r="O128" s="186"/>
      <c r="P128" s="188"/>
      <c r="Q128" s="188"/>
      <c r="R128" s="188"/>
      <c r="S128" s="188"/>
      <c r="T128" s="188"/>
      <c r="U128" s="189"/>
      <c r="V128" s="186"/>
      <c r="W128" s="189"/>
      <c r="X128" s="4"/>
      <c r="Y128" s="4"/>
      <c r="Z128" s="4"/>
      <c r="AA128" s="4"/>
      <c r="AB128" s="4"/>
      <c r="AC128" s="4"/>
    </row>
    <row r="129" spans="1:29" ht="13">
      <c r="A129" s="4209"/>
      <c r="B129" s="4534" t="s">
        <v>40</v>
      </c>
      <c r="C129" s="142"/>
      <c r="D129" s="432"/>
      <c r="E129" s="261"/>
      <c r="F129" s="4493"/>
      <c r="G129" s="4069"/>
      <c r="H129" s="4454" t="s">
        <v>545</v>
      </c>
      <c r="I129" s="142"/>
      <c r="J129" s="1177"/>
      <c r="K129" s="604"/>
      <c r="L129" s="371"/>
      <c r="M129" s="4209"/>
      <c r="N129" s="264"/>
      <c r="O129" s="517">
        <v>71</v>
      </c>
      <c r="P129" s="518" t="s">
        <v>546</v>
      </c>
      <c r="Q129" s="518"/>
      <c r="R129" s="518"/>
      <c r="S129" s="518"/>
      <c r="T129" s="518"/>
      <c r="U129" s="594"/>
      <c r="V129" s="153"/>
      <c r="W129" s="595"/>
      <c r="X129" s="4"/>
      <c r="Y129" s="4"/>
      <c r="Z129" s="4"/>
      <c r="AA129" s="4"/>
      <c r="AB129" s="4"/>
      <c r="AC129" s="4"/>
    </row>
    <row r="130" spans="1:29" ht="13">
      <c r="A130" s="4209"/>
      <c r="B130" s="4068"/>
      <c r="C130" s="95"/>
      <c r="D130" s="368"/>
      <c r="E130" s="224"/>
      <c r="F130" s="4493"/>
      <c r="G130" s="4069"/>
      <c r="H130" s="4209"/>
      <c r="I130" s="95"/>
      <c r="J130" s="531"/>
      <c r="K130" s="1178"/>
      <c r="L130" s="191"/>
      <c r="M130" s="4209"/>
      <c r="N130" s="268"/>
      <c r="O130" s="160"/>
      <c r="P130" s="529"/>
      <c r="Q130" s="529"/>
      <c r="R130" s="529"/>
      <c r="S130" s="529"/>
      <c r="T130" s="529"/>
      <c r="U130" s="596"/>
      <c r="V130" s="105"/>
      <c r="W130" s="104"/>
      <c r="X130" s="4"/>
      <c r="Y130" s="4"/>
      <c r="Z130" s="4"/>
      <c r="AA130" s="4"/>
      <c r="AB130" s="4"/>
      <c r="AC130" s="4"/>
    </row>
    <row r="131" spans="1:29" ht="13">
      <c r="A131" s="4209"/>
      <c r="B131" s="4068"/>
      <c r="C131" s="95"/>
      <c r="D131" s="368"/>
      <c r="E131" s="224"/>
      <c r="F131" s="4493"/>
      <c r="G131" s="4069"/>
      <c r="H131" s="4209"/>
      <c r="I131" s="95"/>
      <c r="J131" s="531"/>
      <c r="K131" s="1178"/>
      <c r="L131" s="191"/>
      <c r="M131" s="4209"/>
      <c r="N131" s="268"/>
      <c r="O131" s="160"/>
      <c r="P131" s="529"/>
      <c r="Q131" s="529"/>
      <c r="R131" s="529"/>
      <c r="S131" s="529"/>
      <c r="T131" s="529"/>
      <c r="U131" s="596"/>
      <c r="V131" s="105"/>
      <c r="W131" s="104"/>
      <c r="X131" s="4"/>
      <c r="Y131" s="4"/>
      <c r="Z131" s="4"/>
      <c r="AA131" s="4"/>
      <c r="AB131" s="4"/>
      <c r="AC131" s="4"/>
    </row>
    <row r="132" spans="1:29" ht="13">
      <c r="A132" s="4385"/>
      <c r="B132" s="4176"/>
      <c r="C132" s="877"/>
      <c r="D132" s="891"/>
      <c r="E132" s="939"/>
      <c r="F132" s="4493"/>
      <c r="G132" s="4069"/>
      <c r="H132" s="4133"/>
      <c r="I132" s="111"/>
      <c r="J132" s="1179"/>
      <c r="K132" s="1180"/>
      <c r="L132" s="931"/>
      <c r="M132" s="4385"/>
      <c r="N132" s="94"/>
      <c r="O132" s="535"/>
      <c r="P132" s="536"/>
      <c r="Q132" s="536"/>
      <c r="R132" s="536"/>
      <c r="S132" s="536"/>
      <c r="T132" s="536"/>
      <c r="U132" s="614"/>
      <c r="V132" s="886"/>
      <c r="W132" s="885"/>
      <c r="X132" s="4"/>
      <c r="Y132" s="4"/>
      <c r="Z132" s="4"/>
      <c r="AA132" s="4"/>
      <c r="AB132" s="4"/>
      <c r="AC132" s="4"/>
    </row>
    <row r="133" spans="1:29" ht="13">
      <c r="A133" s="4590" t="s">
        <v>547</v>
      </c>
      <c r="B133" s="498" t="s">
        <v>548</v>
      </c>
      <c r="C133" s="705"/>
      <c r="D133" s="706"/>
      <c r="E133" s="705"/>
      <c r="F133" s="4493"/>
      <c r="G133" s="4069"/>
      <c r="H133" s="994"/>
      <c r="I133" s="498"/>
      <c r="J133" s="1181"/>
      <c r="K133" s="564"/>
      <c r="L133" s="1182"/>
      <c r="M133" s="1183"/>
      <c r="N133" s="1183"/>
      <c r="O133" s="4620">
        <v>25</v>
      </c>
      <c r="P133" s="4621" t="s">
        <v>549</v>
      </c>
      <c r="Q133" s="442"/>
      <c r="R133" s="4615" t="s">
        <v>264</v>
      </c>
      <c r="S133" s="4615" t="s">
        <v>550</v>
      </c>
      <c r="T133" s="4615" t="s">
        <v>93</v>
      </c>
      <c r="U133" s="4616">
        <v>15</v>
      </c>
      <c r="V133" s="103"/>
      <c r="W133" s="104"/>
      <c r="X133" s="4"/>
      <c r="Y133" s="4"/>
      <c r="Z133" s="4"/>
      <c r="AA133" s="4"/>
      <c r="AB133" s="4"/>
      <c r="AC133" s="4"/>
    </row>
    <row r="134" spans="1:29" ht="13">
      <c r="A134" s="4111"/>
      <c r="B134" s="4654">
        <v>45113</v>
      </c>
      <c r="C134" s="110"/>
      <c r="D134" s="98"/>
      <c r="E134" s="102"/>
      <c r="F134" s="4493"/>
      <c r="G134" s="4069"/>
      <c r="H134" s="4507" t="s">
        <v>406</v>
      </c>
      <c r="I134" s="142"/>
      <c r="J134" s="4623" t="s">
        <v>551</v>
      </c>
      <c r="K134" s="4624" t="s">
        <v>552</v>
      </c>
      <c r="L134" s="605"/>
      <c r="M134" s="606"/>
      <c r="N134" s="606"/>
      <c r="O134" s="4456"/>
      <c r="P134" s="4147"/>
      <c r="Q134" s="590"/>
      <c r="R134" s="4145"/>
      <c r="S134" s="4145"/>
      <c r="T134" s="4145"/>
      <c r="U134" s="4069"/>
      <c r="V134" s="187"/>
      <c r="W134" s="192"/>
      <c r="X134" s="4"/>
      <c r="Y134" s="4"/>
      <c r="Z134" s="4"/>
      <c r="AA134" s="4"/>
      <c r="AB134" s="4"/>
      <c r="AC134" s="4"/>
    </row>
    <row r="135" spans="1:29" ht="13">
      <c r="A135" s="4111"/>
      <c r="B135" s="4209"/>
      <c r="C135" s="607"/>
      <c r="D135" s="114"/>
      <c r="E135" s="111"/>
      <c r="F135" s="4493"/>
      <c r="G135" s="4069"/>
      <c r="H135" s="4111"/>
      <c r="I135" s="180"/>
      <c r="J135" s="4474"/>
      <c r="K135" s="4180"/>
      <c r="L135" s="630"/>
      <c r="M135" s="980"/>
      <c r="N135" s="980"/>
      <c r="O135" s="4491"/>
      <c r="P135" s="4180"/>
      <c r="Q135" s="590"/>
      <c r="R135" s="4474"/>
      <c r="S135" s="4474"/>
      <c r="T135" s="4474"/>
      <c r="U135" s="4071"/>
      <c r="V135" s="103"/>
      <c r="W135" s="104"/>
      <c r="X135" s="4"/>
      <c r="Y135" s="4"/>
      <c r="Z135" s="4"/>
      <c r="AA135" s="4"/>
      <c r="AB135" s="4"/>
      <c r="AC135" s="4"/>
    </row>
    <row r="136" spans="1:29" ht="13">
      <c r="A136" s="4111"/>
      <c r="B136" s="4209"/>
      <c r="C136" s="629"/>
      <c r="D136" s="165"/>
      <c r="E136" s="252"/>
      <c r="F136" s="4493"/>
      <c r="G136" s="4069"/>
      <c r="H136" s="4111"/>
      <c r="I136" s="180"/>
      <c r="J136" s="4511" t="s">
        <v>553</v>
      </c>
      <c r="K136" s="4625" t="s">
        <v>552</v>
      </c>
      <c r="L136" s="1013"/>
      <c r="M136" s="981"/>
      <c r="N136" s="981"/>
      <c r="O136" s="157"/>
      <c r="P136" s="1184"/>
      <c r="Q136" s="590"/>
      <c r="R136" s="590"/>
      <c r="S136" s="590"/>
      <c r="T136" s="590"/>
      <c r="U136" s="191"/>
      <c r="V136" s="103"/>
      <c r="W136" s="104"/>
      <c r="X136" s="4"/>
      <c r="Y136" s="4"/>
      <c r="Z136" s="4"/>
      <c r="AA136" s="4"/>
      <c r="AB136" s="4"/>
      <c r="AC136" s="4"/>
    </row>
    <row r="137" spans="1:29" ht="13">
      <c r="A137" s="4111"/>
      <c r="B137" s="4133"/>
      <c r="C137" s="962"/>
      <c r="D137" s="165"/>
      <c r="E137" s="945"/>
      <c r="F137" s="4493"/>
      <c r="G137" s="4069"/>
      <c r="H137" s="4393"/>
      <c r="I137" s="976"/>
      <c r="J137" s="4024"/>
      <c r="K137" s="4148"/>
      <c r="L137" s="1038"/>
      <c r="M137" s="982"/>
      <c r="N137" s="982"/>
      <c r="O137" s="895"/>
      <c r="P137" s="1185"/>
      <c r="Q137" s="301"/>
      <c r="R137" s="301"/>
      <c r="S137" s="301"/>
      <c r="T137" s="301"/>
      <c r="U137" s="185"/>
      <c r="V137" s="121"/>
      <c r="W137" s="119"/>
      <c r="X137" s="4"/>
      <c r="Y137" s="4"/>
      <c r="Z137" s="4"/>
      <c r="AA137" s="4"/>
      <c r="AB137" s="4"/>
      <c r="AC137" s="4"/>
    </row>
    <row r="138" spans="1:29" ht="13">
      <c r="A138" s="4111"/>
      <c r="B138" s="4384" t="s">
        <v>50</v>
      </c>
      <c r="C138" s="127"/>
      <c r="D138" s="127"/>
      <c r="E138" s="128"/>
      <c r="F138" s="4493"/>
      <c r="G138" s="4069"/>
      <c r="H138" s="4446" t="s">
        <v>554</v>
      </c>
      <c r="I138" s="364"/>
      <c r="J138" s="653"/>
      <c r="K138" s="1161"/>
      <c r="L138" s="202"/>
      <c r="M138" s="418"/>
      <c r="N138" s="654"/>
      <c r="O138" s="4398">
        <v>25</v>
      </c>
      <c r="P138" s="4555" t="s">
        <v>555</v>
      </c>
      <c r="Q138" s="304"/>
      <c r="R138" s="4023" t="s">
        <v>264</v>
      </c>
      <c r="S138" s="304"/>
      <c r="T138" s="4023" t="s">
        <v>556</v>
      </c>
      <c r="U138" s="4535">
        <v>14</v>
      </c>
      <c r="V138" s="130"/>
      <c r="W138" s="1186"/>
      <c r="X138" s="4"/>
      <c r="Y138" s="4"/>
      <c r="Z138" s="4"/>
      <c r="AA138" s="4"/>
      <c r="AB138" s="4"/>
      <c r="AC138" s="4"/>
    </row>
    <row r="139" spans="1:29" ht="13">
      <c r="A139" s="4111"/>
      <c r="B139" s="4209"/>
      <c r="C139" s="197"/>
      <c r="D139" s="197"/>
      <c r="E139" s="202"/>
      <c r="F139" s="4493"/>
      <c r="G139" s="4069"/>
      <c r="H139" s="4209"/>
      <c r="I139" s="135"/>
      <c r="J139" s="283"/>
      <c r="K139" s="1161"/>
      <c r="L139" s="202"/>
      <c r="M139" s="418"/>
      <c r="N139" s="654"/>
      <c r="O139" s="4456"/>
      <c r="P139" s="4147"/>
      <c r="Q139" s="457"/>
      <c r="R139" s="4145"/>
      <c r="S139" s="457"/>
      <c r="T139" s="4145"/>
      <c r="U139" s="4069"/>
      <c r="V139" s="139"/>
      <c r="W139" s="1187"/>
      <c r="X139" s="4"/>
      <c r="Y139" s="4"/>
      <c r="Z139" s="4"/>
      <c r="AA139" s="4"/>
      <c r="AB139" s="4"/>
      <c r="AC139" s="4"/>
    </row>
    <row r="140" spans="1:29" ht="13">
      <c r="A140" s="4111"/>
      <c r="B140" s="4209"/>
      <c r="C140" s="197"/>
      <c r="D140" s="197"/>
      <c r="E140" s="202"/>
      <c r="F140" s="4493"/>
      <c r="G140" s="4069"/>
      <c r="H140" s="4209"/>
      <c r="I140" s="436"/>
      <c r="J140" s="653"/>
      <c r="K140" s="203"/>
      <c r="L140" s="202"/>
      <c r="M140" s="418"/>
      <c r="N140" s="654"/>
      <c r="O140" s="4456"/>
      <c r="P140" s="4147"/>
      <c r="Q140" s="139"/>
      <c r="R140" s="4145"/>
      <c r="S140" s="139"/>
      <c r="T140" s="4145"/>
      <c r="U140" s="4069"/>
      <c r="V140" s="339"/>
      <c r="W140" s="655"/>
      <c r="X140" s="4"/>
      <c r="Y140" s="4"/>
      <c r="Z140" s="4"/>
      <c r="AA140" s="4"/>
      <c r="AB140" s="4"/>
      <c r="AC140" s="4"/>
    </row>
    <row r="141" spans="1:29" ht="13">
      <c r="A141" s="4111"/>
      <c r="B141" s="4133"/>
      <c r="C141" s="136"/>
      <c r="D141" s="136"/>
      <c r="E141" s="137"/>
      <c r="F141" s="4493"/>
      <c r="G141" s="4069"/>
      <c r="H141" s="4133"/>
      <c r="I141" s="436"/>
      <c r="J141" s="4608" t="s">
        <v>557</v>
      </c>
      <c r="K141" s="4183"/>
      <c r="L141" s="4067"/>
      <c r="M141" s="658"/>
      <c r="N141" s="659"/>
      <c r="O141" s="4240"/>
      <c r="P141" s="4148"/>
      <c r="Q141" s="207"/>
      <c r="R141" s="4024"/>
      <c r="S141" s="207"/>
      <c r="T141" s="4024"/>
      <c r="U141" s="4055"/>
      <c r="V141" s="207"/>
      <c r="W141" s="660"/>
      <c r="X141" s="4"/>
      <c r="Y141" s="4"/>
      <c r="Z141" s="4"/>
      <c r="AA141" s="4"/>
      <c r="AB141" s="4"/>
      <c r="AC141" s="4"/>
    </row>
    <row r="142" spans="1:29" ht="13">
      <c r="A142" s="4111"/>
      <c r="B142" s="4384" t="s">
        <v>54</v>
      </c>
      <c r="C142" s="4450" t="s">
        <v>558</v>
      </c>
      <c r="D142" s="4476" t="s">
        <v>205</v>
      </c>
      <c r="E142" s="4439" t="s">
        <v>559</v>
      </c>
      <c r="F142" s="4493"/>
      <c r="G142" s="4069"/>
      <c r="H142" s="123"/>
      <c r="I142" s="126"/>
      <c r="J142" s="4609" t="s">
        <v>560</v>
      </c>
      <c r="K142" s="4610"/>
      <c r="L142" s="4611"/>
      <c r="M142" s="127"/>
      <c r="N142" s="128"/>
      <c r="O142" s="674"/>
      <c r="P142" s="675"/>
      <c r="Q142" s="139"/>
      <c r="R142" s="139"/>
      <c r="S142" s="139"/>
      <c r="T142" s="139"/>
      <c r="U142" s="140"/>
      <c r="V142" s="307"/>
      <c r="W142" s="676"/>
      <c r="X142" s="4"/>
      <c r="Y142" s="4"/>
      <c r="Z142" s="4"/>
      <c r="AA142" s="4"/>
      <c r="AB142" s="4"/>
      <c r="AC142" s="4"/>
    </row>
    <row r="143" spans="1:29" ht="13">
      <c r="A143" s="4111"/>
      <c r="B143" s="4209"/>
      <c r="C143" s="4209"/>
      <c r="D143" s="4209"/>
      <c r="E143" s="4209"/>
      <c r="F143" s="4493"/>
      <c r="G143" s="4069"/>
      <c r="H143" s="194"/>
      <c r="I143" s="364"/>
      <c r="J143" s="4612"/>
      <c r="K143" s="4613"/>
      <c r="L143" s="4614"/>
      <c r="M143" s="197"/>
      <c r="N143" s="202"/>
      <c r="O143" s="405"/>
      <c r="P143" s="339"/>
      <c r="Q143" s="339"/>
      <c r="R143" s="339"/>
      <c r="S143" s="339"/>
      <c r="T143" s="339"/>
      <c r="U143" s="406"/>
      <c r="V143" s="438"/>
      <c r="W143" s="655"/>
      <c r="X143" s="4"/>
      <c r="Y143" s="4"/>
      <c r="Z143" s="4"/>
      <c r="AA143" s="4"/>
      <c r="AB143" s="4"/>
      <c r="AC143" s="4"/>
    </row>
    <row r="144" spans="1:29" ht="13">
      <c r="A144" s="4111"/>
      <c r="B144" s="4209"/>
      <c r="C144" s="4209"/>
      <c r="D144" s="4209"/>
      <c r="E144" s="4209"/>
      <c r="F144" s="4493"/>
      <c r="G144" s="4069"/>
      <c r="H144" s="194"/>
      <c r="I144" s="364"/>
      <c r="J144" s="430"/>
      <c r="K144" s="203"/>
      <c r="L144" s="202"/>
      <c r="M144" s="197"/>
      <c r="N144" s="202"/>
      <c r="O144" s="405"/>
      <c r="P144" s="339"/>
      <c r="Q144" s="339"/>
      <c r="R144" s="339"/>
      <c r="S144" s="339"/>
      <c r="T144" s="339"/>
      <c r="U144" s="406"/>
      <c r="V144" s="438"/>
      <c r="W144" s="655"/>
      <c r="X144" s="4"/>
      <c r="Y144" s="4"/>
      <c r="Z144" s="4"/>
      <c r="AA144" s="4"/>
      <c r="AB144" s="4"/>
      <c r="AC144" s="4"/>
    </row>
    <row r="145" spans="1:29" ht="13">
      <c r="A145" s="4111"/>
      <c r="B145" s="4133"/>
      <c r="C145" s="4133"/>
      <c r="D145" s="4133"/>
      <c r="E145" s="4133"/>
      <c r="F145" s="4494"/>
      <c r="G145" s="4055"/>
      <c r="H145" s="171"/>
      <c r="I145" s="366"/>
      <c r="J145" s="179"/>
      <c r="K145" s="178"/>
      <c r="L145" s="137"/>
      <c r="M145" s="136"/>
      <c r="N145" s="137"/>
      <c r="O145" s="206"/>
      <c r="P145" s="207"/>
      <c r="Q145" s="207"/>
      <c r="R145" s="207"/>
      <c r="S145" s="207"/>
      <c r="T145" s="207"/>
      <c r="U145" s="208"/>
      <c r="V145" s="312"/>
      <c r="W145" s="208"/>
      <c r="X145" s="4"/>
      <c r="Y145" s="4"/>
      <c r="Z145" s="4"/>
      <c r="AA145" s="4"/>
      <c r="AB145" s="4"/>
      <c r="AC145" s="4"/>
    </row>
    <row r="146" spans="1:29" ht="13">
      <c r="A146" s="4111"/>
      <c r="B146" s="4384" t="s">
        <v>59</v>
      </c>
      <c r="C146" s="194"/>
      <c r="D146" s="364"/>
      <c r="E146" s="123"/>
      <c r="F146" s="4617" t="s">
        <v>257</v>
      </c>
      <c r="G146" s="4618" t="s">
        <v>561</v>
      </c>
      <c r="H146" s="4626" t="s">
        <v>545</v>
      </c>
      <c r="I146" s="364"/>
      <c r="J146" s="199"/>
      <c r="K146" s="200"/>
      <c r="L146" s="718"/>
      <c r="M146" s="197"/>
      <c r="N146" s="202"/>
      <c r="O146" s="4398">
        <v>25</v>
      </c>
      <c r="P146" s="4027" t="s">
        <v>562</v>
      </c>
      <c r="Q146" s="203"/>
      <c r="R146" s="4027" t="s">
        <v>35</v>
      </c>
      <c r="S146" s="4027" t="s">
        <v>36</v>
      </c>
      <c r="T146" s="4027" t="s">
        <v>93</v>
      </c>
      <c r="U146" s="4054">
        <v>14</v>
      </c>
      <c r="V146" s="283"/>
      <c r="W146" s="202"/>
      <c r="X146" s="4"/>
      <c r="Y146" s="4"/>
      <c r="Z146" s="4"/>
      <c r="AA146" s="4"/>
      <c r="AB146" s="4"/>
      <c r="AC146" s="4"/>
    </row>
    <row r="147" spans="1:29" ht="13">
      <c r="A147" s="4111"/>
      <c r="B147" s="4209"/>
      <c r="C147" s="194"/>
      <c r="D147" s="364"/>
      <c r="E147" s="194"/>
      <c r="F147" s="4496"/>
      <c r="G147" s="4068"/>
      <c r="H147" s="4209"/>
      <c r="I147" s="364"/>
      <c r="J147" s="199"/>
      <c r="K147" s="200"/>
      <c r="L147" s="718"/>
      <c r="M147" s="197"/>
      <c r="N147" s="202"/>
      <c r="O147" s="4456"/>
      <c r="P147" s="4145"/>
      <c r="Q147" s="203"/>
      <c r="R147" s="4145"/>
      <c r="S147" s="4145"/>
      <c r="T147" s="4145"/>
      <c r="U147" s="4069"/>
      <c r="V147" s="283"/>
      <c r="W147" s="202"/>
      <c r="X147" s="4"/>
      <c r="Y147" s="4"/>
      <c r="Z147" s="4"/>
      <c r="AA147" s="4"/>
      <c r="AB147" s="4"/>
      <c r="AC147" s="4"/>
    </row>
    <row r="148" spans="1:29" ht="13">
      <c r="A148" s="4111"/>
      <c r="B148" s="4209"/>
      <c r="C148" s="194"/>
      <c r="D148" s="364"/>
      <c r="E148" s="194"/>
      <c r="F148" s="4496"/>
      <c r="G148" s="4068"/>
      <c r="H148" s="4209"/>
      <c r="I148" s="364"/>
      <c r="J148" s="199"/>
      <c r="K148" s="200"/>
      <c r="L148" s="718"/>
      <c r="M148" s="197"/>
      <c r="N148" s="202"/>
      <c r="O148" s="4456"/>
      <c r="P148" s="4145"/>
      <c r="Q148" s="203"/>
      <c r="R148" s="4145"/>
      <c r="S148" s="4145"/>
      <c r="T148" s="4145"/>
      <c r="U148" s="4069"/>
      <c r="V148" s="283"/>
      <c r="W148" s="202"/>
      <c r="X148" s="4"/>
      <c r="Y148" s="4"/>
      <c r="Z148" s="4"/>
      <c r="AA148" s="4"/>
      <c r="AB148" s="4"/>
      <c r="AC148" s="4"/>
    </row>
    <row r="149" spans="1:29" ht="13">
      <c r="A149" s="4175"/>
      <c r="B149" s="4133"/>
      <c r="C149" s="171"/>
      <c r="D149" s="135"/>
      <c r="E149" s="171"/>
      <c r="F149" s="4496"/>
      <c r="G149" s="4068"/>
      <c r="H149" s="4133"/>
      <c r="I149" s="135"/>
      <c r="J149" s="740"/>
      <c r="K149" s="873"/>
      <c r="L149" s="201"/>
      <c r="M149" s="341"/>
      <c r="N149" s="140"/>
      <c r="O149" s="4491"/>
      <c r="P149" s="4474"/>
      <c r="Q149" s="139"/>
      <c r="R149" s="4474"/>
      <c r="S149" s="4474"/>
      <c r="T149" s="4474"/>
      <c r="U149" s="4071"/>
      <c r="V149" s="141"/>
      <c r="W149" s="140"/>
      <c r="X149" s="4"/>
      <c r="Y149" s="4"/>
      <c r="Z149" s="4"/>
      <c r="AA149" s="4"/>
      <c r="AB149" s="4"/>
      <c r="AC149" s="4"/>
    </row>
    <row r="150" spans="1:29" ht="18" customHeight="1">
      <c r="A150" s="499"/>
      <c r="B150" s="364">
        <v>1</v>
      </c>
      <c r="C150" s="4486" t="s">
        <v>232</v>
      </c>
      <c r="D150" s="4251"/>
      <c r="E150" s="4252"/>
      <c r="F150" s="4496"/>
      <c r="G150" s="4068"/>
      <c r="H150" s="992"/>
      <c r="I150" s="1010"/>
      <c r="J150" s="954"/>
      <c r="K150" s="1160"/>
      <c r="L150" s="1188"/>
      <c r="M150" s="1189"/>
      <c r="N150" s="1190"/>
      <c r="O150" s="1191"/>
      <c r="P150" s="1192"/>
      <c r="Q150" s="712"/>
      <c r="R150" s="1193"/>
      <c r="S150" s="1193"/>
      <c r="T150" s="1193"/>
      <c r="U150" s="1194"/>
      <c r="V150" s="717"/>
      <c r="W150" s="716"/>
      <c r="X150" s="4"/>
      <c r="Y150" s="4"/>
      <c r="Z150" s="4"/>
      <c r="AA150" s="4"/>
      <c r="AB150" s="4"/>
      <c r="AC150" s="4"/>
    </row>
    <row r="151" spans="1:29" ht="18" customHeight="1">
      <c r="A151" s="4591" t="s">
        <v>230</v>
      </c>
      <c r="B151" s="4588">
        <v>45050</v>
      </c>
      <c r="C151" s="4450" t="s">
        <v>408</v>
      </c>
      <c r="D151" s="98"/>
      <c r="E151" s="142"/>
      <c r="F151" s="4496"/>
      <c r="G151" s="4068"/>
      <c r="H151" s="95"/>
      <c r="I151" s="98"/>
      <c r="J151" s="4490" t="s">
        <v>563</v>
      </c>
      <c r="K151" s="4624" t="s">
        <v>564</v>
      </c>
      <c r="L151" s="4522" t="s">
        <v>512</v>
      </c>
      <c r="M151" s="228"/>
      <c r="N151" s="4627" t="s">
        <v>565</v>
      </c>
      <c r="O151" s="243"/>
      <c r="P151" s="693"/>
      <c r="Q151" s="582"/>
      <c r="R151" s="583"/>
      <c r="S151" s="583"/>
      <c r="T151" s="583"/>
      <c r="U151" s="584"/>
      <c r="V151" s="105"/>
      <c r="W151" s="104"/>
      <c r="X151" s="4"/>
      <c r="Y151" s="4"/>
      <c r="Z151" s="4"/>
      <c r="AA151" s="4"/>
      <c r="AB151" s="4"/>
      <c r="AC151" s="4"/>
    </row>
    <row r="152" spans="1:29" ht="13">
      <c r="A152" s="4209"/>
      <c r="B152" s="4068"/>
      <c r="C152" s="4209"/>
      <c r="D152" s="98"/>
      <c r="E152" s="95"/>
      <c r="F152" s="4496"/>
      <c r="G152" s="4068"/>
      <c r="H152" s="95"/>
      <c r="I152" s="98"/>
      <c r="J152" s="4491"/>
      <c r="K152" s="4180"/>
      <c r="L152" s="4442"/>
      <c r="M152" s="393"/>
      <c r="N152" s="4069"/>
      <c r="O152" s="102"/>
      <c r="P152" s="103"/>
      <c r="Q152" s="103"/>
      <c r="R152" s="103"/>
      <c r="S152" s="103"/>
      <c r="T152" s="103"/>
      <c r="U152" s="104"/>
      <c r="V152" s="105"/>
      <c r="W152" s="104"/>
      <c r="X152" s="4"/>
      <c r="Y152" s="4"/>
      <c r="Z152" s="4"/>
      <c r="AA152" s="4"/>
      <c r="AB152" s="4"/>
      <c r="AC152" s="4"/>
    </row>
    <row r="153" spans="1:29" ht="13">
      <c r="A153" s="4209"/>
      <c r="B153" s="4068"/>
      <c r="C153" s="4209"/>
      <c r="D153" s="98"/>
      <c r="E153" s="95"/>
      <c r="F153" s="4496"/>
      <c r="G153" s="4068"/>
      <c r="H153" s="95"/>
      <c r="I153" s="98"/>
      <c r="J153" s="1165"/>
      <c r="K153" s="1166"/>
      <c r="L153" s="1167"/>
      <c r="M153" s="393"/>
      <c r="N153" s="4069"/>
      <c r="O153" s="102"/>
      <c r="P153" s="103"/>
      <c r="Q153" s="103"/>
      <c r="R153" s="103"/>
      <c r="S153" s="103"/>
      <c r="T153" s="103"/>
      <c r="U153" s="104"/>
      <c r="V153" s="105"/>
      <c r="W153" s="104"/>
      <c r="X153" s="4"/>
      <c r="Y153" s="4"/>
      <c r="Z153" s="4"/>
      <c r="AA153" s="4"/>
      <c r="AB153" s="4"/>
      <c r="AC153" s="4"/>
    </row>
    <row r="154" spans="1:29" ht="13">
      <c r="A154" s="4209"/>
      <c r="B154" s="4130"/>
      <c r="C154" s="4133"/>
      <c r="D154" s="114"/>
      <c r="E154" s="877"/>
      <c r="F154" s="4496"/>
      <c r="G154" s="4068"/>
      <c r="H154" s="111"/>
      <c r="I154" s="114"/>
      <c r="J154" s="1169"/>
      <c r="K154" s="1170"/>
      <c r="L154" s="1171"/>
      <c r="M154" s="913"/>
      <c r="N154" s="4069"/>
      <c r="O154" s="120"/>
      <c r="P154" s="121"/>
      <c r="Q154" s="121"/>
      <c r="R154" s="121"/>
      <c r="S154" s="121"/>
      <c r="T154" s="121"/>
      <c r="U154" s="119"/>
      <c r="V154" s="122"/>
      <c r="W154" s="119"/>
      <c r="X154" s="4"/>
      <c r="Y154" s="4"/>
      <c r="Z154" s="4"/>
      <c r="AA154" s="4"/>
      <c r="AB154" s="4"/>
      <c r="AC154" s="4"/>
    </row>
    <row r="155" spans="1:29" ht="13">
      <c r="A155" s="4209"/>
      <c r="B155" s="378">
        <v>8</v>
      </c>
      <c r="C155" s="4486" t="s">
        <v>237</v>
      </c>
      <c r="D155" s="4251"/>
      <c r="E155" s="4252"/>
      <c r="F155" s="4496"/>
      <c r="G155" s="4068"/>
      <c r="H155" s="992"/>
      <c r="I155" s="1010"/>
      <c r="J155" s="174"/>
      <c r="K155" s="175"/>
      <c r="L155" s="175"/>
      <c r="M155" s="714"/>
      <c r="N155" s="4069"/>
      <c r="O155" s="715"/>
      <c r="P155" s="712"/>
      <c r="Q155" s="712"/>
      <c r="R155" s="712"/>
      <c r="S155" s="712"/>
      <c r="T155" s="712"/>
      <c r="U155" s="716"/>
      <c r="V155" s="717"/>
      <c r="W155" s="716"/>
      <c r="X155" s="4"/>
      <c r="Y155" s="4"/>
      <c r="Z155" s="4"/>
      <c r="AA155" s="4"/>
      <c r="AB155" s="4"/>
      <c r="AC155" s="4"/>
    </row>
    <row r="156" spans="1:29" ht="13">
      <c r="A156" s="4209"/>
      <c r="B156" s="378">
        <v>9</v>
      </c>
      <c r="C156" s="4486" t="s">
        <v>251</v>
      </c>
      <c r="D156" s="4251"/>
      <c r="E156" s="4252"/>
      <c r="F156" s="4496"/>
      <c r="G156" s="4068"/>
      <c r="H156" s="992"/>
      <c r="I156" s="1010"/>
      <c r="J156" s="954"/>
      <c r="K156" s="925"/>
      <c r="L156" s="925"/>
      <c r="M156" s="714"/>
      <c r="N156" s="4069"/>
      <c r="O156" s="1191"/>
      <c r="P156" s="1192"/>
      <c r="Q156" s="712"/>
      <c r="R156" s="1193"/>
      <c r="S156" s="1193"/>
      <c r="T156" s="1193"/>
      <c r="U156" s="1194"/>
      <c r="V156" s="717"/>
      <c r="W156" s="716"/>
      <c r="X156" s="4"/>
      <c r="Y156" s="4"/>
      <c r="Z156" s="4"/>
      <c r="AA156" s="4"/>
      <c r="AB156" s="4"/>
      <c r="AC156" s="4"/>
    </row>
    <row r="157" spans="1:29" ht="13">
      <c r="A157" s="4209"/>
      <c r="B157" s="4588">
        <v>45271</v>
      </c>
      <c r="C157" s="142"/>
      <c r="D157" s="98"/>
      <c r="E157" s="142"/>
      <c r="F157" s="4496"/>
      <c r="G157" s="4068"/>
      <c r="H157" s="4459" t="s">
        <v>247</v>
      </c>
      <c r="I157" s="181"/>
      <c r="J157" s="4628" t="s">
        <v>566</v>
      </c>
      <c r="K157" s="4624" t="s">
        <v>567</v>
      </c>
      <c r="L157" s="4522" t="s">
        <v>512</v>
      </c>
      <c r="M157" s="228"/>
      <c r="N157" s="4069"/>
      <c r="O157" s="243"/>
      <c r="P157" s="693"/>
      <c r="Q157" s="582"/>
      <c r="R157" s="583"/>
      <c r="S157" s="583"/>
      <c r="T157" s="583"/>
      <c r="U157" s="584"/>
      <c r="V157" s="105"/>
      <c r="W157" s="104"/>
      <c r="X157" s="4"/>
      <c r="Y157" s="4"/>
      <c r="Z157" s="4"/>
      <c r="AA157" s="4"/>
      <c r="AB157" s="4"/>
      <c r="AC157" s="4"/>
    </row>
    <row r="158" spans="1:29" ht="13">
      <c r="A158" s="4209"/>
      <c r="B158" s="4068"/>
      <c r="C158" s="95"/>
      <c r="D158" s="98"/>
      <c r="E158" s="95"/>
      <c r="F158" s="4496"/>
      <c r="G158" s="4068"/>
      <c r="H158" s="4209"/>
      <c r="I158" s="181"/>
      <c r="J158" s="4491"/>
      <c r="K158" s="4180"/>
      <c r="L158" s="4442"/>
      <c r="M158" s="393"/>
      <c r="N158" s="4069"/>
      <c r="O158" s="102"/>
      <c r="P158" s="103"/>
      <c r="Q158" s="103"/>
      <c r="R158" s="103"/>
      <c r="S158" s="103"/>
      <c r="T158" s="103"/>
      <c r="U158" s="104"/>
      <c r="V158" s="105"/>
      <c r="W158" s="104"/>
      <c r="X158" s="4"/>
      <c r="Y158" s="4"/>
      <c r="Z158" s="4"/>
      <c r="AA158" s="4"/>
      <c r="AB158" s="4"/>
      <c r="AC158" s="4"/>
    </row>
    <row r="159" spans="1:29" ht="13">
      <c r="A159" s="4209"/>
      <c r="B159" s="4068"/>
      <c r="C159" s="95"/>
      <c r="D159" s="98"/>
      <c r="E159" s="95"/>
      <c r="F159" s="4496"/>
      <c r="G159" s="4068"/>
      <c r="H159" s="4209"/>
      <c r="I159" s="181"/>
      <c r="J159" s="4527" t="s">
        <v>568</v>
      </c>
      <c r="K159" s="4625" t="s">
        <v>569</v>
      </c>
      <c r="L159" s="739"/>
      <c r="M159" s="393"/>
      <c r="N159" s="4069"/>
      <c r="O159" s="102"/>
      <c r="P159" s="103"/>
      <c r="Q159" s="121"/>
      <c r="R159" s="121"/>
      <c r="S159" s="121"/>
      <c r="T159" s="121"/>
      <c r="U159" s="119"/>
      <c r="V159" s="122"/>
      <c r="W159" s="119"/>
      <c r="X159" s="4"/>
      <c r="Y159" s="4"/>
      <c r="Z159" s="4"/>
      <c r="AA159" s="4"/>
      <c r="AB159" s="4"/>
      <c r="AC159" s="4"/>
    </row>
    <row r="160" spans="1:29" ht="13">
      <c r="A160" s="4209"/>
      <c r="B160" s="4130"/>
      <c r="C160" s="877"/>
      <c r="D160" s="114"/>
      <c r="E160" s="111"/>
      <c r="F160" s="4497"/>
      <c r="G160" s="4130"/>
      <c r="H160" s="4133"/>
      <c r="I160" s="7"/>
      <c r="J160" s="4240"/>
      <c r="K160" s="4148"/>
      <c r="L160" s="1052"/>
      <c r="M160" s="913"/>
      <c r="N160" s="4055"/>
      <c r="O160" s="120"/>
      <c r="P160" s="1013"/>
      <c r="Q160" s="301"/>
      <c r="R160" s="188"/>
      <c r="S160" s="188"/>
      <c r="T160" s="188"/>
      <c r="U160" s="189"/>
      <c r="V160" s="190"/>
      <c r="W160" s="189"/>
      <c r="X160" s="4"/>
      <c r="Y160" s="4"/>
      <c r="Z160" s="4"/>
      <c r="AA160" s="4"/>
      <c r="AB160" s="4"/>
      <c r="AC160" s="4"/>
    </row>
    <row r="161" spans="1:29" ht="13">
      <c r="A161" s="4209"/>
      <c r="B161" s="4534" t="s">
        <v>79</v>
      </c>
      <c r="C161" s="4450" t="s">
        <v>415</v>
      </c>
      <c r="D161" s="1014"/>
      <c r="E161" s="149"/>
      <c r="F161" s="574"/>
      <c r="G161" s="1014"/>
      <c r="H161" s="4549" t="s">
        <v>570</v>
      </c>
      <c r="I161" s="4485" t="s">
        <v>571</v>
      </c>
      <c r="J161" s="721"/>
      <c r="K161" s="722"/>
      <c r="L161" s="104"/>
      <c r="M161" s="268"/>
      <c r="N161" s="723"/>
      <c r="O161" s="146"/>
      <c r="P161" s="147"/>
      <c r="Q161" s="147"/>
      <c r="R161" s="147"/>
      <c r="S161" s="147"/>
      <c r="T161" s="147"/>
      <c r="U161" s="148"/>
      <c r="V161" s="151"/>
      <c r="W161" s="152"/>
      <c r="X161" s="4"/>
      <c r="Y161" s="4"/>
      <c r="Z161" s="4"/>
      <c r="AA161" s="4"/>
      <c r="AB161" s="4"/>
      <c r="AC161" s="4"/>
    </row>
    <row r="162" spans="1:29" ht="15" customHeight="1">
      <c r="A162" s="4209"/>
      <c r="B162" s="4068"/>
      <c r="C162" s="4209"/>
      <c r="D162" s="181"/>
      <c r="E162" s="100"/>
      <c r="F162" s="582"/>
      <c r="G162" s="181"/>
      <c r="H162" s="4209"/>
      <c r="I162" s="4209"/>
      <c r="J162" s="105"/>
      <c r="K162" s="103"/>
      <c r="L162" s="104"/>
      <c r="M162" s="268"/>
      <c r="N162" s="724"/>
      <c r="O162" s="157"/>
      <c r="P162" s="158"/>
      <c r="Q162" s="158"/>
      <c r="R162" s="158"/>
      <c r="S162" s="158"/>
      <c r="T162" s="158"/>
      <c r="U162" s="159"/>
      <c r="V162" s="121"/>
      <c r="W162" s="119"/>
      <c r="X162" s="4"/>
      <c r="Y162" s="4"/>
      <c r="Z162" s="4"/>
      <c r="AA162" s="4"/>
      <c r="AB162" s="4"/>
      <c r="AC162" s="4"/>
    </row>
    <row r="163" spans="1:29" ht="13.5" customHeight="1">
      <c r="A163" s="4209"/>
      <c r="B163" s="4068"/>
      <c r="C163" s="4209"/>
      <c r="D163" s="181"/>
      <c r="E163" s="100"/>
      <c r="F163" s="582"/>
      <c r="G163" s="181"/>
      <c r="H163" s="4209"/>
      <c r="I163" s="4209"/>
      <c r="J163" s="725"/>
      <c r="K163" s="103"/>
      <c r="L163" s="104"/>
      <c r="M163" s="268"/>
      <c r="N163" s="724"/>
      <c r="O163" s="157"/>
      <c r="P163" s="158"/>
      <c r="Q163" s="158"/>
      <c r="R163" s="158"/>
      <c r="S163" s="158"/>
      <c r="T163" s="158"/>
      <c r="U163" s="159"/>
      <c r="V163" s="188"/>
      <c r="W163" s="189"/>
      <c r="X163" s="4"/>
      <c r="Y163" s="4"/>
      <c r="Z163" s="4"/>
      <c r="AA163" s="4"/>
      <c r="AB163" s="4"/>
      <c r="AC163" s="4"/>
    </row>
    <row r="164" spans="1:29" ht="13">
      <c r="A164" s="4209"/>
      <c r="B164" s="4130"/>
      <c r="C164" s="4133"/>
      <c r="D164" s="7"/>
      <c r="E164" s="710"/>
      <c r="F164" s="1195"/>
      <c r="G164" s="1015"/>
      <c r="H164" s="4133"/>
      <c r="I164" s="4133"/>
      <c r="J164" s="886"/>
      <c r="K164" s="884"/>
      <c r="L164" s="885"/>
      <c r="M164" s="882"/>
      <c r="N164" s="905"/>
      <c r="O164" s="895"/>
      <c r="P164" s="1196"/>
      <c r="Q164" s="1196"/>
      <c r="R164" s="1196"/>
      <c r="S164" s="1196"/>
      <c r="T164" s="1196"/>
      <c r="U164" s="1197"/>
      <c r="V164" s="896"/>
      <c r="W164" s="897"/>
      <c r="X164" s="4"/>
      <c r="Y164" s="4"/>
      <c r="Z164" s="4"/>
      <c r="AA164" s="4"/>
      <c r="AB164" s="4"/>
      <c r="AC164" s="4"/>
    </row>
    <row r="165" spans="1:29" ht="13">
      <c r="A165" s="4209"/>
      <c r="B165" s="378">
        <v>20</v>
      </c>
      <c r="C165" s="4486" t="s">
        <v>256</v>
      </c>
      <c r="D165" s="4251"/>
      <c r="E165" s="4252"/>
      <c r="F165" s="139"/>
      <c r="G165" s="719"/>
      <c r="H165" s="341"/>
      <c r="I165" s="719"/>
      <c r="J165" s="971"/>
      <c r="K165" s="719"/>
      <c r="L165" s="140"/>
      <c r="M165" s="341"/>
      <c r="N165" s="719"/>
      <c r="O165" s="1198"/>
      <c r="P165" s="1199"/>
      <c r="Q165" s="1199"/>
      <c r="R165" s="1199"/>
      <c r="S165" s="1199"/>
      <c r="T165" s="1199"/>
      <c r="U165" s="1200"/>
      <c r="V165" s="139"/>
      <c r="W165" s="140"/>
      <c r="X165" s="4"/>
      <c r="Y165" s="4"/>
      <c r="Z165" s="4"/>
      <c r="AA165" s="4"/>
      <c r="AB165" s="4"/>
      <c r="AC165" s="4"/>
    </row>
    <row r="166" spans="1:29" ht="13">
      <c r="A166" s="4209"/>
      <c r="B166" s="4589" t="s">
        <v>90</v>
      </c>
      <c r="C166" s="224"/>
      <c r="D166" s="4652" t="s">
        <v>257</v>
      </c>
      <c r="E166" s="689"/>
      <c r="F166" s="574"/>
      <c r="G166" s="1014"/>
      <c r="H166" s="142"/>
      <c r="I166" s="145"/>
      <c r="J166" s="1127"/>
      <c r="K166" s="1201"/>
      <c r="L166" s="371"/>
      <c r="M166" s="4655" t="s">
        <v>572</v>
      </c>
      <c r="N166" s="152"/>
      <c r="O166" s="102"/>
      <c r="P166" s="103"/>
      <c r="Q166" s="103"/>
      <c r="R166" s="103"/>
      <c r="S166" s="103"/>
      <c r="T166" s="103"/>
      <c r="U166" s="104"/>
      <c r="V166" s="153"/>
      <c r="W166" s="152"/>
      <c r="X166" s="4"/>
      <c r="Y166" s="4"/>
      <c r="Z166" s="4"/>
      <c r="AA166" s="4"/>
      <c r="AB166" s="4"/>
      <c r="AC166" s="4"/>
    </row>
    <row r="167" spans="1:29" ht="13">
      <c r="A167" s="4209"/>
      <c r="B167" s="4068"/>
      <c r="C167" s="111"/>
      <c r="D167" s="4068"/>
      <c r="E167" s="689"/>
      <c r="F167" s="582"/>
      <c r="G167" s="181"/>
      <c r="H167" s="100"/>
      <c r="I167" s="181"/>
      <c r="J167" s="106"/>
      <c r="K167" s="182"/>
      <c r="L167" s="162"/>
      <c r="M167" s="4209"/>
      <c r="N167" s="104"/>
      <c r="O167" s="120"/>
      <c r="P167" s="121"/>
      <c r="Q167" s="121"/>
      <c r="R167" s="121"/>
      <c r="S167" s="121"/>
      <c r="T167" s="121"/>
      <c r="U167" s="119"/>
      <c r="V167" s="122"/>
      <c r="W167" s="119"/>
      <c r="X167" s="4"/>
      <c r="Y167" s="4"/>
      <c r="Z167" s="4"/>
      <c r="AA167" s="4"/>
      <c r="AB167" s="4"/>
      <c r="AC167" s="4"/>
    </row>
    <row r="168" spans="1:29" ht="13">
      <c r="A168" s="4209"/>
      <c r="B168" s="4068"/>
      <c r="C168" s="252"/>
      <c r="D168" s="4068"/>
      <c r="E168" s="694"/>
      <c r="F168" s="582"/>
      <c r="G168" s="181"/>
      <c r="H168" s="100"/>
      <c r="I168" s="181"/>
      <c r="J168" s="106"/>
      <c r="K168" s="182"/>
      <c r="L168" s="162"/>
      <c r="M168" s="4209"/>
      <c r="N168" s="104"/>
      <c r="O168" s="186"/>
      <c r="P168" s="188"/>
      <c r="Q168" s="188"/>
      <c r="R168" s="188"/>
      <c r="S168" s="188"/>
      <c r="T168" s="188"/>
      <c r="U168" s="189"/>
      <c r="V168" s="190"/>
      <c r="W168" s="189"/>
      <c r="X168" s="4"/>
      <c r="Y168" s="4"/>
      <c r="Z168" s="4"/>
      <c r="AA168" s="4"/>
      <c r="AB168" s="4"/>
      <c r="AC168" s="4"/>
    </row>
    <row r="169" spans="1:29" ht="13">
      <c r="A169" s="4385"/>
      <c r="B169" s="4176"/>
      <c r="C169" s="230"/>
      <c r="D169" s="4176"/>
      <c r="E169" s="1202"/>
      <c r="F169" s="1203"/>
      <c r="G169" s="1204"/>
      <c r="H169" s="1205"/>
      <c r="I169" s="1204"/>
      <c r="J169" s="1206"/>
      <c r="K169" s="912"/>
      <c r="L169" s="1207"/>
      <c r="M169" s="4385"/>
      <c r="N169" s="909"/>
      <c r="O169" s="239"/>
      <c r="P169" s="240"/>
      <c r="Q169" s="240"/>
      <c r="R169" s="240"/>
      <c r="S169" s="240"/>
      <c r="T169" s="240"/>
      <c r="U169" s="241"/>
      <c r="V169" s="242"/>
      <c r="W169" s="241"/>
      <c r="X169" s="4"/>
      <c r="Y169" s="4"/>
      <c r="Z169" s="4"/>
      <c r="AA169" s="4"/>
      <c r="AB169" s="4"/>
      <c r="AC169" s="4"/>
    </row>
    <row r="170" spans="1:29" ht="18" customHeight="1">
      <c r="A170" s="4559" t="s">
        <v>252</v>
      </c>
      <c r="B170" s="4588">
        <v>44958</v>
      </c>
      <c r="C170" s="95"/>
      <c r="D170" s="98"/>
      <c r="E170" s="95"/>
      <c r="F170" s="582"/>
      <c r="G170" s="181"/>
      <c r="H170" s="95"/>
      <c r="I170" s="4453" t="s">
        <v>243</v>
      </c>
      <c r="J170" s="383"/>
      <c r="K170" s="182"/>
      <c r="L170" s="690"/>
      <c r="M170" s="691"/>
      <c r="N170" s="692"/>
      <c r="O170" s="102"/>
      <c r="P170" s="103"/>
      <c r="Q170" s="103"/>
      <c r="R170" s="103"/>
      <c r="S170" s="103"/>
      <c r="T170" s="103"/>
      <c r="U170" s="104"/>
      <c r="V170" s="105"/>
      <c r="W170" s="110"/>
      <c r="X170" s="4"/>
      <c r="Y170" s="4"/>
      <c r="Z170" s="4"/>
      <c r="AA170" s="4"/>
      <c r="AB170" s="4"/>
      <c r="AC170" s="4"/>
    </row>
    <row r="171" spans="1:29" ht="13">
      <c r="A171" s="4209"/>
      <c r="B171" s="4068"/>
      <c r="C171" s="95"/>
      <c r="D171" s="98"/>
      <c r="E171" s="95"/>
      <c r="F171" s="582"/>
      <c r="G171" s="181"/>
      <c r="H171" s="95"/>
      <c r="I171" s="4068"/>
      <c r="J171" s="383"/>
      <c r="K171" s="182"/>
      <c r="L171" s="690"/>
      <c r="M171" s="691"/>
      <c r="N171" s="692"/>
      <c r="O171" s="102"/>
      <c r="P171" s="103"/>
      <c r="Q171" s="103"/>
      <c r="R171" s="103"/>
      <c r="S171" s="103"/>
      <c r="T171" s="103"/>
      <c r="U171" s="104"/>
      <c r="V171" s="105"/>
      <c r="W171" s="110"/>
      <c r="X171" s="4"/>
      <c r="Y171" s="4"/>
      <c r="Z171" s="4"/>
      <c r="AA171" s="4"/>
      <c r="AB171" s="4"/>
      <c r="AC171" s="4"/>
    </row>
    <row r="172" spans="1:29" ht="13">
      <c r="A172" s="4209"/>
      <c r="B172" s="4068"/>
      <c r="C172" s="95"/>
      <c r="D172" s="98"/>
      <c r="E172" s="95"/>
      <c r="F172" s="582"/>
      <c r="G172" s="181"/>
      <c r="H172" s="95"/>
      <c r="I172" s="4068"/>
      <c r="J172" s="383"/>
      <c r="K172" s="182"/>
      <c r="L172" s="690"/>
      <c r="M172" s="691"/>
      <c r="N172" s="692"/>
      <c r="O172" s="102"/>
      <c r="P172" s="103"/>
      <c r="Q172" s="103"/>
      <c r="R172" s="103"/>
      <c r="S172" s="103"/>
      <c r="T172" s="103"/>
      <c r="U172" s="104"/>
      <c r="V172" s="105"/>
      <c r="W172" s="110"/>
      <c r="X172" s="4"/>
      <c r="Y172" s="4"/>
      <c r="Z172" s="4"/>
      <c r="AA172" s="4"/>
      <c r="AB172" s="4"/>
      <c r="AC172" s="4"/>
    </row>
    <row r="173" spans="1:29" ht="13">
      <c r="A173" s="4209"/>
      <c r="B173" s="4130"/>
      <c r="C173" s="111"/>
      <c r="D173" s="114"/>
      <c r="E173" s="111"/>
      <c r="F173" s="587"/>
      <c r="G173" s="7"/>
      <c r="H173" s="111"/>
      <c r="I173" s="4130"/>
      <c r="J173" s="1208"/>
      <c r="K173" s="386"/>
      <c r="L173" s="914"/>
      <c r="M173" s="1034"/>
      <c r="N173" s="1209"/>
      <c r="O173" s="120"/>
      <c r="P173" s="121"/>
      <c r="Q173" s="121"/>
      <c r="R173" s="121"/>
      <c r="S173" s="121"/>
      <c r="T173" s="121"/>
      <c r="U173" s="119"/>
      <c r="V173" s="122"/>
      <c r="W173" s="607"/>
      <c r="X173" s="4"/>
      <c r="Y173" s="4"/>
      <c r="Z173" s="4"/>
      <c r="AA173" s="4"/>
      <c r="AB173" s="4"/>
      <c r="AC173" s="4"/>
    </row>
    <row r="174" spans="1:29" ht="13">
      <c r="A174" s="4209"/>
      <c r="B174" s="4588">
        <v>45177</v>
      </c>
      <c r="C174" s="142"/>
      <c r="D174" s="145"/>
      <c r="E174" s="142"/>
      <c r="F174" s="574"/>
      <c r="G174" s="1014"/>
      <c r="H174" s="149"/>
      <c r="I174" s="1014"/>
      <c r="J174" s="4656" t="s">
        <v>573</v>
      </c>
      <c r="K174" s="4562" t="s">
        <v>552</v>
      </c>
      <c r="L174" s="4563" t="s">
        <v>574</v>
      </c>
      <c r="M174" s="295"/>
      <c r="N174" s="152"/>
      <c r="O174" s="146"/>
      <c r="P174" s="151"/>
      <c r="Q174" s="151"/>
      <c r="R174" s="151"/>
      <c r="S174" s="151"/>
      <c r="T174" s="151"/>
      <c r="U174" s="152"/>
      <c r="V174" s="153"/>
      <c r="W174" s="595"/>
      <c r="X174" s="4"/>
      <c r="Y174" s="4"/>
      <c r="Z174" s="4"/>
      <c r="AA174" s="4"/>
      <c r="AB174" s="4"/>
      <c r="AC174" s="4"/>
    </row>
    <row r="175" spans="1:29" ht="13">
      <c r="A175" s="4209"/>
      <c r="B175" s="4068"/>
      <c r="C175" s="95"/>
      <c r="D175" s="98"/>
      <c r="E175" s="95"/>
      <c r="F175" s="582"/>
      <c r="G175" s="181"/>
      <c r="H175" s="100"/>
      <c r="I175" s="181"/>
      <c r="J175" s="4393"/>
      <c r="K175" s="4207"/>
      <c r="L175" s="4458"/>
      <c r="M175" s="100"/>
      <c r="N175" s="101"/>
      <c r="O175" s="102"/>
      <c r="P175" s="103"/>
      <c r="Q175" s="103"/>
      <c r="R175" s="103"/>
      <c r="S175" s="103"/>
      <c r="T175" s="103"/>
      <c r="U175" s="104"/>
      <c r="V175" s="105"/>
      <c r="W175" s="110"/>
      <c r="X175" s="4"/>
      <c r="Y175" s="4"/>
      <c r="Z175" s="4"/>
      <c r="AA175" s="4"/>
      <c r="AB175" s="4"/>
      <c r="AC175" s="4"/>
    </row>
    <row r="176" spans="1:29" ht="13">
      <c r="A176" s="4209"/>
      <c r="B176" s="4068"/>
      <c r="C176" s="95"/>
      <c r="D176" s="98"/>
      <c r="E176" s="95"/>
      <c r="F176" s="582"/>
      <c r="G176" s="181"/>
      <c r="H176" s="100"/>
      <c r="I176" s="181"/>
      <c r="J176" s="4461" t="s">
        <v>575</v>
      </c>
      <c r="K176" s="4564" t="s">
        <v>552</v>
      </c>
      <c r="L176" s="4565" t="s">
        <v>574</v>
      </c>
      <c r="M176" s="100"/>
      <c r="N176" s="101"/>
      <c r="O176" s="102"/>
      <c r="P176" s="103"/>
      <c r="Q176" s="103"/>
      <c r="R176" s="103"/>
      <c r="S176" s="103"/>
      <c r="T176" s="103"/>
      <c r="U176" s="104"/>
      <c r="V176" s="105"/>
      <c r="W176" s="110"/>
      <c r="X176" s="4"/>
      <c r="Y176" s="4"/>
      <c r="Z176" s="4"/>
      <c r="AA176" s="4"/>
      <c r="AB176" s="4"/>
      <c r="AC176" s="4"/>
    </row>
    <row r="177" spans="1:29" ht="13">
      <c r="A177" s="4209"/>
      <c r="B177" s="4130"/>
      <c r="C177" s="877"/>
      <c r="D177" s="879"/>
      <c r="E177" s="877"/>
      <c r="F177" s="1195"/>
      <c r="G177" s="1015"/>
      <c r="H177" s="915"/>
      <c r="I177" s="1015"/>
      <c r="J177" s="4112"/>
      <c r="K177" s="4506"/>
      <c r="L177" s="4443"/>
      <c r="M177" s="915"/>
      <c r="N177" s="961"/>
      <c r="O177" s="883"/>
      <c r="P177" s="884"/>
      <c r="Q177" s="884"/>
      <c r="R177" s="884"/>
      <c r="S177" s="884"/>
      <c r="T177" s="884"/>
      <c r="U177" s="885"/>
      <c r="V177" s="886"/>
      <c r="W177" s="880"/>
      <c r="X177" s="4"/>
      <c r="Y177" s="4"/>
      <c r="Z177" s="4"/>
      <c r="AA177" s="4"/>
      <c r="AB177" s="4"/>
      <c r="AC177" s="4"/>
    </row>
    <row r="178" spans="1:29" ht="13">
      <c r="A178" s="4209"/>
      <c r="B178" s="4586" t="s">
        <v>111</v>
      </c>
      <c r="C178" s="95"/>
      <c r="D178" s="98"/>
      <c r="E178" s="95"/>
      <c r="F178" s="582"/>
      <c r="G178" s="181"/>
      <c r="H178" s="95"/>
      <c r="I178" s="4453" t="s">
        <v>576</v>
      </c>
      <c r="J178" s="738"/>
      <c r="K178" s="182"/>
      <c r="L178" s="162"/>
      <c r="M178" s="4619" t="s">
        <v>577</v>
      </c>
      <c r="N178" s="229"/>
      <c r="O178" s="102"/>
      <c r="P178" s="103"/>
      <c r="Q178" s="103"/>
      <c r="R178" s="103"/>
      <c r="S178" s="103"/>
      <c r="T178" s="103"/>
      <c r="U178" s="104"/>
      <c r="V178" s="105"/>
      <c r="W178" s="104"/>
      <c r="X178" s="4"/>
      <c r="Y178" s="4"/>
      <c r="Z178" s="4"/>
      <c r="AA178" s="4"/>
      <c r="AB178" s="4"/>
      <c r="AC178" s="4"/>
    </row>
    <row r="179" spans="1:29" ht="13">
      <c r="A179" s="4209"/>
      <c r="B179" s="4068"/>
      <c r="C179" s="111"/>
      <c r="D179" s="114"/>
      <c r="E179" s="111"/>
      <c r="F179" s="582"/>
      <c r="G179" s="181"/>
      <c r="H179" s="95"/>
      <c r="I179" s="4068"/>
      <c r="J179" s="484"/>
      <c r="K179" s="386"/>
      <c r="L179" s="183"/>
      <c r="M179" s="4209"/>
      <c r="N179" s="229"/>
      <c r="O179" s="120"/>
      <c r="P179" s="121"/>
      <c r="Q179" s="121"/>
      <c r="R179" s="121"/>
      <c r="S179" s="121"/>
      <c r="T179" s="121"/>
      <c r="U179" s="119"/>
      <c r="V179" s="122"/>
      <c r="W179" s="119"/>
      <c r="X179" s="4"/>
      <c r="Y179" s="4"/>
      <c r="Z179" s="4"/>
      <c r="AA179" s="4"/>
      <c r="AB179" s="4"/>
      <c r="AC179" s="4"/>
    </row>
    <row r="180" spans="1:29" ht="13">
      <c r="A180" s="4209"/>
      <c r="B180" s="4068"/>
      <c r="C180" s="252"/>
      <c r="D180" s="165"/>
      <c r="E180" s="252"/>
      <c r="F180" s="582"/>
      <c r="G180" s="181"/>
      <c r="H180" s="95"/>
      <c r="I180" s="4068"/>
      <c r="J180" s="99"/>
      <c r="K180" s="9"/>
      <c r="L180" s="185"/>
      <c r="M180" s="4209"/>
      <c r="N180" s="229"/>
      <c r="O180" s="186"/>
      <c r="P180" s="188"/>
      <c r="Q180" s="188"/>
      <c r="R180" s="188"/>
      <c r="S180" s="188"/>
      <c r="T180" s="188"/>
      <c r="U180" s="189"/>
      <c r="V180" s="190"/>
      <c r="W180" s="189"/>
      <c r="X180" s="4"/>
      <c r="Y180" s="4"/>
      <c r="Z180" s="4"/>
      <c r="AA180" s="4"/>
      <c r="AB180" s="4"/>
      <c r="AC180" s="4"/>
    </row>
    <row r="181" spans="1:29" ht="13">
      <c r="A181" s="4209"/>
      <c r="B181" s="4130"/>
      <c r="C181" s="252"/>
      <c r="D181" s="165"/>
      <c r="E181" s="252"/>
      <c r="F181" s="587"/>
      <c r="G181" s="7"/>
      <c r="H181" s="111"/>
      <c r="I181" s="4130"/>
      <c r="J181" s="443"/>
      <c r="K181" s="9"/>
      <c r="L181" s="185"/>
      <c r="M181" s="4209"/>
      <c r="N181" s="960"/>
      <c r="O181" s="186"/>
      <c r="P181" s="188"/>
      <c r="Q181" s="188"/>
      <c r="R181" s="188"/>
      <c r="S181" s="188"/>
      <c r="T181" s="188"/>
      <c r="U181" s="189"/>
      <c r="V181" s="190"/>
      <c r="W181" s="189"/>
      <c r="X181" s="4"/>
      <c r="Y181" s="4"/>
      <c r="Z181" s="4"/>
      <c r="AA181" s="4"/>
      <c r="AB181" s="4"/>
      <c r="AC181" s="4"/>
    </row>
    <row r="182" spans="1:29" ht="13">
      <c r="A182" s="4209"/>
      <c r="B182" s="4534" t="s">
        <v>120</v>
      </c>
      <c r="C182" s="498"/>
      <c r="D182" s="439"/>
      <c r="E182" s="498"/>
      <c r="F182" s="1210"/>
      <c r="G182" s="1211"/>
      <c r="H182" s="142"/>
      <c r="I182" s="145"/>
      <c r="J182" s="440"/>
      <c r="K182" s="758"/>
      <c r="L182" s="294"/>
      <c r="M182" s="4209"/>
      <c r="N182" s="264"/>
      <c r="O182" s="441">
        <v>25</v>
      </c>
      <c r="P182" s="4475" t="s">
        <v>578</v>
      </c>
      <c r="Q182" s="442"/>
      <c r="R182" s="442" t="s">
        <v>35</v>
      </c>
      <c r="S182" s="442" t="s">
        <v>100</v>
      </c>
      <c r="T182" s="442" t="s">
        <v>93</v>
      </c>
      <c r="U182" s="297">
        <v>13</v>
      </c>
      <c r="V182" s="296"/>
      <c r="W182" s="297"/>
      <c r="X182" s="4"/>
      <c r="Y182" s="4"/>
      <c r="Z182" s="4"/>
      <c r="AA182" s="4"/>
      <c r="AB182" s="4"/>
      <c r="AC182" s="4"/>
    </row>
    <row r="183" spans="1:29" ht="13">
      <c r="A183" s="4209"/>
      <c r="B183" s="4068"/>
      <c r="C183" s="252"/>
      <c r="D183" s="165"/>
      <c r="E183" s="252"/>
      <c r="F183" s="1212"/>
      <c r="G183" s="1213"/>
      <c r="H183" s="95"/>
      <c r="I183" s="98"/>
      <c r="J183" s="443"/>
      <c r="K183" s="9"/>
      <c r="L183" s="185"/>
      <c r="M183" s="4209"/>
      <c r="N183" s="268"/>
      <c r="O183" s="186"/>
      <c r="P183" s="4145"/>
      <c r="Q183" s="188"/>
      <c r="R183" s="188"/>
      <c r="S183" s="188"/>
      <c r="T183" s="188"/>
      <c r="U183" s="189"/>
      <c r="V183" s="190"/>
      <c r="W183" s="189"/>
      <c r="X183" s="4"/>
      <c r="Y183" s="4"/>
      <c r="Z183" s="4"/>
      <c r="AA183" s="4"/>
      <c r="AB183" s="4"/>
      <c r="AC183" s="4"/>
    </row>
    <row r="184" spans="1:29" ht="13">
      <c r="A184" s="4209"/>
      <c r="B184" s="4068"/>
      <c r="C184" s="252"/>
      <c r="D184" s="165"/>
      <c r="E184" s="252"/>
      <c r="F184" s="1212"/>
      <c r="G184" s="1213"/>
      <c r="H184" s="95"/>
      <c r="I184" s="98"/>
      <c r="J184" s="443"/>
      <c r="K184" s="9"/>
      <c r="L184" s="185"/>
      <c r="M184" s="4209"/>
      <c r="N184" s="268"/>
      <c r="O184" s="186"/>
      <c r="P184" s="4145"/>
      <c r="Q184" s="188"/>
      <c r="R184" s="188"/>
      <c r="S184" s="188"/>
      <c r="T184" s="188"/>
      <c r="U184" s="189"/>
      <c r="V184" s="190"/>
      <c r="W184" s="189"/>
      <c r="X184" s="4"/>
      <c r="Y184" s="4"/>
      <c r="Z184" s="4"/>
      <c r="AA184" s="4"/>
      <c r="AB184" s="4"/>
      <c r="AC184" s="4"/>
    </row>
    <row r="185" spans="1:29" ht="13">
      <c r="A185" s="4209"/>
      <c r="B185" s="4130"/>
      <c r="C185" s="945"/>
      <c r="D185" s="944"/>
      <c r="E185" s="945"/>
      <c r="F185" s="1214"/>
      <c r="G185" s="1215"/>
      <c r="H185" s="877"/>
      <c r="I185" s="879"/>
      <c r="J185" s="115"/>
      <c r="K185" s="1052"/>
      <c r="L185" s="931"/>
      <c r="M185" s="4133"/>
      <c r="N185" s="917"/>
      <c r="O185" s="895"/>
      <c r="P185" s="4024"/>
      <c r="Q185" s="896"/>
      <c r="R185" s="896"/>
      <c r="S185" s="896"/>
      <c r="T185" s="896"/>
      <c r="U185" s="897"/>
      <c r="V185" s="948"/>
      <c r="W185" s="897"/>
      <c r="X185" s="4"/>
      <c r="Y185" s="4"/>
      <c r="Z185" s="4"/>
      <c r="AA185" s="4"/>
      <c r="AB185" s="4"/>
      <c r="AC185" s="4"/>
    </row>
    <row r="186" spans="1:29" ht="13">
      <c r="A186" s="4209"/>
      <c r="B186" s="4653" t="s">
        <v>125</v>
      </c>
      <c r="C186" s="261"/>
      <c r="D186" s="432"/>
      <c r="E186" s="261"/>
      <c r="F186" s="888"/>
      <c r="G186" s="432"/>
      <c r="H186" s="757" t="s">
        <v>261</v>
      </c>
      <c r="I186" s="760"/>
      <c r="J186" s="761"/>
      <c r="K186" s="762"/>
      <c r="L186" s="763"/>
      <c r="M186" s="149"/>
      <c r="N186" s="150"/>
      <c r="O186" s="146">
        <v>25</v>
      </c>
      <c r="P186" s="4475" t="s">
        <v>579</v>
      </c>
      <c r="Q186" s="151"/>
      <c r="R186" s="151" t="s">
        <v>264</v>
      </c>
      <c r="S186" s="151" t="s">
        <v>36</v>
      </c>
      <c r="T186" s="151" t="s">
        <v>93</v>
      </c>
      <c r="U186" s="150"/>
      <c r="V186" s="764"/>
      <c r="W186" s="150"/>
      <c r="X186" s="4"/>
      <c r="Y186" s="4"/>
      <c r="Z186" s="4"/>
      <c r="AA186" s="4"/>
      <c r="AB186" s="4"/>
      <c r="AC186" s="4"/>
    </row>
    <row r="187" spans="1:29" ht="13">
      <c r="A187" s="4209"/>
      <c r="B187" s="4068"/>
      <c r="C187" s="224"/>
      <c r="D187" s="368"/>
      <c r="E187" s="224"/>
      <c r="F187" s="889"/>
      <c r="G187" s="368"/>
      <c r="H187" s="224"/>
      <c r="I187" s="376"/>
      <c r="J187" s="738"/>
      <c r="K187" s="765"/>
      <c r="L187" s="507"/>
      <c r="M187" s="100"/>
      <c r="N187" s="101"/>
      <c r="O187" s="226"/>
      <c r="P187" s="4145"/>
      <c r="Q187" s="582"/>
      <c r="R187" s="582"/>
      <c r="S187" s="582"/>
      <c r="T187" s="582"/>
      <c r="U187" s="101"/>
      <c r="V187" s="415"/>
      <c r="W187" s="101"/>
      <c r="X187" s="4"/>
      <c r="Y187" s="4"/>
      <c r="Z187" s="4"/>
      <c r="AA187" s="4"/>
      <c r="AB187" s="4"/>
      <c r="AC187" s="4"/>
    </row>
    <row r="188" spans="1:29" ht="13">
      <c r="A188" s="4209"/>
      <c r="B188" s="4068"/>
      <c r="C188" s="224"/>
      <c r="D188" s="368"/>
      <c r="E188" s="224"/>
      <c r="F188" s="889"/>
      <c r="G188" s="368"/>
      <c r="H188" s="224"/>
      <c r="I188" s="368"/>
      <c r="J188" s="738"/>
      <c r="K188" s="765"/>
      <c r="L188" s="507"/>
      <c r="M188" s="100"/>
      <c r="N188" s="101"/>
      <c r="O188" s="226"/>
      <c r="P188" s="4145"/>
      <c r="Q188" s="582"/>
      <c r="R188" s="582"/>
      <c r="S188" s="582"/>
      <c r="T188" s="582"/>
      <c r="U188" s="101"/>
      <c r="V188" s="415"/>
      <c r="W188" s="101"/>
      <c r="X188" s="4"/>
      <c r="Y188" s="4"/>
      <c r="Z188" s="4"/>
      <c r="AA188" s="4"/>
      <c r="AB188" s="4"/>
      <c r="AC188" s="4"/>
    </row>
    <row r="189" spans="1:29" ht="13">
      <c r="A189" s="4385"/>
      <c r="B189" s="4176"/>
      <c r="C189" s="939"/>
      <c r="D189" s="891"/>
      <c r="E189" s="939"/>
      <c r="F189" s="890"/>
      <c r="G189" s="891"/>
      <c r="H189" s="877"/>
      <c r="I189" s="879"/>
      <c r="J189" s="1068"/>
      <c r="K189" s="1069"/>
      <c r="L189" s="1070"/>
      <c r="M189" s="915"/>
      <c r="N189" s="961"/>
      <c r="O189" s="883"/>
      <c r="P189" s="4024"/>
      <c r="Q189" s="884"/>
      <c r="R189" s="884"/>
      <c r="S189" s="884"/>
      <c r="T189" s="884"/>
      <c r="U189" s="961"/>
      <c r="V189" s="1071"/>
      <c r="W189" s="961"/>
      <c r="X189" s="4"/>
      <c r="Y189" s="4"/>
      <c r="Z189" s="4"/>
      <c r="AA189" s="4"/>
      <c r="AB189" s="4"/>
      <c r="AC189" s="4"/>
    </row>
    <row r="190" spans="1:29" ht="26">
      <c r="A190" s="4560" t="s">
        <v>440</v>
      </c>
      <c r="B190" s="1216">
        <v>45113</v>
      </c>
      <c r="C190" s="123"/>
      <c r="D190" s="126"/>
      <c r="E190" s="123"/>
      <c r="F190" s="1217"/>
      <c r="G190" s="126"/>
      <c r="H190" s="757" t="s">
        <v>263</v>
      </c>
      <c r="I190" s="4453" t="s">
        <v>580</v>
      </c>
      <c r="J190" s="168"/>
      <c r="K190" s="169"/>
      <c r="L190" s="170"/>
      <c r="M190" s="127"/>
      <c r="N190" s="128"/>
      <c r="O190" s="129"/>
      <c r="P190" s="130"/>
      <c r="Q190" s="130"/>
      <c r="R190" s="130"/>
      <c r="S190" s="130"/>
      <c r="T190" s="130"/>
      <c r="U190" s="128"/>
      <c r="V190" s="131"/>
      <c r="W190" s="128"/>
      <c r="X190" s="4"/>
      <c r="Y190" s="4"/>
      <c r="Z190" s="4"/>
      <c r="AA190" s="4"/>
      <c r="AB190" s="4"/>
      <c r="AC190" s="4"/>
    </row>
    <row r="191" spans="1:29" ht="13">
      <c r="A191" s="4209"/>
      <c r="B191" s="364" t="s">
        <v>50</v>
      </c>
      <c r="C191" s="194"/>
      <c r="D191" s="364"/>
      <c r="E191" s="194"/>
      <c r="F191" s="870"/>
      <c r="G191" s="364"/>
      <c r="H191" s="632"/>
      <c r="I191" s="4068"/>
      <c r="J191" s="199"/>
      <c r="K191" s="200"/>
      <c r="L191" s="718"/>
      <c r="M191" s="197"/>
      <c r="N191" s="202"/>
      <c r="O191" s="281"/>
      <c r="P191" s="203"/>
      <c r="Q191" s="203"/>
      <c r="R191" s="203"/>
      <c r="S191" s="203"/>
      <c r="T191" s="203"/>
      <c r="U191" s="202"/>
      <c r="V191" s="283"/>
      <c r="W191" s="202"/>
      <c r="X191" s="4"/>
      <c r="Y191" s="4"/>
      <c r="Z191" s="4"/>
      <c r="AA191" s="4"/>
      <c r="AB191" s="4"/>
      <c r="AC191" s="4"/>
    </row>
    <row r="192" spans="1:29" ht="14.5">
      <c r="A192" s="4209"/>
      <c r="B192" s="1082" t="s">
        <v>54</v>
      </c>
      <c r="C192" s="194"/>
      <c r="D192" s="364"/>
      <c r="E192" s="194"/>
      <c r="F192" s="870"/>
      <c r="G192" s="364"/>
      <c r="H192" s="632"/>
      <c r="I192" s="4068"/>
      <c r="J192" s="199"/>
      <c r="K192" s="200"/>
      <c r="L192" s="718"/>
      <c r="M192" s="197"/>
      <c r="N192" s="202"/>
      <c r="O192" s="281"/>
      <c r="P192" s="870"/>
      <c r="Q192" s="870"/>
      <c r="R192" s="870"/>
      <c r="S192" s="870"/>
      <c r="T192" s="870"/>
      <c r="U192" s="417"/>
      <c r="V192" s="281"/>
      <c r="W192" s="417"/>
      <c r="X192" s="4"/>
      <c r="Y192" s="4"/>
      <c r="Z192" s="4"/>
      <c r="AA192" s="4"/>
      <c r="AB192" s="4"/>
      <c r="AC192" s="4"/>
    </row>
    <row r="193" spans="1:29" ht="14.5">
      <c r="A193" s="4133"/>
      <c r="B193" s="1083" t="s">
        <v>59</v>
      </c>
      <c r="C193" s="1084"/>
      <c r="D193" s="1085"/>
      <c r="E193" s="1084"/>
      <c r="F193" s="639"/>
      <c r="G193" s="1085"/>
      <c r="H193" s="636"/>
      <c r="I193" s="4130"/>
      <c r="J193" s="1087"/>
      <c r="K193" s="1088"/>
      <c r="L193" s="1089"/>
      <c r="M193" s="1084"/>
      <c r="N193" s="1091"/>
      <c r="O193" s="1090"/>
      <c r="P193" s="639"/>
      <c r="Q193" s="639"/>
      <c r="R193" s="639"/>
      <c r="S193" s="639"/>
      <c r="T193" s="639"/>
      <c r="U193" s="1091"/>
      <c r="V193" s="1090"/>
      <c r="W193" s="1091"/>
      <c r="X193" s="4"/>
      <c r="Y193" s="4"/>
      <c r="Z193" s="4"/>
      <c r="AA193" s="4"/>
      <c r="AB193" s="4"/>
      <c r="AC193" s="4"/>
    </row>
    <row r="194" spans="1:29" ht="13">
      <c r="A194" s="4560" t="s">
        <v>272</v>
      </c>
      <c r="B194" s="1216">
        <v>45019</v>
      </c>
      <c r="C194" s="1093"/>
      <c r="D194" s="1094"/>
      <c r="E194" s="1093"/>
      <c r="F194" s="1095"/>
      <c r="G194" s="1094"/>
      <c r="H194" s="1096"/>
      <c r="I194" s="1097"/>
      <c r="J194" s="1098"/>
      <c r="K194" s="1099"/>
      <c r="L194" s="1100"/>
      <c r="M194" s="1093"/>
      <c r="N194" s="1102"/>
      <c r="O194" s="1101"/>
      <c r="P194" s="1095"/>
      <c r="Q194" s="1095"/>
      <c r="R194" s="1095"/>
      <c r="S194" s="1095"/>
      <c r="T194" s="1095"/>
      <c r="U194" s="1102"/>
      <c r="V194" s="1101"/>
      <c r="W194" s="1102"/>
      <c r="X194" s="4"/>
      <c r="Y194" s="4"/>
      <c r="Z194" s="4"/>
      <c r="AA194" s="4"/>
      <c r="AB194" s="4"/>
      <c r="AC194" s="4"/>
    </row>
    <row r="195" spans="1:29" ht="13">
      <c r="A195" s="4209"/>
      <c r="B195" s="869">
        <v>45240</v>
      </c>
      <c r="C195" s="194"/>
      <c r="D195" s="364"/>
      <c r="E195" s="194"/>
      <c r="F195" s="870"/>
      <c r="G195" s="364"/>
      <c r="H195" s="132"/>
      <c r="I195" s="135"/>
      <c r="J195" s="199"/>
      <c r="K195" s="200"/>
      <c r="L195" s="718"/>
      <c r="M195" s="197"/>
      <c r="N195" s="202"/>
      <c r="O195" s="281"/>
      <c r="P195" s="203"/>
      <c r="Q195" s="203"/>
      <c r="R195" s="203"/>
      <c r="S195" s="203"/>
      <c r="T195" s="203"/>
      <c r="U195" s="202"/>
      <c r="V195" s="283"/>
      <c r="W195" s="202"/>
      <c r="X195" s="4"/>
      <c r="Y195" s="4"/>
      <c r="Z195" s="4"/>
      <c r="AA195" s="4"/>
      <c r="AB195" s="4"/>
      <c r="AC195" s="4"/>
    </row>
    <row r="196" spans="1:29" ht="14.5">
      <c r="A196" s="4209"/>
      <c r="B196" s="1082" t="s">
        <v>156</v>
      </c>
      <c r="C196" s="194"/>
      <c r="D196" s="364"/>
      <c r="E196" s="194"/>
      <c r="F196" s="870"/>
      <c r="G196" s="364"/>
      <c r="H196" s="194"/>
      <c r="I196" s="378"/>
      <c r="J196" s="199"/>
      <c r="K196" s="200"/>
      <c r="L196" s="718"/>
      <c r="M196" s="197"/>
      <c r="N196" s="202"/>
      <c r="O196" s="281"/>
      <c r="P196" s="870"/>
      <c r="Q196" s="870"/>
      <c r="R196" s="870"/>
      <c r="S196" s="870"/>
      <c r="T196" s="870"/>
      <c r="U196" s="417"/>
      <c r="V196" s="281"/>
      <c r="W196" s="417"/>
      <c r="X196" s="4"/>
      <c r="Y196" s="4"/>
      <c r="Z196" s="4"/>
      <c r="AA196" s="4"/>
      <c r="AB196" s="4"/>
      <c r="AC196" s="4"/>
    </row>
    <row r="197" spans="1:29" ht="14.5">
      <c r="A197" s="4209"/>
      <c r="B197" s="1103" t="s">
        <v>161</v>
      </c>
      <c r="C197" s="1104"/>
      <c r="D197" s="1105"/>
      <c r="E197" s="1104"/>
      <c r="F197" s="1106"/>
      <c r="G197" s="1105"/>
      <c r="H197" s="1104"/>
      <c r="I197" s="1105"/>
      <c r="J197" s="1107"/>
      <c r="K197" s="1108"/>
      <c r="L197" s="1109"/>
      <c r="M197" s="1110"/>
      <c r="N197" s="1218"/>
      <c r="O197" s="1111"/>
      <c r="P197" s="1106"/>
      <c r="Q197" s="1106"/>
      <c r="R197" s="1106"/>
      <c r="S197" s="1106"/>
      <c r="T197" s="1106"/>
      <c r="U197" s="1112"/>
      <c r="V197" s="1111"/>
      <c r="W197" s="1112"/>
      <c r="X197" s="4"/>
      <c r="Y197" s="4"/>
      <c r="Z197" s="4"/>
      <c r="AA197" s="4"/>
      <c r="AB197" s="4"/>
      <c r="AC197" s="4"/>
    </row>
    <row r="198" spans="1:29" ht="14.5">
      <c r="A198" s="4133"/>
      <c r="B198" s="1083" t="s">
        <v>581</v>
      </c>
      <c r="C198" s="1119"/>
      <c r="D198" s="1120"/>
      <c r="E198" s="1119"/>
      <c r="F198" s="1121"/>
      <c r="G198" s="1120"/>
      <c r="H198" s="1119"/>
      <c r="I198" s="1120"/>
      <c r="J198" s="1122"/>
      <c r="K198" s="1123"/>
      <c r="L198" s="1124"/>
      <c r="M198" s="1084"/>
      <c r="N198" s="1091"/>
      <c r="O198" s="1125"/>
      <c r="P198" s="1121"/>
      <c r="Q198" s="1121"/>
      <c r="R198" s="1121"/>
      <c r="S198" s="1121"/>
      <c r="T198" s="1121"/>
      <c r="U198" s="1126"/>
      <c r="V198" s="1125"/>
      <c r="W198" s="1126"/>
      <c r="X198" s="4"/>
      <c r="Y198" s="4"/>
      <c r="Z198" s="4"/>
      <c r="AA198" s="4"/>
      <c r="AB198" s="4"/>
      <c r="AC198" s="4"/>
    </row>
    <row r="199" spans="1:29" ht="14.5">
      <c r="A199" s="858"/>
      <c r="B199" s="858"/>
      <c r="C199" s="858"/>
      <c r="D199" s="858"/>
      <c r="E199" s="858"/>
      <c r="F199" s="858"/>
      <c r="G199" s="858"/>
      <c r="H199" s="858"/>
      <c r="I199" s="858"/>
      <c r="J199" s="858"/>
      <c r="K199" s="858"/>
      <c r="L199" s="858"/>
      <c r="M199" s="858"/>
      <c r="N199" s="858"/>
      <c r="O199" s="858"/>
      <c r="P199" s="858"/>
      <c r="Q199" s="858"/>
      <c r="R199" s="858"/>
      <c r="S199" s="858"/>
      <c r="T199" s="858"/>
      <c r="U199" s="858"/>
      <c r="V199" s="4"/>
      <c r="W199" s="4"/>
      <c r="X199" s="4"/>
      <c r="Y199" s="4"/>
      <c r="Z199" s="4"/>
      <c r="AA199" s="4"/>
      <c r="AB199" s="4"/>
      <c r="AC199" s="4"/>
    </row>
    <row r="200" spans="1:29" ht="14.5">
      <c r="A200" s="858"/>
      <c r="B200" s="858"/>
      <c r="C200" s="858"/>
      <c r="D200" s="858"/>
      <c r="E200" s="858"/>
      <c r="F200" s="858"/>
      <c r="G200" s="858"/>
      <c r="H200" s="858"/>
      <c r="I200" s="858"/>
      <c r="J200" s="858"/>
      <c r="K200" s="858"/>
      <c r="L200" s="858"/>
      <c r="M200" s="858"/>
      <c r="N200" s="858"/>
      <c r="O200" s="858"/>
      <c r="P200" s="858"/>
      <c r="Q200" s="858"/>
      <c r="R200" s="858"/>
      <c r="S200" s="858"/>
      <c r="T200" s="858"/>
      <c r="U200" s="858"/>
      <c r="V200" s="4"/>
      <c r="W200" s="4"/>
      <c r="X200" s="4"/>
      <c r="Y200" s="4"/>
      <c r="Z200" s="4"/>
      <c r="AA200" s="4"/>
      <c r="AB200" s="4"/>
      <c r="AC200" s="4"/>
    </row>
    <row r="201" spans="1:29" ht="14.5">
      <c r="A201" s="4290" t="s">
        <v>277</v>
      </c>
      <c r="B201" s="4068"/>
      <c r="C201" s="858"/>
      <c r="D201" s="858"/>
      <c r="E201" s="858"/>
      <c r="F201" s="858"/>
      <c r="G201" s="858"/>
      <c r="H201" s="858"/>
      <c r="I201" s="858"/>
      <c r="J201" s="858"/>
      <c r="K201" s="858"/>
      <c r="L201" s="858"/>
      <c r="M201" s="858"/>
      <c r="N201" s="858"/>
      <c r="O201" s="858"/>
      <c r="P201" s="858"/>
      <c r="Q201" s="858"/>
      <c r="R201" s="858"/>
      <c r="S201" s="858"/>
      <c r="T201" s="858"/>
      <c r="U201" s="858"/>
      <c r="V201" s="4"/>
      <c r="W201" s="4"/>
      <c r="X201" s="4"/>
      <c r="Y201" s="4"/>
      <c r="Z201" s="4"/>
      <c r="AA201" s="4"/>
      <c r="AB201" s="4"/>
      <c r="AC201" s="4"/>
    </row>
    <row r="202" spans="1:29" ht="14.5">
      <c r="A202" s="858"/>
      <c r="B202" s="861" t="s">
        <v>279</v>
      </c>
      <c r="C202" s="4280" t="s">
        <v>280</v>
      </c>
      <c r="D202" s="4068"/>
      <c r="E202" s="4068"/>
      <c r="F202" s="4068"/>
      <c r="G202" s="4068"/>
      <c r="H202" s="4068"/>
      <c r="I202" s="4068"/>
      <c r="J202" s="858"/>
      <c r="K202" s="858"/>
      <c r="L202" s="858"/>
      <c r="M202" s="858"/>
      <c r="N202" s="858"/>
      <c r="O202" s="858"/>
      <c r="P202" s="858"/>
      <c r="Q202" s="858"/>
      <c r="R202" s="858"/>
      <c r="S202" s="858"/>
      <c r="T202" s="858"/>
      <c r="U202" s="858"/>
      <c r="V202" s="4"/>
      <c r="W202" s="4"/>
      <c r="X202" s="4"/>
      <c r="Y202" s="4"/>
      <c r="Z202" s="4"/>
      <c r="AA202" s="4"/>
      <c r="AB202" s="4"/>
      <c r="AC202" s="4"/>
    </row>
    <row r="203" spans="1:29" ht="14.5">
      <c r="A203" s="858"/>
      <c r="B203" s="861" t="s">
        <v>446</v>
      </c>
      <c r="C203" s="4280" t="s">
        <v>447</v>
      </c>
      <c r="D203" s="4068"/>
      <c r="E203" s="4068"/>
      <c r="F203" s="4068"/>
      <c r="G203" s="4068"/>
      <c r="H203" s="4068"/>
      <c r="I203" s="4068"/>
      <c r="J203" s="858"/>
      <c r="K203" s="858"/>
      <c r="L203" s="858"/>
      <c r="M203" s="858"/>
      <c r="N203" s="858"/>
      <c r="O203" s="858"/>
      <c r="P203" s="858"/>
      <c r="Q203" s="858"/>
      <c r="R203" s="858"/>
      <c r="S203" s="858"/>
      <c r="T203" s="858"/>
      <c r="U203" s="858"/>
      <c r="V203" s="4"/>
      <c r="W203" s="4"/>
      <c r="X203" s="4"/>
      <c r="Y203" s="4"/>
      <c r="Z203" s="4"/>
      <c r="AA203" s="4"/>
      <c r="AB203" s="4"/>
      <c r="AC203" s="4"/>
    </row>
    <row r="204" spans="1:29" ht="14.5">
      <c r="A204" s="858"/>
      <c r="B204" s="861" t="s">
        <v>287</v>
      </c>
      <c r="C204" s="4280" t="s">
        <v>288</v>
      </c>
      <c r="D204" s="4068"/>
      <c r="E204" s="4068"/>
      <c r="F204" s="4068"/>
      <c r="G204" s="4068"/>
      <c r="H204" s="4068"/>
      <c r="I204" s="4068"/>
      <c r="J204" s="858"/>
      <c r="K204" s="858"/>
      <c r="L204" s="858"/>
      <c r="M204" s="858"/>
      <c r="N204" s="858"/>
      <c r="O204" s="858"/>
      <c r="P204" s="858"/>
      <c r="Q204" s="858"/>
      <c r="R204" s="858"/>
      <c r="S204" s="858"/>
      <c r="T204" s="858"/>
      <c r="U204" s="858"/>
      <c r="V204" s="4"/>
      <c r="W204" s="4"/>
      <c r="X204" s="4"/>
      <c r="Y204" s="4"/>
      <c r="Z204" s="4"/>
      <c r="AA204" s="4"/>
      <c r="AB204" s="4"/>
      <c r="AC204" s="4"/>
    </row>
    <row r="205" spans="1:29" ht="14.5">
      <c r="A205" s="858"/>
      <c r="B205" s="858" t="s">
        <v>291</v>
      </c>
      <c r="C205" s="859" t="s">
        <v>292</v>
      </c>
      <c r="D205" s="860"/>
      <c r="E205" s="860"/>
      <c r="F205" s="860"/>
      <c r="G205" s="860"/>
      <c r="H205" s="860"/>
      <c r="I205" s="860"/>
      <c r="J205" s="858"/>
      <c r="K205" s="858"/>
      <c r="L205" s="858"/>
      <c r="M205" s="858"/>
      <c r="N205" s="858"/>
      <c r="O205" s="858"/>
      <c r="P205" s="858"/>
      <c r="Q205" s="858"/>
      <c r="R205" s="858"/>
      <c r="S205" s="858"/>
      <c r="T205" s="858"/>
      <c r="U205" s="858"/>
      <c r="V205" s="4"/>
      <c r="W205" s="4"/>
      <c r="X205" s="4"/>
      <c r="Y205" s="4"/>
      <c r="Z205" s="4"/>
      <c r="AA205" s="4"/>
      <c r="AB205" s="4"/>
      <c r="AC205" s="4"/>
    </row>
    <row r="206" spans="1:29" ht="14.5">
      <c r="J206" s="858"/>
      <c r="K206" s="858"/>
      <c r="L206" s="858"/>
      <c r="M206" s="858"/>
      <c r="N206" s="858"/>
      <c r="O206" s="858"/>
      <c r="P206" s="858"/>
      <c r="Q206" s="858"/>
      <c r="R206" s="858"/>
      <c r="S206" s="858"/>
      <c r="T206" s="858"/>
      <c r="U206" s="858"/>
      <c r="V206" s="4"/>
      <c r="W206" s="4"/>
      <c r="X206" s="4"/>
      <c r="Y206" s="4"/>
      <c r="Z206" s="4"/>
      <c r="AA206" s="4"/>
      <c r="AB206" s="4"/>
      <c r="AC206" s="4"/>
    </row>
    <row r="207" spans="1:29" ht="14.5">
      <c r="A207" s="4290" t="s">
        <v>295</v>
      </c>
      <c r="B207" s="4068"/>
      <c r="C207" s="863"/>
      <c r="D207" s="863"/>
      <c r="E207" s="863"/>
      <c r="F207" s="860"/>
      <c r="G207" s="860"/>
      <c r="H207" s="860"/>
      <c r="I207" s="860"/>
      <c r="J207" s="858"/>
      <c r="K207" s="858"/>
      <c r="L207" s="858"/>
      <c r="M207" s="858"/>
      <c r="N207" s="858"/>
      <c r="O207" s="858"/>
      <c r="P207" s="858"/>
      <c r="Q207" s="858"/>
      <c r="R207" s="858"/>
      <c r="S207" s="858"/>
      <c r="T207" s="858"/>
      <c r="U207" s="858"/>
      <c r="V207" s="4"/>
      <c r="W207" s="4"/>
      <c r="X207" s="4"/>
      <c r="Y207" s="4"/>
      <c r="Z207" s="4"/>
      <c r="AA207" s="4"/>
      <c r="AB207" s="4"/>
      <c r="AC207" s="4"/>
    </row>
    <row r="208" spans="1:29" ht="14.5">
      <c r="A208" s="858"/>
      <c r="B208" s="861" t="s">
        <v>296</v>
      </c>
      <c r="C208" s="4280" t="s">
        <v>282</v>
      </c>
      <c r="D208" s="4068"/>
      <c r="E208" s="4068"/>
      <c r="F208" s="4068"/>
      <c r="G208" s="4068"/>
      <c r="H208" s="4068"/>
      <c r="I208" s="4068"/>
      <c r="J208" s="858"/>
      <c r="K208" s="858"/>
      <c r="L208" s="858"/>
      <c r="M208" s="858"/>
      <c r="N208" s="858"/>
      <c r="O208" s="858"/>
      <c r="P208" s="858"/>
      <c r="Q208" s="858"/>
      <c r="R208" s="858"/>
      <c r="S208" s="858"/>
      <c r="T208" s="858"/>
      <c r="U208" s="858"/>
      <c r="V208" s="4"/>
      <c r="W208" s="4"/>
      <c r="X208" s="4"/>
      <c r="Y208" s="4"/>
      <c r="Z208" s="4"/>
      <c r="AA208" s="4"/>
      <c r="AB208" s="4"/>
      <c r="AC208" s="4"/>
    </row>
    <row r="209" spans="1:29" ht="14.5">
      <c r="A209" s="858"/>
      <c r="B209" s="864" t="s">
        <v>448</v>
      </c>
      <c r="C209" s="4571" t="s">
        <v>449</v>
      </c>
      <c r="D209" s="4068"/>
      <c r="E209" s="4068"/>
      <c r="F209" s="4068"/>
      <c r="G209" s="4068"/>
      <c r="H209" s="4068"/>
      <c r="I209" s="4068"/>
      <c r="J209" s="858"/>
      <c r="K209" s="858"/>
      <c r="L209" s="858"/>
      <c r="M209" s="858"/>
      <c r="N209" s="858"/>
      <c r="O209" s="858"/>
      <c r="P209" s="858"/>
      <c r="Q209" s="858"/>
      <c r="R209" s="858"/>
      <c r="S209" s="858"/>
      <c r="T209" s="858"/>
      <c r="U209" s="858"/>
      <c r="V209" s="4"/>
      <c r="W209" s="4"/>
      <c r="X209" s="4"/>
      <c r="Y209" s="4"/>
      <c r="Z209" s="4"/>
      <c r="AA209" s="4"/>
      <c r="AB209" s="4"/>
      <c r="AC209" s="4"/>
    </row>
    <row r="210" spans="1:29" ht="14.5">
      <c r="A210" s="858"/>
      <c r="B210" s="861" t="s">
        <v>301</v>
      </c>
      <c r="C210" s="4280" t="s">
        <v>302</v>
      </c>
      <c r="D210" s="4068"/>
      <c r="E210" s="4068"/>
      <c r="F210" s="4068"/>
      <c r="G210" s="4068"/>
      <c r="H210" s="4068"/>
      <c r="I210" s="4068"/>
      <c r="J210" s="858"/>
      <c r="K210" s="858"/>
      <c r="L210" s="858"/>
      <c r="M210" s="858"/>
      <c r="N210" s="858"/>
      <c r="O210" s="858"/>
      <c r="P210" s="858"/>
      <c r="Q210" s="858"/>
      <c r="R210" s="858"/>
      <c r="S210" s="858"/>
      <c r="T210" s="858"/>
      <c r="U210" s="858"/>
      <c r="V210" s="4"/>
      <c r="W210" s="4"/>
      <c r="X210" s="4"/>
      <c r="Y210" s="4"/>
      <c r="Z210" s="4"/>
      <c r="AA210" s="4"/>
      <c r="AB210" s="4"/>
      <c r="AC210" s="4"/>
    </row>
    <row r="211" spans="1:29" ht="14.5">
      <c r="A211" s="858"/>
      <c r="B211" s="861"/>
      <c r="C211" s="859"/>
      <c r="D211" s="859"/>
      <c r="E211" s="859"/>
      <c r="F211" s="860"/>
      <c r="G211" s="860"/>
      <c r="H211" s="860"/>
      <c r="I211" s="860"/>
      <c r="J211" s="858"/>
      <c r="K211" s="858"/>
      <c r="L211" s="858"/>
      <c r="M211" s="858"/>
      <c r="N211" s="858"/>
      <c r="O211" s="858"/>
      <c r="P211" s="858"/>
      <c r="Q211" s="858"/>
      <c r="R211" s="858"/>
      <c r="S211" s="858"/>
      <c r="T211" s="858"/>
      <c r="U211" s="858"/>
      <c r="V211" s="4"/>
      <c r="W211" s="4"/>
      <c r="X211" s="4"/>
      <c r="Y211" s="4"/>
      <c r="Z211" s="4"/>
      <c r="AA211" s="4"/>
      <c r="AB211" s="4"/>
      <c r="AC211" s="4"/>
    </row>
    <row r="212" spans="1:29" ht="14.5">
      <c r="A212" s="858"/>
      <c r="B212" s="861"/>
      <c r="C212" s="859"/>
      <c r="D212" s="859"/>
      <c r="E212" s="859"/>
      <c r="F212" s="860"/>
      <c r="G212" s="860"/>
      <c r="H212" s="860"/>
      <c r="I212" s="860"/>
      <c r="J212" s="858"/>
      <c r="K212" s="858"/>
      <c r="L212" s="858"/>
      <c r="M212" s="858"/>
      <c r="N212" s="858"/>
      <c r="O212" s="858"/>
      <c r="P212" s="858"/>
      <c r="Q212" s="858"/>
      <c r="R212" s="858"/>
      <c r="S212" s="858"/>
      <c r="T212" s="858"/>
      <c r="U212" s="858"/>
      <c r="V212" s="4"/>
      <c r="W212" s="4"/>
      <c r="X212" s="4"/>
      <c r="Y212" s="4"/>
      <c r="Z212" s="4"/>
      <c r="AA212" s="4"/>
      <c r="AB212" s="4"/>
      <c r="AC212" s="4"/>
    </row>
    <row r="213" spans="1:29" ht="14.5">
      <c r="A213" s="4290" t="s">
        <v>278</v>
      </c>
      <c r="B213" s="4068"/>
      <c r="C213" s="859"/>
      <c r="D213" s="859"/>
      <c r="E213" s="859"/>
      <c r="F213" s="860"/>
      <c r="G213" s="860"/>
      <c r="H213" s="860"/>
      <c r="I213" s="860"/>
      <c r="J213" s="858"/>
      <c r="K213" s="858"/>
      <c r="L213" s="858"/>
      <c r="M213" s="858"/>
      <c r="N213" s="858"/>
      <c r="O213" s="858"/>
      <c r="P213" s="858"/>
      <c r="Q213" s="858"/>
      <c r="R213" s="858"/>
      <c r="S213" s="858"/>
      <c r="T213" s="858"/>
      <c r="U213" s="858"/>
      <c r="V213" s="4"/>
      <c r="W213" s="4"/>
      <c r="X213" s="4"/>
      <c r="Y213" s="4"/>
      <c r="Z213" s="4"/>
      <c r="AA213" s="4"/>
      <c r="AB213" s="4"/>
      <c r="AC213" s="4"/>
    </row>
    <row r="214" spans="1:29" ht="14.5">
      <c r="A214" s="858"/>
      <c r="B214" s="861" t="s">
        <v>281</v>
      </c>
      <c r="C214" s="4280" t="s">
        <v>282</v>
      </c>
      <c r="D214" s="4068"/>
      <c r="E214" s="4068"/>
      <c r="F214" s="4068"/>
      <c r="G214" s="4068"/>
      <c r="H214" s="4068"/>
      <c r="I214" s="4068"/>
      <c r="J214" s="858"/>
      <c r="K214" s="858"/>
      <c r="L214" s="858"/>
      <c r="M214" s="858"/>
      <c r="N214" s="858"/>
      <c r="O214" s="858"/>
      <c r="P214" s="858"/>
      <c r="Q214" s="858"/>
      <c r="R214" s="858"/>
      <c r="S214" s="858"/>
      <c r="T214" s="858"/>
      <c r="U214" s="858"/>
      <c r="V214" s="4"/>
      <c r="W214" s="4"/>
      <c r="X214" s="4"/>
      <c r="Y214" s="4"/>
      <c r="Z214" s="4"/>
      <c r="AA214" s="4"/>
      <c r="AB214" s="4"/>
      <c r="AC214" s="4"/>
    </row>
    <row r="215" spans="1:29" ht="14.5">
      <c r="A215" s="858"/>
      <c r="B215" s="861" t="s">
        <v>285</v>
      </c>
      <c r="C215" s="4280" t="s">
        <v>286</v>
      </c>
      <c r="D215" s="4068"/>
      <c r="E215" s="4068"/>
      <c r="F215" s="4068"/>
      <c r="G215" s="4068"/>
      <c r="H215" s="4068"/>
      <c r="I215" s="4068"/>
      <c r="J215" s="858"/>
      <c r="K215" s="858"/>
      <c r="L215" s="858"/>
      <c r="M215" s="858"/>
      <c r="N215" s="858"/>
      <c r="O215" s="858"/>
      <c r="P215" s="858"/>
      <c r="Q215" s="858"/>
      <c r="R215" s="858"/>
      <c r="S215" s="858"/>
      <c r="T215" s="858"/>
      <c r="U215" s="858"/>
      <c r="V215" s="4"/>
      <c r="W215" s="4"/>
      <c r="X215" s="4"/>
      <c r="Y215" s="4"/>
      <c r="Z215" s="4"/>
      <c r="AA215" s="4"/>
      <c r="AB215" s="4"/>
      <c r="AC215" s="4"/>
    </row>
    <row r="216" spans="1:29" ht="14.5">
      <c r="A216" s="858"/>
      <c r="B216" s="861" t="s">
        <v>289</v>
      </c>
      <c r="C216" s="4280" t="s">
        <v>290</v>
      </c>
      <c r="D216" s="4068"/>
      <c r="E216" s="4068"/>
      <c r="F216" s="4068"/>
      <c r="G216" s="4068"/>
      <c r="H216" s="4068"/>
      <c r="I216" s="4068"/>
      <c r="J216" s="858"/>
      <c r="K216" s="858"/>
      <c r="L216" s="858"/>
      <c r="M216" s="858"/>
      <c r="N216" s="858"/>
      <c r="O216" s="858"/>
      <c r="P216" s="858"/>
      <c r="Q216" s="858"/>
      <c r="R216" s="858"/>
      <c r="S216" s="858"/>
      <c r="T216" s="858"/>
      <c r="U216" s="858"/>
      <c r="V216" s="4"/>
      <c r="W216" s="4"/>
      <c r="X216" s="4"/>
      <c r="Y216" s="4"/>
      <c r="Z216" s="4"/>
      <c r="AA216" s="4"/>
      <c r="AB216" s="4"/>
      <c r="AC216" s="4"/>
    </row>
    <row r="217" spans="1:29" ht="14.5">
      <c r="A217" s="858"/>
      <c r="B217" s="862"/>
      <c r="C217" s="863"/>
      <c r="D217" s="863"/>
      <c r="E217" s="863"/>
      <c r="F217" s="860"/>
      <c r="G217" s="860"/>
      <c r="H217" s="860"/>
      <c r="I217" s="860"/>
      <c r="J217" s="858"/>
      <c r="K217" s="858"/>
      <c r="L217" s="858"/>
      <c r="M217" s="858"/>
      <c r="N217" s="858"/>
      <c r="O217" s="858"/>
      <c r="P217" s="858"/>
      <c r="Q217" s="858"/>
      <c r="R217" s="858"/>
      <c r="S217" s="858"/>
      <c r="T217" s="858"/>
      <c r="U217" s="858"/>
      <c r="V217" s="4"/>
      <c r="W217" s="4"/>
      <c r="X217" s="4"/>
      <c r="Y217" s="4"/>
      <c r="Z217" s="4"/>
      <c r="AA217" s="4"/>
      <c r="AB217" s="4"/>
      <c r="AC217" s="4"/>
    </row>
    <row r="218" spans="1:29" ht="14.5">
      <c r="A218" s="858"/>
      <c r="B218" s="861" t="s">
        <v>293</v>
      </c>
      <c r="C218" s="4280" t="s">
        <v>294</v>
      </c>
      <c r="D218" s="4068"/>
      <c r="E218" s="4068"/>
      <c r="F218" s="4068"/>
      <c r="G218" s="4068"/>
      <c r="H218" s="4068"/>
      <c r="I218" s="4068"/>
      <c r="J218" s="858"/>
      <c r="K218" s="858"/>
      <c r="L218" s="858"/>
      <c r="M218" s="858"/>
      <c r="N218" s="858"/>
      <c r="O218" s="858"/>
      <c r="P218" s="858"/>
      <c r="Q218" s="858"/>
      <c r="R218" s="858"/>
      <c r="S218" s="858"/>
      <c r="T218" s="858"/>
      <c r="U218" s="858"/>
      <c r="V218" s="4"/>
      <c r="W218" s="4"/>
      <c r="X218" s="4"/>
      <c r="Y218" s="4"/>
      <c r="Z218" s="4"/>
      <c r="AA218" s="4"/>
      <c r="AB218" s="4"/>
      <c r="AC218" s="4"/>
    </row>
    <row r="219" spans="1:29" ht="14.5">
      <c r="A219" s="858"/>
      <c r="B219" s="862"/>
      <c r="C219" s="862"/>
      <c r="D219" s="862"/>
      <c r="E219" s="862"/>
      <c r="F219" s="858"/>
      <c r="G219" s="858"/>
      <c r="H219" s="858"/>
      <c r="I219" s="858"/>
      <c r="J219" s="858"/>
      <c r="K219" s="858"/>
      <c r="L219" s="858"/>
      <c r="M219" s="858"/>
      <c r="N219" s="858"/>
      <c r="O219" s="858"/>
      <c r="P219" s="858"/>
      <c r="Q219" s="858"/>
      <c r="R219" s="858"/>
      <c r="S219" s="858"/>
      <c r="T219" s="858"/>
      <c r="U219" s="858"/>
      <c r="V219" s="4"/>
      <c r="W219" s="4"/>
      <c r="X219" s="4"/>
      <c r="Y219" s="4"/>
      <c r="Z219" s="4"/>
      <c r="AA219" s="4"/>
      <c r="AB219" s="4"/>
      <c r="AC219" s="4"/>
    </row>
    <row r="220" spans="1:29" ht="14.5">
      <c r="A220" s="858"/>
      <c r="B220" s="861" t="s">
        <v>297</v>
      </c>
      <c r="C220" s="4280" t="s">
        <v>298</v>
      </c>
      <c r="D220" s="4068"/>
      <c r="E220" s="4068"/>
      <c r="F220" s="4068"/>
      <c r="G220" s="4068"/>
      <c r="H220" s="4068"/>
      <c r="I220" s="858"/>
      <c r="J220" s="858"/>
      <c r="K220" s="858"/>
      <c r="L220" s="858"/>
      <c r="M220" s="858"/>
      <c r="N220" s="858"/>
      <c r="O220" s="858"/>
      <c r="P220" s="858"/>
      <c r="Q220" s="858"/>
      <c r="R220" s="858"/>
      <c r="S220" s="858"/>
      <c r="T220" s="858"/>
      <c r="U220" s="858"/>
      <c r="V220" s="4"/>
      <c r="W220" s="4"/>
      <c r="X220" s="4"/>
      <c r="Y220" s="4"/>
      <c r="Z220" s="4"/>
      <c r="AA220" s="4"/>
      <c r="AB220" s="4"/>
      <c r="AC220" s="4"/>
    </row>
    <row r="221" spans="1:29" ht="12.5">
      <c r="A221" s="4"/>
      <c r="B221" s="4"/>
      <c r="C221" s="4"/>
      <c r="D221" s="4"/>
      <c r="E221" s="4"/>
      <c r="F221" s="4"/>
      <c r="G221" s="4"/>
      <c r="H221" s="4"/>
      <c r="I221" s="4"/>
      <c r="J221" s="865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5">
      <c r="A222" s="4"/>
      <c r="B222" s="4"/>
      <c r="C222" s="4"/>
      <c r="D222" s="4"/>
      <c r="E222" s="4"/>
      <c r="F222" s="4"/>
      <c r="G222" s="4"/>
      <c r="H222" s="4"/>
      <c r="I222" s="4"/>
      <c r="J222" s="86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5">
      <c r="A223" s="4"/>
      <c r="B223" s="4"/>
      <c r="C223" s="4"/>
      <c r="D223" s="4"/>
      <c r="E223" s="4"/>
      <c r="F223" s="4"/>
      <c r="G223" s="4"/>
      <c r="H223" s="4"/>
      <c r="I223" s="4"/>
      <c r="J223" s="865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5">
      <c r="A224" s="4"/>
      <c r="B224" s="4"/>
      <c r="C224" s="4"/>
      <c r="D224" s="4"/>
      <c r="E224" s="4"/>
      <c r="F224" s="4"/>
      <c r="G224" s="4"/>
      <c r="H224" s="4"/>
      <c r="I224" s="4"/>
      <c r="J224" s="865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5">
      <c r="A225" s="4"/>
      <c r="B225" s="4"/>
      <c r="C225" s="4"/>
      <c r="D225" s="4"/>
      <c r="E225" s="4"/>
      <c r="F225" s="4"/>
      <c r="G225" s="4"/>
      <c r="H225" s="4"/>
      <c r="I225" s="4"/>
      <c r="J225" s="865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5">
      <c r="A226" s="4"/>
      <c r="B226" s="4"/>
      <c r="C226" s="4"/>
      <c r="D226" s="4"/>
      <c r="E226" s="4"/>
      <c r="F226" s="4"/>
      <c r="G226" s="4"/>
      <c r="H226" s="4"/>
      <c r="I226" s="4"/>
      <c r="J226" s="865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5">
      <c r="A227" s="4"/>
      <c r="B227" s="4"/>
      <c r="C227" s="4"/>
      <c r="D227" s="4"/>
      <c r="E227" s="4"/>
      <c r="F227" s="4"/>
      <c r="G227" s="4"/>
      <c r="H227" s="4"/>
      <c r="I227" s="4"/>
      <c r="J227" s="865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5">
      <c r="A228" s="4"/>
      <c r="B228" s="4"/>
      <c r="C228" s="4"/>
      <c r="D228" s="4"/>
      <c r="E228" s="4"/>
      <c r="F228" s="4"/>
      <c r="G228" s="4"/>
      <c r="H228" s="4"/>
      <c r="I228" s="4"/>
      <c r="J228" s="86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5">
      <c r="A229" s="4"/>
      <c r="B229" s="4"/>
      <c r="C229" s="4"/>
      <c r="D229" s="4"/>
      <c r="E229" s="4"/>
      <c r="F229" s="4"/>
      <c r="G229" s="4"/>
      <c r="H229" s="4"/>
      <c r="I229" s="4"/>
      <c r="J229" s="86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5">
      <c r="A230" s="4"/>
      <c r="B230" s="4"/>
      <c r="C230" s="4"/>
      <c r="D230" s="4"/>
      <c r="E230" s="4"/>
      <c r="F230" s="4"/>
      <c r="G230" s="4"/>
      <c r="H230" s="4"/>
      <c r="I230" s="4"/>
      <c r="J230" s="86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5">
      <c r="A231" s="4"/>
      <c r="B231" s="4"/>
      <c r="C231" s="4"/>
      <c r="D231" s="4"/>
      <c r="E231" s="4"/>
      <c r="F231" s="4"/>
      <c r="G231" s="4"/>
      <c r="H231" s="4"/>
      <c r="I231" s="4"/>
      <c r="J231" s="86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5">
      <c r="A232" s="4"/>
      <c r="B232" s="4"/>
      <c r="C232" s="4"/>
      <c r="D232" s="4"/>
      <c r="E232" s="4"/>
      <c r="F232" s="4"/>
      <c r="G232" s="4"/>
      <c r="H232" s="4"/>
      <c r="I232" s="4"/>
      <c r="J232" s="865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5">
      <c r="A233" s="4"/>
      <c r="B233" s="4"/>
      <c r="C233" s="4"/>
      <c r="D233" s="4"/>
      <c r="E233" s="4"/>
      <c r="F233" s="4"/>
      <c r="G233" s="4"/>
      <c r="H233" s="4"/>
      <c r="I233" s="4"/>
      <c r="J233" s="865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5">
      <c r="A234" s="4"/>
      <c r="B234" s="4"/>
      <c r="C234" s="4"/>
      <c r="D234" s="4"/>
      <c r="E234" s="4"/>
      <c r="F234" s="4"/>
      <c r="G234" s="4"/>
      <c r="H234" s="4"/>
      <c r="I234" s="4"/>
      <c r="J234" s="865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5">
      <c r="A235" s="4"/>
      <c r="B235" s="4"/>
      <c r="C235" s="4"/>
      <c r="D235" s="4"/>
      <c r="E235" s="4"/>
      <c r="F235" s="4"/>
      <c r="G235" s="4"/>
      <c r="H235" s="4"/>
      <c r="I235" s="4"/>
      <c r="J235" s="865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5">
      <c r="A236" s="4"/>
      <c r="B236" s="4"/>
      <c r="C236" s="4"/>
      <c r="D236" s="4"/>
      <c r="E236" s="4"/>
      <c r="F236" s="4"/>
      <c r="G236" s="4"/>
      <c r="H236" s="4"/>
      <c r="I236" s="4"/>
      <c r="J236" s="865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5">
      <c r="A237" s="4"/>
      <c r="B237" s="4"/>
      <c r="C237" s="4"/>
      <c r="D237" s="4"/>
      <c r="E237" s="4"/>
      <c r="F237" s="4"/>
      <c r="G237" s="4"/>
      <c r="H237" s="4"/>
      <c r="I237" s="4"/>
      <c r="J237" s="86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5">
      <c r="A238" s="4"/>
      <c r="B238" s="4"/>
      <c r="C238" s="4"/>
      <c r="D238" s="4"/>
      <c r="E238" s="4"/>
      <c r="F238" s="4"/>
      <c r="G238" s="4"/>
      <c r="H238" s="4"/>
      <c r="I238" s="4"/>
      <c r="J238" s="86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5">
      <c r="A239" s="4"/>
      <c r="B239" s="4"/>
      <c r="C239" s="4"/>
      <c r="D239" s="4"/>
      <c r="E239" s="4"/>
      <c r="F239" s="4"/>
      <c r="G239" s="4"/>
      <c r="H239" s="4"/>
      <c r="I239" s="4"/>
      <c r="J239" s="865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5">
      <c r="A240" s="4"/>
      <c r="B240" s="4"/>
      <c r="C240" s="4"/>
      <c r="D240" s="4"/>
      <c r="E240" s="4"/>
      <c r="F240" s="4"/>
      <c r="G240" s="4"/>
      <c r="H240" s="4"/>
      <c r="I240" s="4"/>
      <c r="J240" s="865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5">
      <c r="A241" s="4"/>
      <c r="B241" s="4"/>
      <c r="C241" s="4"/>
      <c r="D241" s="4"/>
      <c r="E241" s="4"/>
      <c r="F241" s="4"/>
      <c r="G241" s="4"/>
      <c r="H241" s="4"/>
      <c r="I241" s="4"/>
      <c r="J241" s="86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5">
      <c r="A242" s="4"/>
      <c r="B242" s="4"/>
      <c r="C242" s="4"/>
      <c r="D242" s="4"/>
      <c r="E242" s="4"/>
      <c r="F242" s="4"/>
      <c r="G242" s="4"/>
      <c r="H242" s="4"/>
      <c r="I242" s="4"/>
      <c r="J242" s="865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5">
      <c r="A243" s="4"/>
      <c r="B243" s="4"/>
      <c r="C243" s="4"/>
      <c r="D243" s="4"/>
      <c r="E243" s="4"/>
      <c r="F243" s="4"/>
      <c r="G243" s="4"/>
      <c r="H243" s="4"/>
      <c r="I243" s="4"/>
      <c r="J243" s="865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5">
      <c r="A244" s="4"/>
      <c r="B244" s="4"/>
      <c r="C244" s="4"/>
      <c r="D244" s="4"/>
      <c r="E244" s="4"/>
      <c r="F244" s="4"/>
      <c r="G244" s="4"/>
      <c r="H244" s="4"/>
      <c r="I244" s="4"/>
      <c r="J244" s="865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5">
      <c r="A245" s="4"/>
      <c r="B245" s="4"/>
      <c r="C245" s="4"/>
      <c r="D245" s="4"/>
      <c r="E245" s="4"/>
      <c r="F245" s="4"/>
      <c r="G245" s="4"/>
      <c r="H245" s="4"/>
      <c r="I245" s="4"/>
      <c r="J245" s="86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5">
      <c r="A246" s="4"/>
      <c r="B246" s="4"/>
      <c r="C246" s="4"/>
      <c r="D246" s="4"/>
      <c r="E246" s="4"/>
      <c r="F246" s="4"/>
      <c r="G246" s="4"/>
      <c r="H246" s="4"/>
      <c r="I246" s="4"/>
      <c r="J246" s="865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5">
      <c r="A247" s="4"/>
      <c r="B247" s="4"/>
      <c r="C247" s="4"/>
      <c r="D247" s="4"/>
      <c r="E247" s="4"/>
      <c r="F247" s="4"/>
      <c r="G247" s="4"/>
      <c r="H247" s="4"/>
      <c r="I247" s="4"/>
      <c r="J247" s="865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5">
      <c r="A248" s="4"/>
      <c r="B248" s="4"/>
      <c r="C248" s="4"/>
      <c r="D248" s="4"/>
      <c r="E248" s="4"/>
      <c r="F248" s="4"/>
      <c r="G248" s="4"/>
      <c r="H248" s="4"/>
      <c r="I248" s="4"/>
      <c r="J248" s="86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5">
      <c r="A249" s="4"/>
      <c r="B249" s="4"/>
      <c r="C249" s="4"/>
      <c r="D249" s="4"/>
      <c r="E249" s="4"/>
      <c r="F249" s="4"/>
      <c r="G249" s="4"/>
      <c r="H249" s="4"/>
      <c r="I249" s="4"/>
      <c r="J249" s="865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5">
      <c r="A250" s="4"/>
      <c r="B250" s="4"/>
      <c r="C250" s="4"/>
      <c r="D250" s="4"/>
      <c r="E250" s="4"/>
      <c r="F250" s="4"/>
      <c r="G250" s="4"/>
      <c r="H250" s="4"/>
      <c r="I250" s="4"/>
      <c r="J250" s="865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5">
      <c r="A251" s="4"/>
      <c r="B251" s="4"/>
      <c r="C251" s="4"/>
      <c r="D251" s="4"/>
      <c r="E251" s="4"/>
      <c r="F251" s="4"/>
      <c r="G251" s="4"/>
      <c r="H251" s="4"/>
      <c r="I251" s="4"/>
      <c r="J251" s="865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5">
      <c r="A252" s="4"/>
      <c r="B252" s="4"/>
      <c r="C252" s="4"/>
      <c r="D252" s="4"/>
      <c r="E252" s="4"/>
      <c r="F252" s="4"/>
      <c r="G252" s="4"/>
      <c r="H252" s="4"/>
      <c r="I252" s="4"/>
      <c r="J252" s="865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5">
      <c r="A253" s="4"/>
      <c r="B253" s="4"/>
      <c r="C253" s="4"/>
      <c r="D253" s="4"/>
      <c r="E253" s="4"/>
      <c r="F253" s="4"/>
      <c r="G253" s="4"/>
      <c r="H253" s="4"/>
      <c r="I253" s="4"/>
      <c r="J253" s="865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5">
      <c r="A254" s="4"/>
      <c r="B254" s="4"/>
      <c r="C254" s="4"/>
      <c r="D254" s="4"/>
      <c r="E254" s="4"/>
      <c r="F254" s="4"/>
      <c r="G254" s="4"/>
      <c r="H254" s="4"/>
      <c r="I254" s="4"/>
      <c r="J254" s="86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5">
      <c r="A255" s="4"/>
      <c r="B255" s="4"/>
      <c r="C255" s="4"/>
      <c r="D255" s="4"/>
      <c r="E255" s="4"/>
      <c r="F255" s="4"/>
      <c r="G255" s="4"/>
      <c r="H255" s="4"/>
      <c r="I255" s="4"/>
      <c r="J255" s="865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5">
      <c r="A256" s="4"/>
      <c r="B256" s="4"/>
      <c r="C256" s="4"/>
      <c r="D256" s="4"/>
      <c r="E256" s="4"/>
      <c r="F256" s="4"/>
      <c r="G256" s="4"/>
      <c r="H256" s="4"/>
      <c r="I256" s="4"/>
      <c r="J256" s="86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5">
      <c r="A257" s="4"/>
      <c r="B257" s="4"/>
      <c r="C257" s="4"/>
      <c r="D257" s="4"/>
      <c r="E257" s="4"/>
      <c r="F257" s="4"/>
      <c r="G257" s="4"/>
      <c r="H257" s="4"/>
      <c r="I257" s="4"/>
      <c r="J257" s="86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5">
      <c r="A258" s="4"/>
      <c r="B258" s="4"/>
      <c r="C258" s="4"/>
      <c r="D258" s="4"/>
      <c r="E258" s="4"/>
      <c r="F258" s="4"/>
      <c r="G258" s="4"/>
      <c r="H258" s="4"/>
      <c r="I258" s="4"/>
      <c r="J258" s="86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5">
      <c r="A259" s="4"/>
      <c r="B259" s="4"/>
      <c r="C259" s="4"/>
      <c r="D259" s="4"/>
      <c r="E259" s="4"/>
      <c r="F259" s="4"/>
      <c r="G259" s="4"/>
      <c r="H259" s="4"/>
      <c r="I259" s="4"/>
      <c r="J259" s="86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5">
      <c r="A260" s="4"/>
      <c r="B260" s="4"/>
      <c r="C260" s="4"/>
      <c r="D260" s="4"/>
      <c r="E260" s="4"/>
      <c r="F260" s="4"/>
      <c r="G260" s="4"/>
      <c r="H260" s="4"/>
      <c r="I260" s="4"/>
      <c r="J260" s="86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5">
      <c r="A261" s="4"/>
      <c r="B261" s="4"/>
      <c r="C261" s="4"/>
      <c r="D261" s="4"/>
      <c r="E261" s="4"/>
      <c r="F261" s="4"/>
      <c r="G261" s="4"/>
      <c r="H261" s="4"/>
      <c r="I261" s="4"/>
      <c r="J261" s="86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5">
      <c r="A262" s="4"/>
      <c r="B262" s="4"/>
      <c r="C262" s="4"/>
      <c r="D262" s="4"/>
      <c r="E262" s="4"/>
      <c r="F262" s="4"/>
      <c r="G262" s="4"/>
      <c r="H262" s="4"/>
      <c r="I262" s="4"/>
      <c r="J262" s="86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5">
      <c r="A263" s="4"/>
      <c r="B263" s="4"/>
      <c r="C263" s="4"/>
      <c r="D263" s="4"/>
      <c r="E263" s="4"/>
      <c r="F263" s="4"/>
      <c r="G263" s="4"/>
      <c r="H263" s="4"/>
      <c r="I263" s="4"/>
      <c r="J263" s="86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5">
      <c r="A264" s="4"/>
      <c r="B264" s="4"/>
      <c r="C264" s="4"/>
      <c r="D264" s="4"/>
      <c r="E264" s="4"/>
      <c r="F264" s="4"/>
      <c r="G264" s="4"/>
      <c r="H264" s="4"/>
      <c r="I264" s="4"/>
      <c r="J264" s="86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5">
      <c r="A265" s="4"/>
      <c r="B265" s="4"/>
      <c r="C265" s="4"/>
      <c r="D265" s="4"/>
      <c r="E265" s="4"/>
      <c r="F265" s="4"/>
      <c r="G265" s="4"/>
      <c r="H265" s="4"/>
      <c r="I265" s="4"/>
      <c r="J265" s="86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5">
      <c r="A266" s="4"/>
      <c r="B266" s="4"/>
      <c r="C266" s="4"/>
      <c r="D266" s="4"/>
      <c r="E266" s="4"/>
      <c r="F266" s="4"/>
      <c r="G266" s="4"/>
      <c r="H266" s="4"/>
      <c r="I266" s="4"/>
      <c r="J266" s="86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5">
      <c r="A267" s="4"/>
      <c r="B267" s="4"/>
      <c r="C267" s="4"/>
      <c r="D267" s="4"/>
      <c r="E267" s="4"/>
      <c r="F267" s="4"/>
      <c r="G267" s="4"/>
      <c r="H267" s="4"/>
      <c r="I267" s="4"/>
      <c r="J267" s="865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5">
      <c r="A268" s="4"/>
      <c r="B268" s="4"/>
      <c r="C268" s="4"/>
      <c r="D268" s="4"/>
      <c r="E268" s="4"/>
      <c r="F268" s="4"/>
      <c r="G268" s="4"/>
      <c r="H268" s="4"/>
      <c r="I268" s="4"/>
      <c r="J268" s="865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5">
      <c r="A269" s="4"/>
      <c r="B269" s="4"/>
      <c r="C269" s="4"/>
      <c r="D269" s="4"/>
      <c r="E269" s="4"/>
      <c r="F269" s="4"/>
      <c r="G269" s="4"/>
      <c r="H269" s="4"/>
      <c r="I269" s="4"/>
      <c r="J269" s="86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5">
      <c r="A270" s="4"/>
      <c r="B270" s="4"/>
      <c r="C270" s="4"/>
      <c r="D270" s="4"/>
      <c r="E270" s="4"/>
      <c r="F270" s="4"/>
      <c r="G270" s="4"/>
      <c r="H270" s="4"/>
      <c r="I270" s="4"/>
      <c r="J270" s="86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5">
      <c r="A271" s="4"/>
      <c r="B271" s="4"/>
      <c r="C271" s="4"/>
      <c r="D271" s="4"/>
      <c r="E271" s="4"/>
      <c r="F271" s="4"/>
      <c r="G271" s="4"/>
      <c r="H271" s="4"/>
      <c r="I271" s="4"/>
      <c r="J271" s="86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5">
      <c r="A272" s="4"/>
      <c r="B272" s="4"/>
      <c r="C272" s="4"/>
      <c r="D272" s="4"/>
      <c r="E272" s="4"/>
      <c r="F272" s="4"/>
      <c r="G272" s="4"/>
      <c r="H272" s="4"/>
      <c r="I272" s="4"/>
      <c r="J272" s="86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5">
      <c r="A273" s="4"/>
      <c r="B273" s="4"/>
      <c r="C273" s="4"/>
      <c r="D273" s="4"/>
      <c r="E273" s="4"/>
      <c r="F273" s="4"/>
      <c r="G273" s="4"/>
      <c r="H273" s="4"/>
      <c r="I273" s="4"/>
      <c r="J273" s="86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5">
      <c r="A274" s="4"/>
      <c r="B274" s="4"/>
      <c r="C274" s="4"/>
      <c r="D274" s="4"/>
      <c r="E274" s="4"/>
      <c r="F274" s="4"/>
      <c r="G274" s="4"/>
      <c r="H274" s="4"/>
      <c r="I274" s="4"/>
      <c r="J274" s="865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5">
      <c r="A275" s="4"/>
      <c r="B275" s="4"/>
      <c r="C275" s="4"/>
      <c r="D275" s="4"/>
      <c r="E275" s="4"/>
      <c r="F275" s="4"/>
      <c r="G275" s="4"/>
      <c r="H275" s="4"/>
      <c r="I275" s="4"/>
      <c r="J275" s="86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5">
      <c r="A276" s="4"/>
      <c r="B276" s="4"/>
      <c r="C276" s="4"/>
      <c r="D276" s="4"/>
      <c r="E276" s="4"/>
      <c r="F276" s="4"/>
      <c r="G276" s="4"/>
      <c r="H276" s="4"/>
      <c r="I276" s="4"/>
      <c r="J276" s="86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5">
      <c r="A277" s="4"/>
      <c r="B277" s="4"/>
      <c r="C277" s="4"/>
      <c r="D277" s="4"/>
      <c r="E277" s="4"/>
      <c r="F277" s="4"/>
      <c r="G277" s="4"/>
      <c r="H277" s="4"/>
      <c r="I277" s="4"/>
      <c r="J277" s="865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5">
      <c r="A278" s="4"/>
      <c r="B278" s="4"/>
      <c r="C278" s="4"/>
      <c r="D278" s="4"/>
      <c r="E278" s="4"/>
      <c r="F278" s="4"/>
      <c r="G278" s="4"/>
      <c r="H278" s="4"/>
      <c r="I278" s="4"/>
      <c r="J278" s="865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5">
      <c r="A279" s="4"/>
      <c r="B279" s="4"/>
      <c r="C279" s="4"/>
      <c r="D279" s="4"/>
      <c r="E279" s="4"/>
      <c r="F279" s="4"/>
      <c r="G279" s="4"/>
      <c r="H279" s="4"/>
      <c r="I279" s="4"/>
      <c r="J279" s="86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5">
      <c r="A280" s="4"/>
      <c r="B280" s="4"/>
      <c r="C280" s="4"/>
      <c r="D280" s="4"/>
      <c r="E280" s="4"/>
      <c r="F280" s="4"/>
      <c r="G280" s="4"/>
      <c r="H280" s="4"/>
      <c r="I280" s="4"/>
      <c r="J280" s="865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5">
      <c r="A281" s="4"/>
      <c r="B281" s="4"/>
      <c r="C281" s="4"/>
      <c r="D281" s="4"/>
      <c r="E281" s="4"/>
      <c r="F281" s="4"/>
      <c r="G281" s="4"/>
      <c r="H281" s="4"/>
      <c r="I281" s="4"/>
      <c r="J281" s="865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5">
      <c r="A282" s="4"/>
      <c r="B282" s="4"/>
      <c r="C282" s="4"/>
      <c r="D282" s="4"/>
      <c r="E282" s="4"/>
      <c r="F282" s="4"/>
      <c r="G282" s="4"/>
      <c r="H282" s="4"/>
      <c r="I282" s="4"/>
      <c r="J282" s="865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5">
      <c r="A283" s="4"/>
      <c r="B283" s="4"/>
      <c r="C283" s="4"/>
      <c r="D283" s="4"/>
      <c r="E283" s="4"/>
      <c r="F283" s="4"/>
      <c r="G283" s="4"/>
      <c r="H283" s="4"/>
      <c r="I283" s="4"/>
      <c r="J283" s="86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5">
      <c r="A284" s="4"/>
      <c r="B284" s="4"/>
      <c r="C284" s="4"/>
      <c r="D284" s="4"/>
      <c r="E284" s="4"/>
      <c r="F284" s="4"/>
      <c r="G284" s="4"/>
      <c r="H284" s="4"/>
      <c r="I284" s="4"/>
      <c r="J284" s="86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5">
      <c r="A285" s="4"/>
      <c r="B285" s="4"/>
      <c r="C285" s="4"/>
      <c r="D285" s="4"/>
      <c r="E285" s="4"/>
      <c r="F285" s="4"/>
      <c r="G285" s="4"/>
      <c r="H285" s="4"/>
      <c r="I285" s="4"/>
      <c r="J285" s="86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5">
      <c r="A286" s="4"/>
      <c r="B286" s="4"/>
      <c r="C286" s="4"/>
      <c r="D286" s="4"/>
      <c r="E286" s="4"/>
      <c r="F286" s="4"/>
      <c r="G286" s="4"/>
      <c r="H286" s="4"/>
      <c r="I286" s="4"/>
      <c r="J286" s="86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5">
      <c r="A287" s="4"/>
      <c r="B287" s="4"/>
      <c r="C287" s="4"/>
      <c r="D287" s="4"/>
      <c r="E287" s="4"/>
      <c r="F287" s="4"/>
      <c r="G287" s="4"/>
      <c r="H287" s="4"/>
      <c r="I287" s="4"/>
      <c r="J287" s="86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5">
      <c r="A288" s="4"/>
      <c r="B288" s="4"/>
      <c r="C288" s="4"/>
      <c r="D288" s="4"/>
      <c r="E288" s="4"/>
      <c r="F288" s="4"/>
      <c r="G288" s="4"/>
      <c r="H288" s="4"/>
      <c r="I288" s="4"/>
      <c r="J288" s="86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5">
      <c r="A289" s="4"/>
      <c r="B289" s="4"/>
      <c r="C289" s="4"/>
      <c r="D289" s="4"/>
      <c r="E289" s="4"/>
      <c r="F289" s="4"/>
      <c r="G289" s="4"/>
      <c r="H289" s="4"/>
      <c r="I289" s="4"/>
      <c r="J289" s="86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5">
      <c r="A290" s="4"/>
      <c r="B290" s="4"/>
      <c r="C290" s="4"/>
      <c r="D290" s="4"/>
      <c r="E290" s="4"/>
      <c r="F290" s="4"/>
      <c r="G290" s="4"/>
      <c r="H290" s="4"/>
      <c r="I290" s="4"/>
      <c r="J290" s="86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5">
      <c r="A291" s="4"/>
      <c r="B291" s="4"/>
      <c r="C291" s="4"/>
      <c r="D291" s="4"/>
      <c r="E291" s="4"/>
      <c r="F291" s="4"/>
      <c r="G291" s="4"/>
      <c r="H291" s="4"/>
      <c r="I291" s="4"/>
      <c r="J291" s="86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5">
      <c r="A292" s="4"/>
      <c r="B292" s="4"/>
      <c r="C292" s="4"/>
      <c r="D292" s="4"/>
      <c r="E292" s="4"/>
      <c r="F292" s="4"/>
      <c r="G292" s="4"/>
      <c r="H292" s="4"/>
      <c r="I292" s="4"/>
      <c r="J292" s="86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5">
      <c r="A293" s="4"/>
      <c r="B293" s="4"/>
      <c r="C293" s="4"/>
      <c r="D293" s="4"/>
      <c r="E293" s="4"/>
      <c r="F293" s="4"/>
      <c r="G293" s="4"/>
      <c r="H293" s="4"/>
      <c r="I293" s="4"/>
      <c r="J293" s="86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5">
      <c r="A294" s="4"/>
      <c r="B294" s="4"/>
      <c r="C294" s="4"/>
      <c r="D294" s="4"/>
      <c r="E294" s="4"/>
      <c r="F294" s="4"/>
      <c r="G294" s="4"/>
      <c r="H294" s="4"/>
      <c r="I294" s="4"/>
      <c r="J294" s="86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5">
      <c r="A295" s="4"/>
      <c r="B295" s="4"/>
      <c r="C295" s="4"/>
      <c r="D295" s="4"/>
      <c r="E295" s="4"/>
      <c r="F295" s="4"/>
      <c r="G295" s="4"/>
      <c r="H295" s="4"/>
      <c r="I295" s="4"/>
      <c r="J295" s="86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5">
      <c r="A296" s="4"/>
      <c r="B296" s="4"/>
      <c r="C296" s="4"/>
      <c r="D296" s="4"/>
      <c r="E296" s="4"/>
      <c r="F296" s="4"/>
      <c r="G296" s="4"/>
      <c r="H296" s="4"/>
      <c r="I296" s="4"/>
      <c r="J296" s="86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5">
      <c r="A297" s="4"/>
      <c r="B297" s="4"/>
      <c r="C297" s="4"/>
      <c r="D297" s="4"/>
      <c r="E297" s="4"/>
      <c r="F297" s="4"/>
      <c r="G297" s="4"/>
      <c r="H297" s="4"/>
      <c r="I297" s="4"/>
      <c r="J297" s="86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5">
      <c r="A298" s="4"/>
      <c r="B298" s="4"/>
      <c r="C298" s="4"/>
      <c r="D298" s="4"/>
      <c r="E298" s="4"/>
      <c r="F298" s="4"/>
      <c r="G298" s="4"/>
      <c r="H298" s="4"/>
      <c r="I298" s="4"/>
      <c r="J298" s="86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5">
      <c r="A299" s="4"/>
      <c r="B299" s="4"/>
      <c r="C299" s="4"/>
      <c r="D299" s="4"/>
      <c r="E299" s="4"/>
      <c r="F299" s="4"/>
      <c r="G299" s="4"/>
      <c r="H299" s="4"/>
      <c r="I299" s="4"/>
      <c r="J299" s="86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5">
      <c r="A300" s="4"/>
      <c r="B300" s="4"/>
      <c r="C300" s="4"/>
      <c r="D300" s="4"/>
      <c r="E300" s="4"/>
      <c r="F300" s="4"/>
      <c r="G300" s="4"/>
      <c r="H300" s="4"/>
      <c r="I300" s="4"/>
      <c r="J300" s="86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5">
      <c r="A301" s="4"/>
      <c r="B301" s="4"/>
      <c r="C301" s="4"/>
      <c r="D301" s="4"/>
      <c r="E301" s="4"/>
      <c r="F301" s="4"/>
      <c r="G301" s="4"/>
      <c r="H301" s="4"/>
      <c r="I301" s="4"/>
      <c r="J301" s="86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5">
      <c r="A302" s="4"/>
      <c r="B302" s="4"/>
      <c r="C302" s="4"/>
      <c r="D302" s="4"/>
      <c r="E302" s="4"/>
      <c r="F302" s="4"/>
      <c r="G302" s="4"/>
      <c r="H302" s="4"/>
      <c r="I302" s="4"/>
      <c r="J302" s="86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5">
      <c r="A303" s="4"/>
      <c r="B303" s="4"/>
      <c r="C303" s="4"/>
      <c r="D303" s="4"/>
      <c r="E303" s="4"/>
      <c r="F303" s="4"/>
      <c r="G303" s="4"/>
      <c r="H303" s="4"/>
      <c r="I303" s="4"/>
      <c r="J303" s="86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5">
      <c r="A304" s="4"/>
      <c r="B304" s="4"/>
      <c r="C304" s="4"/>
      <c r="D304" s="4"/>
      <c r="E304" s="4"/>
      <c r="F304" s="4"/>
      <c r="G304" s="4"/>
      <c r="H304" s="4"/>
      <c r="I304" s="4"/>
      <c r="J304" s="86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5">
      <c r="A305" s="4"/>
      <c r="B305" s="4"/>
      <c r="C305" s="4"/>
      <c r="D305" s="4"/>
      <c r="E305" s="4"/>
      <c r="F305" s="4"/>
      <c r="G305" s="4"/>
      <c r="H305" s="4"/>
      <c r="I305" s="4"/>
      <c r="J305" s="86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5">
      <c r="A306" s="4"/>
      <c r="B306" s="4"/>
      <c r="C306" s="4"/>
      <c r="D306" s="4"/>
      <c r="E306" s="4"/>
      <c r="F306" s="4"/>
      <c r="G306" s="4"/>
      <c r="H306" s="4"/>
      <c r="I306" s="4"/>
      <c r="J306" s="86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5">
      <c r="A307" s="4"/>
      <c r="B307" s="4"/>
      <c r="C307" s="4"/>
      <c r="D307" s="4"/>
      <c r="E307" s="4"/>
      <c r="F307" s="4"/>
      <c r="G307" s="4"/>
      <c r="H307" s="4"/>
      <c r="I307" s="4"/>
      <c r="J307" s="86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5">
      <c r="A308" s="4"/>
      <c r="B308" s="4"/>
      <c r="C308" s="4"/>
      <c r="D308" s="4"/>
      <c r="E308" s="4"/>
      <c r="F308" s="4"/>
      <c r="G308" s="4"/>
      <c r="H308" s="4"/>
      <c r="I308" s="4"/>
      <c r="J308" s="86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5">
      <c r="A309" s="4"/>
      <c r="B309" s="4"/>
      <c r="C309" s="4"/>
      <c r="D309" s="4"/>
      <c r="E309" s="4"/>
      <c r="F309" s="4"/>
      <c r="G309" s="4"/>
      <c r="H309" s="4"/>
      <c r="I309" s="4"/>
      <c r="J309" s="86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5">
      <c r="A310" s="4"/>
      <c r="B310" s="4"/>
      <c r="C310" s="4"/>
      <c r="D310" s="4"/>
      <c r="E310" s="4"/>
      <c r="F310" s="4"/>
      <c r="G310" s="4"/>
      <c r="H310" s="4"/>
      <c r="I310" s="4"/>
      <c r="J310" s="86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5">
      <c r="A311" s="4"/>
      <c r="B311" s="4"/>
      <c r="C311" s="4"/>
      <c r="D311" s="4"/>
      <c r="E311" s="4"/>
      <c r="F311" s="4"/>
      <c r="G311" s="4"/>
      <c r="H311" s="4"/>
      <c r="I311" s="4"/>
      <c r="J311" s="86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5">
      <c r="A312" s="4"/>
      <c r="B312" s="4"/>
      <c r="C312" s="4"/>
      <c r="D312" s="4"/>
      <c r="E312" s="4"/>
      <c r="F312" s="4"/>
      <c r="G312" s="4"/>
      <c r="H312" s="4"/>
      <c r="I312" s="4"/>
      <c r="J312" s="86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5">
      <c r="A313" s="4"/>
      <c r="B313" s="4"/>
      <c r="C313" s="4"/>
      <c r="D313" s="4"/>
      <c r="E313" s="4"/>
      <c r="F313" s="4"/>
      <c r="G313" s="4"/>
      <c r="H313" s="4"/>
      <c r="I313" s="4"/>
      <c r="J313" s="86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5">
      <c r="A314" s="4"/>
      <c r="B314" s="4"/>
      <c r="C314" s="4"/>
      <c r="D314" s="4"/>
      <c r="E314" s="4"/>
      <c r="F314" s="4"/>
      <c r="G314" s="4"/>
      <c r="H314" s="4"/>
      <c r="I314" s="4"/>
      <c r="J314" s="86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5">
      <c r="A315" s="4"/>
      <c r="B315" s="4"/>
      <c r="C315" s="4"/>
      <c r="D315" s="4"/>
      <c r="E315" s="4"/>
      <c r="F315" s="4"/>
      <c r="G315" s="4"/>
      <c r="H315" s="4"/>
      <c r="I315" s="4"/>
      <c r="J315" s="86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5">
      <c r="A316" s="4"/>
      <c r="B316" s="4"/>
      <c r="C316" s="4"/>
      <c r="D316" s="4"/>
      <c r="E316" s="4"/>
      <c r="F316" s="4"/>
      <c r="G316" s="4"/>
      <c r="H316" s="4"/>
      <c r="I316" s="4"/>
      <c r="J316" s="86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5">
      <c r="A317" s="4"/>
      <c r="B317" s="4"/>
      <c r="C317" s="4"/>
      <c r="D317" s="4"/>
      <c r="E317" s="4"/>
      <c r="F317" s="4"/>
      <c r="G317" s="4"/>
      <c r="H317" s="4"/>
      <c r="I317" s="4"/>
      <c r="J317" s="86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5">
      <c r="A318" s="4"/>
      <c r="B318" s="4"/>
      <c r="C318" s="4"/>
      <c r="D318" s="4"/>
      <c r="E318" s="4"/>
      <c r="F318" s="4"/>
      <c r="G318" s="4"/>
      <c r="H318" s="4"/>
      <c r="I318" s="4"/>
      <c r="J318" s="86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5">
      <c r="A319" s="4"/>
      <c r="B319" s="4"/>
      <c r="C319" s="4"/>
      <c r="D319" s="4"/>
      <c r="E319" s="4"/>
      <c r="F319" s="4"/>
      <c r="G319" s="4"/>
      <c r="H319" s="4"/>
      <c r="I319" s="4"/>
      <c r="J319" s="86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5">
      <c r="A320" s="4"/>
      <c r="B320" s="4"/>
      <c r="C320" s="4"/>
      <c r="D320" s="4"/>
      <c r="E320" s="4"/>
      <c r="F320" s="4"/>
      <c r="G320" s="4"/>
      <c r="H320" s="4"/>
      <c r="I320" s="4"/>
      <c r="J320" s="86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5">
      <c r="A321" s="4"/>
      <c r="B321" s="4"/>
      <c r="C321" s="4"/>
      <c r="D321" s="4"/>
      <c r="E321" s="4"/>
      <c r="F321" s="4"/>
      <c r="G321" s="4"/>
      <c r="H321" s="4"/>
      <c r="I321" s="4"/>
      <c r="J321" s="86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5">
      <c r="A322" s="4"/>
      <c r="B322" s="4"/>
      <c r="C322" s="4"/>
      <c r="D322" s="4"/>
      <c r="E322" s="4"/>
      <c r="F322" s="4"/>
      <c r="G322" s="4"/>
      <c r="H322" s="4"/>
      <c r="I322" s="4"/>
      <c r="J322" s="86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5">
      <c r="A323" s="4"/>
      <c r="B323" s="4"/>
      <c r="C323" s="4"/>
      <c r="D323" s="4"/>
      <c r="E323" s="4"/>
      <c r="F323" s="4"/>
      <c r="G323" s="4"/>
      <c r="H323" s="4"/>
      <c r="I323" s="4"/>
      <c r="J323" s="86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5">
      <c r="A324" s="4"/>
      <c r="B324" s="4"/>
      <c r="C324" s="4"/>
      <c r="D324" s="4"/>
      <c r="E324" s="4"/>
      <c r="F324" s="4"/>
      <c r="G324" s="4"/>
      <c r="H324" s="4"/>
      <c r="I324" s="4"/>
      <c r="J324" s="86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5">
      <c r="A325" s="4"/>
      <c r="B325" s="4"/>
      <c r="C325" s="4"/>
      <c r="D325" s="4"/>
      <c r="E325" s="4"/>
      <c r="F325" s="4"/>
      <c r="G325" s="4"/>
      <c r="H325" s="4"/>
      <c r="I325" s="4"/>
      <c r="J325" s="86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5">
      <c r="A326" s="4"/>
      <c r="B326" s="4"/>
      <c r="C326" s="4"/>
      <c r="D326" s="4"/>
      <c r="E326" s="4"/>
      <c r="F326" s="4"/>
      <c r="G326" s="4"/>
      <c r="H326" s="4"/>
      <c r="I326" s="4"/>
      <c r="J326" s="86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5">
      <c r="A327" s="4"/>
      <c r="B327" s="4"/>
      <c r="C327" s="4"/>
      <c r="D327" s="4"/>
      <c r="E327" s="4"/>
      <c r="F327" s="4"/>
      <c r="G327" s="4"/>
      <c r="H327" s="4"/>
      <c r="I327" s="4"/>
      <c r="J327" s="86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5">
      <c r="A328" s="4"/>
      <c r="B328" s="4"/>
      <c r="C328" s="4"/>
      <c r="D328" s="4"/>
      <c r="E328" s="4"/>
      <c r="F328" s="4"/>
      <c r="G328" s="4"/>
      <c r="H328" s="4"/>
      <c r="I328" s="4"/>
      <c r="J328" s="86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5">
      <c r="A329" s="4"/>
      <c r="B329" s="4"/>
      <c r="C329" s="4"/>
      <c r="D329" s="4"/>
      <c r="E329" s="4"/>
      <c r="F329" s="4"/>
      <c r="G329" s="4"/>
      <c r="H329" s="4"/>
      <c r="I329" s="4"/>
      <c r="J329" s="86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5">
      <c r="A330" s="4"/>
      <c r="B330" s="4"/>
      <c r="C330" s="4"/>
      <c r="D330" s="4"/>
      <c r="E330" s="4"/>
      <c r="F330" s="4"/>
      <c r="G330" s="4"/>
      <c r="H330" s="4"/>
      <c r="I330" s="4"/>
      <c r="J330" s="86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5">
      <c r="A331" s="4"/>
      <c r="B331" s="4"/>
      <c r="C331" s="4"/>
      <c r="D331" s="4"/>
      <c r="E331" s="4"/>
      <c r="F331" s="4"/>
      <c r="G331" s="4"/>
      <c r="H331" s="4"/>
      <c r="I331" s="4"/>
      <c r="J331" s="86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5">
      <c r="A332" s="4"/>
      <c r="B332" s="4"/>
      <c r="C332" s="4"/>
      <c r="D332" s="4"/>
      <c r="E332" s="4"/>
      <c r="F332" s="4"/>
      <c r="G332" s="4"/>
      <c r="H332" s="4"/>
      <c r="I332" s="4"/>
      <c r="J332" s="86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5">
      <c r="A333" s="4"/>
      <c r="B333" s="4"/>
      <c r="C333" s="4"/>
      <c r="D333" s="4"/>
      <c r="E333" s="4"/>
      <c r="F333" s="4"/>
      <c r="G333" s="4"/>
      <c r="H333" s="4"/>
      <c r="I333" s="4"/>
      <c r="J333" s="86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5">
      <c r="A334" s="4"/>
      <c r="B334" s="4"/>
      <c r="C334" s="4"/>
      <c r="D334" s="4"/>
      <c r="E334" s="4"/>
      <c r="F334" s="4"/>
      <c r="G334" s="4"/>
      <c r="H334" s="4"/>
      <c r="I334" s="4"/>
      <c r="J334" s="86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5">
      <c r="A335" s="4"/>
      <c r="B335" s="4"/>
      <c r="C335" s="4"/>
      <c r="D335" s="4"/>
      <c r="E335" s="4"/>
      <c r="F335" s="4"/>
      <c r="G335" s="4"/>
      <c r="H335" s="4"/>
      <c r="I335" s="4"/>
      <c r="J335" s="86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5">
      <c r="A336" s="4"/>
      <c r="B336" s="4"/>
      <c r="C336" s="4"/>
      <c r="D336" s="4"/>
      <c r="E336" s="4"/>
      <c r="F336" s="4"/>
      <c r="G336" s="4"/>
      <c r="H336" s="4"/>
      <c r="I336" s="4"/>
      <c r="J336" s="86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5">
      <c r="A337" s="4"/>
      <c r="B337" s="4"/>
      <c r="C337" s="4"/>
      <c r="D337" s="4"/>
      <c r="E337" s="4"/>
      <c r="F337" s="4"/>
      <c r="G337" s="4"/>
      <c r="H337" s="4"/>
      <c r="I337" s="4"/>
      <c r="J337" s="86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5">
      <c r="A338" s="4"/>
      <c r="B338" s="4"/>
      <c r="C338" s="4"/>
      <c r="D338" s="4"/>
      <c r="E338" s="4"/>
      <c r="F338" s="4"/>
      <c r="G338" s="4"/>
      <c r="H338" s="4"/>
      <c r="I338" s="4"/>
      <c r="J338" s="86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5">
      <c r="A339" s="4"/>
      <c r="B339" s="4"/>
      <c r="C339" s="4"/>
      <c r="D339" s="4"/>
      <c r="E339" s="4"/>
      <c r="F339" s="4"/>
      <c r="G339" s="4"/>
      <c r="H339" s="4"/>
      <c r="I339" s="4"/>
      <c r="J339" s="86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5">
      <c r="A340" s="4"/>
      <c r="B340" s="4"/>
      <c r="C340" s="4"/>
      <c r="D340" s="4"/>
      <c r="E340" s="4"/>
      <c r="F340" s="4"/>
      <c r="G340" s="4"/>
      <c r="H340" s="4"/>
      <c r="I340" s="4"/>
      <c r="J340" s="86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5">
      <c r="A341" s="4"/>
      <c r="B341" s="4"/>
      <c r="C341" s="4"/>
      <c r="D341" s="4"/>
      <c r="E341" s="4"/>
      <c r="F341" s="4"/>
      <c r="G341" s="4"/>
      <c r="H341" s="4"/>
      <c r="I341" s="4"/>
      <c r="J341" s="86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5">
      <c r="A342" s="4"/>
      <c r="B342" s="4"/>
      <c r="C342" s="4"/>
      <c r="D342" s="4"/>
      <c r="E342" s="4"/>
      <c r="F342" s="4"/>
      <c r="G342" s="4"/>
      <c r="H342" s="4"/>
      <c r="I342" s="4"/>
      <c r="J342" s="86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5">
      <c r="A343" s="4"/>
      <c r="B343" s="4"/>
      <c r="C343" s="4"/>
      <c r="D343" s="4"/>
      <c r="E343" s="4"/>
      <c r="F343" s="4"/>
      <c r="G343" s="4"/>
      <c r="H343" s="4"/>
      <c r="I343" s="4"/>
      <c r="J343" s="86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5">
      <c r="A344" s="4"/>
      <c r="B344" s="4"/>
      <c r="C344" s="4"/>
      <c r="D344" s="4"/>
      <c r="E344" s="4"/>
      <c r="F344" s="4"/>
      <c r="G344" s="4"/>
      <c r="H344" s="4"/>
      <c r="I344" s="4"/>
      <c r="J344" s="86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5">
      <c r="A345" s="4"/>
      <c r="B345" s="4"/>
      <c r="C345" s="4"/>
      <c r="D345" s="4"/>
      <c r="E345" s="4"/>
      <c r="F345" s="4"/>
      <c r="G345" s="4"/>
      <c r="H345" s="4"/>
      <c r="I345" s="4"/>
      <c r="J345" s="86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5">
      <c r="A346" s="4"/>
      <c r="B346" s="4"/>
      <c r="C346" s="4"/>
      <c r="D346" s="4"/>
      <c r="E346" s="4"/>
      <c r="F346" s="4"/>
      <c r="G346" s="4"/>
      <c r="H346" s="4"/>
      <c r="I346" s="4"/>
      <c r="J346" s="86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5">
      <c r="A347" s="4"/>
      <c r="B347" s="4"/>
      <c r="C347" s="4"/>
      <c r="D347" s="4"/>
      <c r="E347" s="4"/>
      <c r="F347" s="4"/>
      <c r="G347" s="4"/>
      <c r="H347" s="4"/>
      <c r="I347" s="4"/>
      <c r="J347" s="86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5">
      <c r="A348" s="4"/>
      <c r="B348" s="4"/>
      <c r="C348" s="4"/>
      <c r="D348" s="4"/>
      <c r="E348" s="4"/>
      <c r="F348" s="4"/>
      <c r="G348" s="4"/>
      <c r="H348" s="4"/>
      <c r="I348" s="4"/>
      <c r="J348" s="86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5">
      <c r="A349" s="4"/>
      <c r="B349" s="4"/>
      <c r="C349" s="4"/>
      <c r="D349" s="4"/>
      <c r="E349" s="4"/>
      <c r="F349" s="4"/>
      <c r="G349" s="4"/>
      <c r="H349" s="4"/>
      <c r="I349" s="4"/>
      <c r="J349" s="86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5">
      <c r="A350" s="4"/>
      <c r="B350" s="4"/>
      <c r="C350" s="4"/>
      <c r="D350" s="4"/>
      <c r="E350" s="4"/>
      <c r="F350" s="4"/>
      <c r="G350" s="4"/>
      <c r="H350" s="4"/>
      <c r="I350" s="4"/>
      <c r="J350" s="86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5">
      <c r="A351" s="4"/>
      <c r="B351" s="4"/>
      <c r="C351" s="4"/>
      <c r="D351" s="4"/>
      <c r="E351" s="4"/>
      <c r="F351" s="4"/>
      <c r="G351" s="4"/>
      <c r="H351" s="4"/>
      <c r="I351" s="4"/>
      <c r="J351" s="86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5">
      <c r="A352" s="4"/>
      <c r="B352" s="4"/>
      <c r="C352" s="4"/>
      <c r="D352" s="4"/>
      <c r="E352" s="4"/>
      <c r="F352" s="4"/>
      <c r="G352" s="4"/>
      <c r="H352" s="4"/>
      <c r="I352" s="4"/>
      <c r="J352" s="86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5">
      <c r="A353" s="4"/>
      <c r="B353" s="4"/>
      <c r="C353" s="4"/>
      <c r="D353" s="4"/>
      <c r="E353" s="4"/>
      <c r="F353" s="4"/>
      <c r="G353" s="4"/>
      <c r="H353" s="4"/>
      <c r="I353" s="4"/>
      <c r="J353" s="86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5">
      <c r="A354" s="4"/>
      <c r="B354" s="4"/>
      <c r="C354" s="4"/>
      <c r="D354" s="4"/>
      <c r="E354" s="4"/>
      <c r="F354" s="4"/>
      <c r="G354" s="4"/>
      <c r="H354" s="4"/>
      <c r="I354" s="4"/>
      <c r="J354" s="86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5">
      <c r="A355" s="4"/>
      <c r="B355" s="4"/>
      <c r="C355" s="4"/>
      <c r="D355" s="4"/>
      <c r="E355" s="4"/>
      <c r="F355" s="4"/>
      <c r="G355" s="4"/>
      <c r="H355" s="4"/>
      <c r="I355" s="4"/>
      <c r="J355" s="86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5">
      <c r="A356" s="4"/>
      <c r="B356" s="4"/>
      <c r="C356" s="4"/>
      <c r="D356" s="4"/>
      <c r="E356" s="4"/>
      <c r="F356" s="4"/>
      <c r="G356" s="4"/>
      <c r="H356" s="4"/>
      <c r="I356" s="4"/>
      <c r="J356" s="86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5">
      <c r="A357" s="4"/>
      <c r="B357" s="4"/>
      <c r="C357" s="4"/>
      <c r="D357" s="4"/>
      <c r="E357" s="4"/>
      <c r="F357" s="4"/>
      <c r="G357" s="4"/>
      <c r="H357" s="4"/>
      <c r="I357" s="4"/>
      <c r="J357" s="86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5">
      <c r="A358" s="4"/>
      <c r="B358" s="4"/>
      <c r="C358" s="4"/>
      <c r="D358" s="4"/>
      <c r="E358" s="4"/>
      <c r="F358" s="4"/>
      <c r="G358" s="4"/>
      <c r="H358" s="4"/>
      <c r="I358" s="4"/>
      <c r="J358" s="86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5">
      <c r="A359" s="4"/>
      <c r="B359" s="4"/>
      <c r="C359" s="4"/>
      <c r="D359" s="4"/>
      <c r="E359" s="4"/>
      <c r="F359" s="4"/>
      <c r="G359" s="4"/>
      <c r="H359" s="4"/>
      <c r="I359" s="4"/>
      <c r="J359" s="86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5">
      <c r="A360" s="4"/>
      <c r="B360" s="4"/>
      <c r="C360" s="4"/>
      <c r="D360" s="4"/>
      <c r="E360" s="4"/>
      <c r="F360" s="4"/>
      <c r="G360" s="4"/>
      <c r="H360" s="4"/>
      <c r="I360" s="4"/>
      <c r="J360" s="86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5">
      <c r="A361" s="4"/>
      <c r="B361" s="4"/>
      <c r="C361" s="4"/>
      <c r="D361" s="4"/>
      <c r="E361" s="4"/>
      <c r="F361" s="4"/>
      <c r="G361" s="4"/>
      <c r="H361" s="4"/>
      <c r="I361" s="4"/>
      <c r="J361" s="86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5">
      <c r="A362" s="4"/>
      <c r="B362" s="4"/>
      <c r="C362" s="4"/>
      <c r="D362" s="4"/>
      <c r="E362" s="4"/>
      <c r="F362" s="4"/>
      <c r="G362" s="4"/>
      <c r="H362" s="4"/>
      <c r="I362" s="4"/>
      <c r="J362" s="86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5">
      <c r="A363" s="4"/>
      <c r="B363" s="4"/>
      <c r="C363" s="4"/>
      <c r="D363" s="4"/>
      <c r="E363" s="4"/>
      <c r="F363" s="4"/>
      <c r="G363" s="4"/>
      <c r="H363" s="4"/>
      <c r="I363" s="4"/>
      <c r="J363" s="86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5">
      <c r="A364" s="4"/>
      <c r="B364" s="4"/>
      <c r="C364" s="4"/>
      <c r="D364" s="4"/>
      <c r="E364" s="4"/>
      <c r="F364" s="4"/>
      <c r="G364" s="4"/>
      <c r="H364" s="4"/>
      <c r="I364" s="4"/>
      <c r="J364" s="86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5">
      <c r="A365" s="4"/>
      <c r="B365" s="4"/>
      <c r="C365" s="4"/>
      <c r="D365" s="4"/>
      <c r="E365" s="4"/>
      <c r="F365" s="4"/>
      <c r="G365" s="4"/>
      <c r="H365" s="4"/>
      <c r="I365" s="4"/>
      <c r="J365" s="86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5">
      <c r="A366" s="4"/>
      <c r="B366" s="4"/>
      <c r="C366" s="4"/>
      <c r="D366" s="4"/>
      <c r="E366" s="4"/>
      <c r="F366" s="4"/>
      <c r="G366" s="4"/>
      <c r="H366" s="4"/>
      <c r="I366" s="4"/>
      <c r="J366" s="86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5">
      <c r="A367" s="4"/>
      <c r="B367" s="4"/>
      <c r="C367" s="4"/>
      <c r="D367" s="4"/>
      <c r="E367" s="4"/>
      <c r="F367" s="4"/>
      <c r="G367" s="4"/>
      <c r="H367" s="4"/>
      <c r="I367" s="4"/>
      <c r="J367" s="86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5">
      <c r="A368" s="4"/>
      <c r="B368" s="4"/>
      <c r="C368" s="4"/>
      <c r="D368" s="4"/>
      <c r="E368" s="4"/>
      <c r="F368" s="4"/>
      <c r="G368" s="4"/>
      <c r="H368" s="4"/>
      <c r="I368" s="4"/>
      <c r="J368" s="86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5">
      <c r="A369" s="4"/>
      <c r="B369" s="4"/>
      <c r="C369" s="4"/>
      <c r="D369" s="4"/>
      <c r="E369" s="4"/>
      <c r="F369" s="4"/>
      <c r="G369" s="4"/>
      <c r="H369" s="4"/>
      <c r="I369" s="4"/>
      <c r="J369" s="86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5">
      <c r="A370" s="4"/>
      <c r="B370" s="4"/>
      <c r="C370" s="4"/>
      <c r="D370" s="4"/>
      <c r="E370" s="4"/>
      <c r="F370" s="4"/>
      <c r="G370" s="4"/>
      <c r="H370" s="4"/>
      <c r="I370" s="4"/>
      <c r="J370" s="86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5">
      <c r="A371" s="4"/>
      <c r="B371" s="4"/>
      <c r="C371" s="4"/>
      <c r="D371" s="4"/>
      <c r="E371" s="4"/>
      <c r="F371" s="4"/>
      <c r="G371" s="4"/>
      <c r="H371" s="4"/>
      <c r="I371" s="4"/>
      <c r="J371" s="86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5">
      <c r="A372" s="4"/>
      <c r="B372" s="4"/>
      <c r="C372" s="4"/>
      <c r="D372" s="4"/>
      <c r="E372" s="4"/>
      <c r="F372" s="4"/>
      <c r="G372" s="4"/>
      <c r="H372" s="4"/>
      <c r="I372" s="4"/>
      <c r="J372" s="86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5">
      <c r="A373" s="4"/>
      <c r="B373" s="4"/>
      <c r="C373" s="4"/>
      <c r="D373" s="4"/>
      <c r="E373" s="4"/>
      <c r="F373" s="4"/>
      <c r="G373" s="4"/>
      <c r="H373" s="4"/>
      <c r="I373" s="4"/>
      <c r="J373" s="86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5">
      <c r="A374" s="4"/>
      <c r="B374" s="4"/>
      <c r="C374" s="4"/>
      <c r="D374" s="4"/>
      <c r="E374" s="4"/>
      <c r="F374" s="4"/>
      <c r="G374" s="4"/>
      <c r="H374" s="4"/>
      <c r="I374" s="4"/>
      <c r="J374" s="86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5">
      <c r="A375" s="4"/>
      <c r="B375" s="4"/>
      <c r="C375" s="4"/>
      <c r="D375" s="4"/>
      <c r="E375" s="4"/>
      <c r="F375" s="4"/>
      <c r="G375" s="4"/>
      <c r="H375" s="4"/>
      <c r="I375" s="4"/>
      <c r="J375" s="86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5">
      <c r="A376" s="4"/>
      <c r="B376" s="4"/>
      <c r="C376" s="4"/>
      <c r="D376" s="4"/>
      <c r="E376" s="4"/>
      <c r="F376" s="4"/>
      <c r="G376" s="4"/>
      <c r="H376" s="4"/>
      <c r="I376" s="4"/>
      <c r="J376" s="86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5">
      <c r="A377" s="4"/>
      <c r="B377" s="4"/>
      <c r="C377" s="4"/>
      <c r="D377" s="4"/>
      <c r="E377" s="4"/>
      <c r="F377" s="4"/>
      <c r="G377" s="4"/>
      <c r="H377" s="4"/>
      <c r="I377" s="4"/>
      <c r="J377" s="86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5">
      <c r="A378" s="4"/>
      <c r="B378" s="4"/>
      <c r="C378" s="4"/>
      <c r="D378" s="4"/>
      <c r="E378" s="4"/>
      <c r="F378" s="4"/>
      <c r="G378" s="4"/>
      <c r="H378" s="4"/>
      <c r="I378" s="4"/>
      <c r="J378" s="86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5">
      <c r="A379" s="4"/>
      <c r="B379" s="4"/>
      <c r="C379" s="4"/>
      <c r="D379" s="4"/>
      <c r="E379" s="4"/>
      <c r="F379" s="4"/>
      <c r="G379" s="4"/>
      <c r="H379" s="4"/>
      <c r="I379" s="4"/>
      <c r="J379" s="86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5">
      <c r="A380" s="4"/>
      <c r="B380" s="4"/>
      <c r="C380" s="4"/>
      <c r="D380" s="4"/>
      <c r="E380" s="4"/>
      <c r="F380" s="4"/>
      <c r="G380" s="4"/>
      <c r="H380" s="4"/>
      <c r="I380" s="4"/>
      <c r="J380" s="86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5">
      <c r="A381" s="4"/>
      <c r="B381" s="4"/>
      <c r="C381" s="4"/>
      <c r="D381" s="4"/>
      <c r="E381" s="4"/>
      <c r="F381" s="4"/>
      <c r="G381" s="4"/>
      <c r="H381" s="4"/>
      <c r="I381" s="4"/>
      <c r="J381" s="86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5">
      <c r="A382" s="4"/>
      <c r="B382" s="4"/>
      <c r="C382" s="4"/>
      <c r="D382" s="4"/>
      <c r="E382" s="4"/>
      <c r="F382" s="4"/>
      <c r="G382" s="4"/>
      <c r="H382" s="4"/>
      <c r="I382" s="4"/>
      <c r="J382" s="86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5">
      <c r="A383" s="4"/>
      <c r="B383" s="4"/>
      <c r="C383" s="4"/>
      <c r="D383" s="4"/>
      <c r="E383" s="4"/>
      <c r="F383" s="4"/>
      <c r="G383" s="4"/>
      <c r="H383" s="4"/>
      <c r="I383" s="4"/>
      <c r="J383" s="86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5">
      <c r="A384" s="4"/>
      <c r="B384" s="4"/>
      <c r="C384" s="4"/>
      <c r="D384" s="4"/>
      <c r="E384" s="4"/>
      <c r="F384" s="4"/>
      <c r="G384" s="4"/>
      <c r="H384" s="4"/>
      <c r="I384" s="4"/>
      <c r="J384" s="86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5">
      <c r="A385" s="4"/>
      <c r="B385" s="4"/>
      <c r="C385" s="4"/>
      <c r="D385" s="4"/>
      <c r="E385" s="4"/>
      <c r="F385" s="4"/>
      <c r="G385" s="4"/>
      <c r="H385" s="4"/>
      <c r="I385" s="4"/>
      <c r="J385" s="86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5">
      <c r="A386" s="4"/>
      <c r="B386" s="4"/>
      <c r="C386" s="4"/>
      <c r="D386" s="4"/>
      <c r="E386" s="4"/>
      <c r="F386" s="4"/>
      <c r="G386" s="4"/>
      <c r="H386" s="4"/>
      <c r="I386" s="4"/>
      <c r="J386" s="86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5">
      <c r="A387" s="4"/>
      <c r="B387" s="4"/>
      <c r="C387" s="4"/>
      <c r="D387" s="4"/>
      <c r="E387" s="4"/>
      <c r="F387" s="4"/>
      <c r="G387" s="4"/>
      <c r="H387" s="4"/>
      <c r="I387" s="4"/>
      <c r="J387" s="86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5">
      <c r="A388" s="4"/>
      <c r="B388" s="4"/>
      <c r="C388" s="4"/>
      <c r="D388" s="4"/>
      <c r="E388" s="4"/>
      <c r="F388" s="4"/>
      <c r="G388" s="4"/>
      <c r="H388" s="4"/>
      <c r="I388" s="4"/>
      <c r="J388" s="86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5">
      <c r="A389" s="4"/>
      <c r="B389" s="4"/>
      <c r="C389" s="4"/>
      <c r="D389" s="4"/>
      <c r="E389" s="4"/>
      <c r="F389" s="4"/>
      <c r="G389" s="4"/>
      <c r="H389" s="4"/>
      <c r="I389" s="4"/>
      <c r="J389" s="86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5">
      <c r="A390" s="4"/>
      <c r="B390" s="4"/>
      <c r="C390" s="4"/>
      <c r="D390" s="4"/>
      <c r="E390" s="4"/>
      <c r="F390" s="4"/>
      <c r="G390" s="4"/>
      <c r="H390" s="4"/>
      <c r="I390" s="4"/>
      <c r="J390" s="86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5">
      <c r="A391" s="4"/>
      <c r="B391" s="4"/>
      <c r="C391" s="4"/>
      <c r="D391" s="4"/>
      <c r="E391" s="4"/>
      <c r="F391" s="4"/>
      <c r="G391" s="4"/>
      <c r="H391" s="4"/>
      <c r="I391" s="4"/>
      <c r="J391" s="86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5">
      <c r="A392" s="4"/>
      <c r="B392" s="4"/>
      <c r="C392" s="4"/>
      <c r="D392" s="4"/>
      <c r="E392" s="4"/>
      <c r="F392" s="4"/>
      <c r="G392" s="4"/>
      <c r="H392" s="4"/>
      <c r="I392" s="4"/>
      <c r="J392" s="86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5">
      <c r="A393" s="4"/>
      <c r="B393" s="4"/>
      <c r="C393" s="4"/>
      <c r="D393" s="4"/>
      <c r="E393" s="4"/>
      <c r="F393" s="4"/>
      <c r="G393" s="4"/>
      <c r="H393" s="4"/>
      <c r="I393" s="4"/>
      <c r="J393" s="86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5">
      <c r="A394" s="4"/>
      <c r="B394" s="4"/>
      <c r="C394" s="4"/>
      <c r="D394" s="4"/>
      <c r="E394" s="4"/>
      <c r="F394" s="4"/>
      <c r="G394" s="4"/>
      <c r="H394" s="4"/>
      <c r="I394" s="4"/>
      <c r="J394" s="86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5">
      <c r="A395" s="4"/>
      <c r="B395" s="4"/>
      <c r="C395" s="4"/>
      <c r="D395" s="4"/>
      <c r="E395" s="4"/>
      <c r="F395" s="4"/>
      <c r="G395" s="4"/>
      <c r="H395" s="4"/>
      <c r="I395" s="4"/>
      <c r="J395" s="86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5">
      <c r="A396" s="4"/>
      <c r="B396" s="4"/>
      <c r="C396" s="4"/>
      <c r="D396" s="4"/>
      <c r="E396" s="4"/>
      <c r="F396" s="4"/>
      <c r="G396" s="4"/>
      <c r="H396" s="4"/>
      <c r="I396" s="4"/>
      <c r="J396" s="86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5">
      <c r="A397" s="4"/>
      <c r="B397" s="4"/>
      <c r="C397" s="4"/>
      <c r="D397" s="4"/>
      <c r="E397" s="4"/>
      <c r="F397" s="4"/>
      <c r="G397" s="4"/>
      <c r="H397" s="4"/>
      <c r="I397" s="4"/>
      <c r="J397" s="86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5">
      <c r="A398" s="4"/>
      <c r="B398" s="4"/>
      <c r="C398" s="4"/>
      <c r="D398" s="4"/>
      <c r="E398" s="4"/>
      <c r="F398" s="4"/>
      <c r="G398" s="4"/>
      <c r="H398" s="4"/>
      <c r="I398" s="4"/>
      <c r="J398" s="86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5">
      <c r="A399" s="4"/>
      <c r="B399" s="4"/>
      <c r="C399" s="4"/>
      <c r="D399" s="4"/>
      <c r="E399" s="4"/>
      <c r="F399" s="4"/>
      <c r="G399" s="4"/>
      <c r="H399" s="4"/>
      <c r="I399" s="4"/>
      <c r="J399" s="86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5">
      <c r="A400" s="4"/>
      <c r="B400" s="4"/>
      <c r="C400" s="4"/>
      <c r="D400" s="4"/>
      <c r="E400" s="4"/>
      <c r="F400" s="4"/>
      <c r="G400" s="4"/>
      <c r="H400" s="4"/>
      <c r="I400" s="4"/>
      <c r="J400" s="86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5">
      <c r="A401" s="4"/>
      <c r="B401" s="4"/>
      <c r="C401" s="4"/>
      <c r="D401" s="4"/>
      <c r="E401" s="4"/>
      <c r="F401" s="4"/>
      <c r="G401" s="4"/>
      <c r="H401" s="4"/>
      <c r="I401" s="4"/>
      <c r="J401" s="86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5">
      <c r="A402" s="4"/>
      <c r="B402" s="4"/>
      <c r="C402" s="4"/>
      <c r="D402" s="4"/>
      <c r="E402" s="4"/>
      <c r="F402" s="4"/>
      <c r="G402" s="4"/>
      <c r="H402" s="4"/>
      <c r="I402" s="4"/>
      <c r="J402" s="86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5">
      <c r="A403" s="4"/>
      <c r="B403" s="4"/>
      <c r="C403" s="4"/>
      <c r="D403" s="4"/>
      <c r="E403" s="4"/>
      <c r="F403" s="4"/>
      <c r="G403" s="4"/>
      <c r="H403" s="4"/>
      <c r="I403" s="4"/>
      <c r="J403" s="86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5">
      <c r="A404" s="4"/>
      <c r="B404" s="4"/>
      <c r="C404" s="4"/>
      <c r="D404" s="4"/>
      <c r="E404" s="4"/>
      <c r="F404" s="4"/>
      <c r="G404" s="4"/>
      <c r="H404" s="4"/>
      <c r="I404" s="4"/>
      <c r="J404" s="86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5">
      <c r="A405" s="4"/>
      <c r="B405" s="4"/>
      <c r="C405" s="4"/>
      <c r="D405" s="4"/>
      <c r="E405" s="4"/>
      <c r="F405" s="4"/>
      <c r="G405" s="4"/>
      <c r="H405" s="4"/>
      <c r="I405" s="4"/>
      <c r="J405" s="86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5">
      <c r="A406" s="4"/>
      <c r="B406" s="4"/>
      <c r="C406" s="4"/>
      <c r="D406" s="4"/>
      <c r="E406" s="4"/>
      <c r="F406" s="4"/>
      <c r="G406" s="4"/>
      <c r="H406" s="4"/>
      <c r="I406" s="4"/>
      <c r="J406" s="86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5">
      <c r="A407" s="4"/>
      <c r="B407" s="4"/>
      <c r="C407" s="4"/>
      <c r="D407" s="4"/>
      <c r="E407" s="4"/>
      <c r="F407" s="4"/>
      <c r="G407" s="4"/>
      <c r="H407" s="4"/>
      <c r="I407" s="4"/>
      <c r="J407" s="86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5">
      <c r="A408" s="4"/>
      <c r="B408" s="4"/>
      <c r="C408" s="4"/>
      <c r="D408" s="4"/>
      <c r="E408" s="4"/>
      <c r="F408" s="4"/>
      <c r="G408" s="4"/>
      <c r="H408" s="4"/>
      <c r="I408" s="4"/>
      <c r="J408" s="86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5">
      <c r="A409" s="4"/>
      <c r="B409" s="4"/>
      <c r="C409" s="4"/>
      <c r="D409" s="4"/>
      <c r="E409" s="4"/>
      <c r="F409" s="4"/>
      <c r="G409" s="4"/>
      <c r="H409" s="4"/>
      <c r="I409" s="4"/>
      <c r="J409" s="86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5">
      <c r="A410" s="4"/>
      <c r="B410" s="4"/>
      <c r="C410" s="4"/>
      <c r="D410" s="4"/>
      <c r="E410" s="4"/>
      <c r="F410" s="4"/>
      <c r="G410" s="4"/>
      <c r="H410" s="4"/>
      <c r="I410" s="4"/>
      <c r="J410" s="86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5">
      <c r="A411" s="4"/>
      <c r="B411" s="4"/>
      <c r="C411" s="4"/>
      <c r="D411" s="4"/>
      <c r="E411" s="4"/>
      <c r="F411" s="4"/>
      <c r="G411" s="4"/>
      <c r="H411" s="4"/>
      <c r="I411" s="4"/>
      <c r="J411" s="86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5">
      <c r="A412" s="4"/>
      <c r="B412" s="4"/>
      <c r="C412" s="4"/>
      <c r="D412" s="4"/>
      <c r="E412" s="4"/>
      <c r="F412" s="4"/>
      <c r="G412" s="4"/>
      <c r="H412" s="4"/>
      <c r="I412" s="4"/>
      <c r="J412" s="86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5">
      <c r="A413" s="4"/>
      <c r="B413" s="4"/>
      <c r="C413" s="4"/>
      <c r="D413" s="4"/>
      <c r="E413" s="4"/>
      <c r="F413" s="4"/>
      <c r="G413" s="4"/>
      <c r="H413" s="4"/>
      <c r="I413" s="4"/>
      <c r="J413" s="86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5">
      <c r="A414" s="4"/>
      <c r="B414" s="4"/>
      <c r="C414" s="4"/>
      <c r="D414" s="4"/>
      <c r="E414" s="4"/>
      <c r="F414" s="4"/>
      <c r="G414" s="4"/>
      <c r="H414" s="4"/>
      <c r="I414" s="4"/>
      <c r="J414" s="86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5">
      <c r="A415" s="4"/>
      <c r="B415" s="4"/>
      <c r="C415" s="4"/>
      <c r="D415" s="4"/>
      <c r="E415" s="4"/>
      <c r="F415" s="4"/>
      <c r="G415" s="4"/>
      <c r="H415" s="4"/>
      <c r="I415" s="4"/>
      <c r="J415" s="86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5">
      <c r="A416" s="4"/>
      <c r="B416" s="4"/>
      <c r="C416" s="4"/>
      <c r="D416" s="4"/>
      <c r="E416" s="4"/>
      <c r="F416" s="4"/>
      <c r="G416" s="4"/>
      <c r="H416" s="4"/>
      <c r="I416" s="4"/>
      <c r="J416" s="86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5">
      <c r="A417" s="4"/>
      <c r="B417" s="4"/>
      <c r="C417" s="4"/>
      <c r="D417" s="4"/>
      <c r="E417" s="4"/>
      <c r="F417" s="4"/>
      <c r="G417" s="4"/>
      <c r="H417" s="4"/>
      <c r="I417" s="4"/>
      <c r="J417" s="86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5">
      <c r="A418" s="4"/>
      <c r="B418" s="4"/>
      <c r="C418" s="4"/>
      <c r="D418" s="4"/>
      <c r="E418" s="4"/>
      <c r="F418" s="4"/>
      <c r="G418" s="4"/>
      <c r="H418" s="4"/>
      <c r="I418" s="4"/>
      <c r="J418" s="86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5">
      <c r="A419" s="4"/>
      <c r="B419" s="4"/>
      <c r="C419" s="4"/>
      <c r="D419" s="4"/>
      <c r="E419" s="4"/>
      <c r="F419" s="4"/>
      <c r="G419" s="4"/>
      <c r="H419" s="4"/>
      <c r="I419" s="4"/>
      <c r="J419" s="86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5">
      <c r="A420" s="4"/>
      <c r="B420" s="4"/>
      <c r="C420" s="4"/>
      <c r="D420" s="4"/>
      <c r="E420" s="4"/>
      <c r="F420" s="4"/>
      <c r="G420" s="4"/>
      <c r="H420" s="4"/>
      <c r="I420" s="4"/>
      <c r="J420" s="86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5">
      <c r="A421" s="4"/>
      <c r="B421" s="4"/>
      <c r="C421" s="4"/>
      <c r="D421" s="4"/>
      <c r="E421" s="4"/>
      <c r="F421" s="4"/>
      <c r="G421" s="4"/>
      <c r="H421" s="4"/>
      <c r="I421" s="4"/>
      <c r="J421" s="86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5">
      <c r="A422" s="4"/>
      <c r="B422" s="4"/>
      <c r="C422" s="4"/>
      <c r="D422" s="4"/>
      <c r="E422" s="4"/>
      <c r="F422" s="4"/>
      <c r="G422" s="4"/>
      <c r="H422" s="4"/>
      <c r="I422" s="4"/>
      <c r="J422" s="86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5">
      <c r="A423" s="4"/>
      <c r="B423" s="4"/>
      <c r="C423" s="4"/>
      <c r="D423" s="4"/>
      <c r="E423" s="4"/>
      <c r="F423" s="4"/>
      <c r="G423" s="4"/>
      <c r="H423" s="4"/>
      <c r="I423" s="4"/>
      <c r="J423" s="86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5">
      <c r="A424" s="4"/>
      <c r="B424" s="4"/>
      <c r="C424" s="4"/>
      <c r="D424" s="4"/>
      <c r="E424" s="4"/>
      <c r="F424" s="4"/>
      <c r="G424" s="4"/>
      <c r="H424" s="4"/>
      <c r="I424" s="4"/>
      <c r="J424" s="86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5">
      <c r="A425" s="4"/>
      <c r="B425" s="4"/>
      <c r="C425" s="4"/>
      <c r="D425" s="4"/>
      <c r="E425" s="4"/>
      <c r="F425" s="4"/>
      <c r="G425" s="4"/>
      <c r="H425" s="4"/>
      <c r="I425" s="4"/>
      <c r="J425" s="86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5">
      <c r="A426" s="4"/>
      <c r="B426" s="4"/>
      <c r="C426" s="4"/>
      <c r="D426" s="4"/>
      <c r="E426" s="4"/>
      <c r="F426" s="4"/>
      <c r="G426" s="4"/>
      <c r="H426" s="4"/>
      <c r="I426" s="4"/>
      <c r="J426" s="86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5">
      <c r="A427" s="4"/>
      <c r="B427" s="4"/>
      <c r="C427" s="4"/>
      <c r="D427" s="4"/>
      <c r="E427" s="4"/>
      <c r="F427" s="4"/>
      <c r="G427" s="4"/>
      <c r="H427" s="4"/>
      <c r="I427" s="4"/>
      <c r="J427" s="86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5">
      <c r="A428" s="4"/>
      <c r="B428" s="4"/>
      <c r="C428" s="4"/>
      <c r="D428" s="4"/>
      <c r="E428" s="4"/>
      <c r="F428" s="4"/>
      <c r="G428" s="4"/>
      <c r="H428" s="4"/>
      <c r="I428" s="4"/>
      <c r="J428" s="86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5">
      <c r="A429" s="4"/>
      <c r="B429" s="4"/>
      <c r="C429" s="4"/>
      <c r="D429" s="4"/>
      <c r="E429" s="4"/>
      <c r="F429" s="4"/>
      <c r="G429" s="4"/>
      <c r="H429" s="4"/>
      <c r="I429" s="4"/>
      <c r="J429" s="86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5">
      <c r="A430" s="4"/>
      <c r="B430" s="4"/>
      <c r="C430" s="4"/>
      <c r="D430" s="4"/>
      <c r="E430" s="4"/>
      <c r="F430" s="4"/>
      <c r="G430" s="4"/>
      <c r="H430" s="4"/>
      <c r="I430" s="4"/>
      <c r="J430" s="86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5">
      <c r="A431" s="4"/>
      <c r="B431" s="4"/>
      <c r="C431" s="4"/>
      <c r="D431" s="4"/>
      <c r="E431" s="4"/>
      <c r="F431" s="4"/>
      <c r="G431" s="4"/>
      <c r="H431" s="4"/>
      <c r="I431" s="4"/>
      <c r="J431" s="86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5">
      <c r="A432" s="4"/>
      <c r="B432" s="4"/>
      <c r="C432" s="4"/>
      <c r="D432" s="4"/>
      <c r="E432" s="4"/>
      <c r="F432" s="4"/>
      <c r="G432" s="4"/>
      <c r="H432" s="4"/>
      <c r="I432" s="4"/>
      <c r="J432" s="86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5">
      <c r="A433" s="4"/>
      <c r="B433" s="4"/>
      <c r="C433" s="4"/>
      <c r="D433" s="4"/>
      <c r="E433" s="4"/>
      <c r="F433" s="4"/>
      <c r="G433" s="4"/>
      <c r="H433" s="4"/>
      <c r="I433" s="4"/>
      <c r="J433" s="86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5">
      <c r="A434" s="4"/>
      <c r="B434" s="4"/>
      <c r="C434" s="4"/>
      <c r="D434" s="4"/>
      <c r="E434" s="4"/>
      <c r="F434" s="4"/>
      <c r="G434" s="4"/>
      <c r="H434" s="4"/>
      <c r="I434" s="4"/>
      <c r="J434" s="86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5">
      <c r="A435" s="4"/>
      <c r="B435" s="4"/>
      <c r="C435" s="4"/>
      <c r="D435" s="4"/>
      <c r="E435" s="4"/>
      <c r="F435" s="4"/>
      <c r="G435" s="4"/>
      <c r="H435" s="4"/>
      <c r="I435" s="4"/>
      <c r="J435" s="86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5">
      <c r="A436" s="4"/>
      <c r="B436" s="4"/>
      <c r="C436" s="4"/>
      <c r="D436" s="4"/>
      <c r="E436" s="4"/>
      <c r="F436" s="4"/>
      <c r="G436" s="4"/>
      <c r="H436" s="4"/>
      <c r="I436" s="4"/>
      <c r="J436" s="86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5">
      <c r="A437" s="4"/>
      <c r="B437" s="4"/>
      <c r="C437" s="4"/>
      <c r="D437" s="4"/>
      <c r="E437" s="4"/>
      <c r="F437" s="4"/>
      <c r="G437" s="4"/>
      <c r="H437" s="4"/>
      <c r="I437" s="4"/>
      <c r="J437" s="86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5">
      <c r="A438" s="4"/>
      <c r="B438" s="4"/>
      <c r="C438" s="4"/>
      <c r="D438" s="4"/>
      <c r="E438" s="4"/>
      <c r="F438" s="4"/>
      <c r="G438" s="4"/>
      <c r="H438" s="4"/>
      <c r="I438" s="4"/>
      <c r="J438" s="86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5">
      <c r="A439" s="4"/>
      <c r="B439" s="4"/>
      <c r="C439" s="4"/>
      <c r="D439" s="4"/>
      <c r="E439" s="4"/>
      <c r="F439" s="4"/>
      <c r="G439" s="4"/>
      <c r="H439" s="4"/>
      <c r="I439" s="4"/>
      <c r="J439" s="86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5">
      <c r="A440" s="4"/>
      <c r="B440" s="4"/>
      <c r="C440" s="4"/>
      <c r="D440" s="4"/>
      <c r="E440" s="4"/>
      <c r="F440" s="4"/>
      <c r="G440" s="4"/>
      <c r="H440" s="4"/>
      <c r="I440" s="4"/>
      <c r="J440" s="86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5">
      <c r="A441" s="4"/>
      <c r="B441" s="4"/>
      <c r="C441" s="4"/>
      <c r="D441" s="4"/>
      <c r="E441" s="4"/>
      <c r="F441" s="4"/>
      <c r="G441" s="4"/>
      <c r="H441" s="4"/>
      <c r="I441" s="4"/>
      <c r="J441" s="86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5">
      <c r="A442" s="4"/>
      <c r="B442" s="4"/>
      <c r="C442" s="4"/>
      <c r="D442" s="4"/>
      <c r="E442" s="4"/>
      <c r="F442" s="4"/>
      <c r="G442" s="4"/>
      <c r="H442" s="4"/>
      <c r="I442" s="4"/>
      <c r="J442" s="86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5">
      <c r="A443" s="4"/>
      <c r="B443" s="4"/>
      <c r="C443" s="4"/>
      <c r="D443" s="4"/>
      <c r="E443" s="4"/>
      <c r="F443" s="4"/>
      <c r="G443" s="4"/>
      <c r="H443" s="4"/>
      <c r="I443" s="4"/>
      <c r="J443" s="86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5">
      <c r="A444" s="4"/>
      <c r="B444" s="4"/>
      <c r="C444" s="4"/>
      <c r="D444" s="4"/>
      <c r="E444" s="4"/>
      <c r="F444" s="4"/>
      <c r="G444" s="4"/>
      <c r="H444" s="4"/>
      <c r="I444" s="4"/>
      <c r="J444" s="86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5">
      <c r="A445" s="4"/>
      <c r="B445" s="4"/>
      <c r="C445" s="4"/>
      <c r="D445" s="4"/>
      <c r="E445" s="4"/>
      <c r="F445" s="4"/>
      <c r="G445" s="4"/>
      <c r="H445" s="4"/>
      <c r="I445" s="4"/>
      <c r="J445" s="86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5">
      <c r="A446" s="4"/>
      <c r="B446" s="4"/>
      <c r="C446" s="4"/>
      <c r="D446" s="4"/>
      <c r="E446" s="4"/>
      <c r="F446" s="4"/>
      <c r="G446" s="4"/>
      <c r="H446" s="4"/>
      <c r="I446" s="4"/>
      <c r="J446" s="86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5">
      <c r="A447" s="4"/>
      <c r="B447" s="4"/>
      <c r="C447" s="4"/>
      <c r="D447" s="4"/>
      <c r="E447" s="4"/>
      <c r="F447" s="4"/>
      <c r="G447" s="4"/>
      <c r="H447" s="4"/>
      <c r="I447" s="4"/>
      <c r="J447" s="86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5">
      <c r="A448" s="4"/>
      <c r="B448" s="4"/>
      <c r="C448" s="4"/>
      <c r="D448" s="4"/>
      <c r="E448" s="4"/>
      <c r="F448" s="4"/>
      <c r="G448" s="4"/>
      <c r="H448" s="4"/>
      <c r="I448" s="4"/>
      <c r="J448" s="86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5">
      <c r="A449" s="4"/>
      <c r="B449" s="4"/>
      <c r="C449" s="4"/>
      <c r="D449" s="4"/>
      <c r="E449" s="4"/>
      <c r="F449" s="4"/>
      <c r="G449" s="4"/>
      <c r="H449" s="4"/>
      <c r="I449" s="4"/>
      <c r="J449" s="86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5">
      <c r="A450" s="4"/>
      <c r="B450" s="4"/>
      <c r="C450" s="4"/>
      <c r="D450" s="4"/>
      <c r="E450" s="4"/>
      <c r="F450" s="4"/>
      <c r="G450" s="4"/>
      <c r="H450" s="4"/>
      <c r="I450" s="4"/>
      <c r="J450" s="86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5">
      <c r="A451" s="4"/>
      <c r="B451" s="4"/>
      <c r="C451" s="4"/>
      <c r="D451" s="4"/>
      <c r="E451" s="4"/>
      <c r="F451" s="4"/>
      <c r="G451" s="4"/>
      <c r="H451" s="4"/>
      <c r="I451" s="4"/>
      <c r="J451" s="86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5">
      <c r="A452" s="4"/>
      <c r="B452" s="4"/>
      <c r="C452" s="4"/>
      <c r="D452" s="4"/>
      <c r="E452" s="4"/>
      <c r="F452" s="4"/>
      <c r="G452" s="4"/>
      <c r="H452" s="4"/>
      <c r="I452" s="4"/>
      <c r="J452" s="86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5">
      <c r="A453" s="4"/>
      <c r="B453" s="4"/>
      <c r="C453" s="4"/>
      <c r="D453" s="4"/>
      <c r="E453" s="4"/>
      <c r="F453" s="4"/>
      <c r="G453" s="4"/>
      <c r="H453" s="4"/>
      <c r="I453" s="4"/>
      <c r="J453" s="86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5">
      <c r="A454" s="4"/>
      <c r="B454" s="4"/>
      <c r="C454" s="4"/>
      <c r="D454" s="4"/>
      <c r="E454" s="4"/>
      <c r="F454" s="4"/>
      <c r="G454" s="4"/>
      <c r="H454" s="4"/>
      <c r="I454" s="4"/>
      <c r="J454" s="86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5">
      <c r="A455" s="4"/>
      <c r="B455" s="4"/>
      <c r="C455" s="4"/>
      <c r="D455" s="4"/>
      <c r="E455" s="4"/>
      <c r="F455" s="4"/>
      <c r="G455" s="4"/>
      <c r="H455" s="4"/>
      <c r="I455" s="4"/>
      <c r="J455" s="86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5">
      <c r="A456" s="4"/>
      <c r="B456" s="4"/>
      <c r="C456" s="4"/>
      <c r="D456" s="4"/>
      <c r="E456" s="4"/>
      <c r="F456" s="4"/>
      <c r="G456" s="4"/>
      <c r="H456" s="4"/>
      <c r="I456" s="4"/>
      <c r="J456" s="86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5">
      <c r="A457" s="4"/>
      <c r="B457" s="4"/>
      <c r="C457" s="4"/>
      <c r="D457" s="4"/>
      <c r="E457" s="4"/>
      <c r="F457" s="4"/>
      <c r="G457" s="4"/>
      <c r="H457" s="4"/>
      <c r="I457" s="4"/>
      <c r="J457" s="86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5">
      <c r="A458" s="4"/>
      <c r="B458" s="4"/>
      <c r="C458" s="4"/>
      <c r="D458" s="4"/>
      <c r="E458" s="4"/>
      <c r="F458" s="4"/>
      <c r="G458" s="4"/>
      <c r="H458" s="4"/>
      <c r="I458" s="4"/>
      <c r="J458" s="86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5">
      <c r="A459" s="4"/>
      <c r="B459" s="4"/>
      <c r="C459" s="4"/>
      <c r="D459" s="4"/>
      <c r="E459" s="4"/>
      <c r="F459" s="4"/>
      <c r="G459" s="4"/>
      <c r="H459" s="4"/>
      <c r="I459" s="4"/>
      <c r="J459" s="86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5">
      <c r="A460" s="4"/>
      <c r="B460" s="4"/>
      <c r="C460" s="4"/>
      <c r="D460" s="4"/>
      <c r="E460" s="4"/>
      <c r="F460" s="4"/>
      <c r="G460" s="4"/>
      <c r="H460" s="4"/>
      <c r="I460" s="4"/>
      <c r="J460" s="86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5">
      <c r="A461" s="4"/>
      <c r="B461" s="4"/>
      <c r="C461" s="4"/>
      <c r="D461" s="4"/>
      <c r="E461" s="4"/>
      <c r="F461" s="4"/>
      <c r="G461" s="4"/>
      <c r="H461" s="4"/>
      <c r="I461" s="4"/>
      <c r="J461" s="86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5">
      <c r="A462" s="4"/>
      <c r="B462" s="4"/>
      <c r="C462" s="4"/>
      <c r="D462" s="4"/>
      <c r="E462" s="4"/>
      <c r="F462" s="4"/>
      <c r="G462" s="4"/>
      <c r="H462" s="4"/>
      <c r="I462" s="4"/>
      <c r="J462" s="86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5">
      <c r="A463" s="4"/>
      <c r="B463" s="4"/>
      <c r="C463" s="4"/>
      <c r="D463" s="4"/>
      <c r="E463" s="4"/>
      <c r="F463" s="4"/>
      <c r="G463" s="4"/>
      <c r="H463" s="4"/>
      <c r="I463" s="4"/>
      <c r="J463" s="86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5">
      <c r="A464" s="4"/>
      <c r="B464" s="4"/>
      <c r="C464" s="4"/>
      <c r="D464" s="4"/>
      <c r="E464" s="4"/>
      <c r="F464" s="4"/>
      <c r="G464" s="4"/>
      <c r="H464" s="4"/>
      <c r="I464" s="4"/>
      <c r="J464" s="86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5">
      <c r="A465" s="4"/>
      <c r="B465" s="4"/>
      <c r="C465" s="4"/>
      <c r="D465" s="4"/>
      <c r="E465" s="4"/>
      <c r="F465" s="4"/>
      <c r="G465" s="4"/>
      <c r="H465" s="4"/>
      <c r="I465" s="4"/>
      <c r="J465" s="86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5">
      <c r="A466" s="4"/>
      <c r="B466" s="4"/>
      <c r="C466" s="4"/>
      <c r="D466" s="4"/>
      <c r="E466" s="4"/>
      <c r="F466" s="4"/>
      <c r="G466" s="4"/>
      <c r="H466" s="4"/>
      <c r="I466" s="4"/>
      <c r="J466" s="86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5">
      <c r="A467" s="4"/>
      <c r="B467" s="4"/>
      <c r="C467" s="4"/>
      <c r="D467" s="4"/>
      <c r="E467" s="4"/>
      <c r="F467" s="4"/>
      <c r="G467" s="4"/>
      <c r="H467" s="4"/>
      <c r="I467" s="4"/>
      <c r="J467" s="86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5">
      <c r="A468" s="4"/>
      <c r="B468" s="4"/>
      <c r="C468" s="4"/>
      <c r="D468" s="4"/>
      <c r="E468" s="4"/>
      <c r="F468" s="4"/>
      <c r="G468" s="4"/>
      <c r="H468" s="4"/>
      <c r="I468" s="4"/>
      <c r="J468" s="86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5">
      <c r="A469" s="4"/>
      <c r="B469" s="4"/>
      <c r="C469" s="4"/>
      <c r="D469" s="4"/>
      <c r="E469" s="4"/>
      <c r="F469" s="4"/>
      <c r="G469" s="4"/>
      <c r="H469" s="4"/>
      <c r="I469" s="4"/>
      <c r="J469" s="86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5">
      <c r="A470" s="4"/>
      <c r="B470" s="4"/>
      <c r="C470" s="4"/>
      <c r="D470" s="4"/>
      <c r="E470" s="4"/>
      <c r="F470" s="4"/>
      <c r="G470" s="4"/>
      <c r="H470" s="4"/>
      <c r="I470" s="4"/>
      <c r="J470" s="86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5">
      <c r="A471" s="4"/>
      <c r="B471" s="4"/>
      <c r="C471" s="4"/>
      <c r="D471" s="4"/>
      <c r="E471" s="4"/>
      <c r="F471" s="4"/>
      <c r="G471" s="4"/>
      <c r="H471" s="4"/>
      <c r="I471" s="4"/>
      <c r="J471" s="86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5">
      <c r="A472" s="4"/>
      <c r="B472" s="4"/>
      <c r="C472" s="4"/>
      <c r="D472" s="4"/>
      <c r="E472" s="4"/>
      <c r="F472" s="4"/>
      <c r="G472" s="4"/>
      <c r="H472" s="4"/>
      <c r="I472" s="4"/>
      <c r="J472" s="86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5">
      <c r="A473" s="4"/>
      <c r="B473" s="4"/>
      <c r="C473" s="4"/>
      <c r="D473" s="4"/>
      <c r="E473" s="4"/>
      <c r="F473" s="4"/>
      <c r="G473" s="4"/>
      <c r="H473" s="4"/>
      <c r="I473" s="4"/>
      <c r="J473" s="86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5">
      <c r="A474" s="4"/>
      <c r="B474" s="4"/>
      <c r="C474" s="4"/>
      <c r="D474" s="4"/>
      <c r="E474" s="4"/>
      <c r="F474" s="4"/>
      <c r="G474" s="4"/>
      <c r="H474" s="4"/>
      <c r="I474" s="4"/>
      <c r="J474" s="86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5">
      <c r="A475" s="4"/>
      <c r="B475" s="4"/>
      <c r="C475" s="4"/>
      <c r="D475" s="4"/>
      <c r="E475" s="4"/>
      <c r="F475" s="4"/>
      <c r="G475" s="4"/>
      <c r="H475" s="4"/>
      <c r="I475" s="4"/>
      <c r="J475" s="86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5">
      <c r="A476" s="4"/>
      <c r="B476" s="4"/>
      <c r="C476" s="4"/>
      <c r="D476" s="4"/>
      <c r="E476" s="4"/>
      <c r="F476" s="4"/>
      <c r="G476" s="4"/>
      <c r="H476" s="4"/>
      <c r="I476" s="4"/>
      <c r="J476" s="86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5">
      <c r="A477" s="4"/>
      <c r="B477" s="4"/>
      <c r="C477" s="4"/>
      <c r="D477" s="4"/>
      <c r="E477" s="4"/>
      <c r="F477" s="4"/>
      <c r="G477" s="4"/>
      <c r="H477" s="4"/>
      <c r="I477" s="4"/>
      <c r="J477" s="86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5">
      <c r="A478" s="4"/>
      <c r="B478" s="4"/>
      <c r="C478" s="4"/>
      <c r="D478" s="4"/>
      <c r="E478" s="4"/>
      <c r="F478" s="4"/>
      <c r="G478" s="4"/>
      <c r="H478" s="4"/>
      <c r="I478" s="4"/>
      <c r="J478" s="86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5">
      <c r="A479" s="4"/>
      <c r="B479" s="4"/>
      <c r="C479" s="4"/>
      <c r="D479" s="4"/>
      <c r="E479" s="4"/>
      <c r="F479" s="4"/>
      <c r="G479" s="4"/>
      <c r="H479" s="4"/>
      <c r="I479" s="4"/>
      <c r="J479" s="86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5">
      <c r="A480" s="4"/>
      <c r="B480" s="4"/>
      <c r="C480" s="4"/>
      <c r="D480" s="4"/>
      <c r="E480" s="4"/>
      <c r="F480" s="4"/>
      <c r="G480" s="4"/>
      <c r="H480" s="4"/>
      <c r="I480" s="4"/>
      <c r="J480" s="86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5">
      <c r="A481" s="4"/>
      <c r="B481" s="4"/>
      <c r="C481" s="4"/>
      <c r="D481" s="4"/>
      <c r="E481" s="4"/>
      <c r="F481" s="4"/>
      <c r="G481" s="4"/>
      <c r="H481" s="4"/>
      <c r="I481" s="4"/>
      <c r="J481" s="86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5">
      <c r="A482" s="4"/>
      <c r="B482" s="4"/>
      <c r="C482" s="4"/>
      <c r="D482" s="4"/>
      <c r="E482" s="4"/>
      <c r="F482" s="4"/>
      <c r="G482" s="4"/>
      <c r="H482" s="4"/>
      <c r="I482" s="4"/>
      <c r="J482" s="86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5">
      <c r="A483" s="4"/>
      <c r="B483" s="4"/>
      <c r="C483" s="4"/>
      <c r="D483" s="4"/>
      <c r="E483" s="4"/>
      <c r="F483" s="4"/>
      <c r="G483" s="4"/>
      <c r="H483" s="4"/>
      <c r="I483" s="4"/>
      <c r="J483" s="86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5">
      <c r="A484" s="4"/>
      <c r="B484" s="4"/>
      <c r="C484" s="4"/>
      <c r="D484" s="4"/>
      <c r="E484" s="4"/>
      <c r="F484" s="4"/>
      <c r="G484" s="4"/>
      <c r="H484" s="4"/>
      <c r="I484" s="4"/>
      <c r="J484" s="86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5">
      <c r="A485" s="4"/>
      <c r="B485" s="4"/>
      <c r="C485" s="4"/>
      <c r="D485" s="4"/>
      <c r="E485" s="4"/>
      <c r="F485" s="4"/>
      <c r="G485" s="4"/>
      <c r="H485" s="4"/>
      <c r="I485" s="4"/>
      <c r="J485" s="86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5">
      <c r="A486" s="4"/>
      <c r="B486" s="4"/>
      <c r="C486" s="4"/>
      <c r="D486" s="4"/>
      <c r="E486" s="4"/>
      <c r="F486" s="4"/>
      <c r="G486" s="4"/>
      <c r="H486" s="4"/>
      <c r="I486" s="4"/>
      <c r="J486" s="86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5">
      <c r="A487" s="4"/>
      <c r="B487" s="4"/>
      <c r="C487" s="4"/>
      <c r="D487" s="4"/>
      <c r="E487" s="4"/>
      <c r="F487" s="4"/>
      <c r="G487" s="4"/>
      <c r="H487" s="4"/>
      <c r="I487" s="4"/>
      <c r="J487" s="86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5">
      <c r="A488" s="4"/>
      <c r="B488" s="4"/>
      <c r="C488" s="4"/>
      <c r="D488" s="4"/>
      <c r="E488" s="4"/>
      <c r="F488" s="4"/>
      <c r="G488" s="4"/>
      <c r="H488" s="4"/>
      <c r="I488" s="4"/>
      <c r="J488" s="86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5">
      <c r="A489" s="4"/>
      <c r="B489" s="4"/>
      <c r="C489" s="4"/>
      <c r="D489" s="4"/>
      <c r="E489" s="4"/>
      <c r="F489" s="4"/>
      <c r="G489" s="4"/>
      <c r="H489" s="4"/>
      <c r="I489" s="4"/>
      <c r="J489" s="86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5">
      <c r="A490" s="4"/>
      <c r="B490" s="4"/>
      <c r="C490" s="4"/>
      <c r="D490" s="4"/>
      <c r="E490" s="4"/>
      <c r="F490" s="4"/>
      <c r="G490" s="4"/>
      <c r="H490" s="4"/>
      <c r="I490" s="4"/>
      <c r="J490" s="86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5">
      <c r="A491" s="4"/>
      <c r="B491" s="4"/>
      <c r="C491" s="4"/>
      <c r="D491" s="4"/>
      <c r="E491" s="4"/>
      <c r="F491" s="4"/>
      <c r="G491" s="4"/>
      <c r="H491" s="4"/>
      <c r="I491" s="4"/>
      <c r="J491" s="86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5">
      <c r="A492" s="4"/>
      <c r="B492" s="4"/>
      <c r="C492" s="4"/>
      <c r="D492" s="4"/>
      <c r="E492" s="4"/>
      <c r="F492" s="4"/>
      <c r="G492" s="4"/>
      <c r="H492" s="4"/>
      <c r="I492" s="4"/>
      <c r="J492" s="86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5">
      <c r="A493" s="4"/>
      <c r="B493" s="4"/>
      <c r="C493" s="4"/>
      <c r="D493" s="4"/>
      <c r="E493" s="4"/>
      <c r="F493" s="4"/>
      <c r="G493" s="4"/>
      <c r="H493" s="4"/>
      <c r="I493" s="4"/>
      <c r="J493" s="86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5">
      <c r="A494" s="4"/>
      <c r="B494" s="4"/>
      <c r="C494" s="4"/>
      <c r="D494" s="4"/>
      <c r="E494" s="4"/>
      <c r="F494" s="4"/>
      <c r="G494" s="4"/>
      <c r="H494" s="4"/>
      <c r="I494" s="4"/>
      <c r="J494" s="86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5">
      <c r="A495" s="4"/>
      <c r="B495" s="4"/>
      <c r="C495" s="4"/>
      <c r="D495" s="4"/>
      <c r="E495" s="4"/>
      <c r="F495" s="4"/>
      <c r="G495" s="4"/>
      <c r="H495" s="4"/>
      <c r="I495" s="4"/>
      <c r="J495" s="86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5">
      <c r="A496" s="4"/>
      <c r="B496" s="4"/>
      <c r="C496" s="4"/>
      <c r="D496" s="4"/>
      <c r="E496" s="4"/>
      <c r="F496" s="4"/>
      <c r="G496" s="4"/>
      <c r="H496" s="4"/>
      <c r="I496" s="4"/>
      <c r="J496" s="86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5">
      <c r="A497" s="4"/>
      <c r="B497" s="4"/>
      <c r="C497" s="4"/>
      <c r="D497" s="4"/>
      <c r="E497" s="4"/>
      <c r="F497" s="4"/>
      <c r="G497" s="4"/>
      <c r="H497" s="4"/>
      <c r="I497" s="4"/>
      <c r="J497" s="86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5">
      <c r="A498" s="4"/>
      <c r="B498" s="4"/>
      <c r="C498" s="4"/>
      <c r="D498" s="4"/>
      <c r="E498" s="4"/>
      <c r="F498" s="4"/>
      <c r="G498" s="4"/>
      <c r="H498" s="4"/>
      <c r="I498" s="4"/>
      <c r="J498" s="86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5">
      <c r="A499" s="4"/>
      <c r="B499" s="4"/>
      <c r="C499" s="4"/>
      <c r="D499" s="4"/>
      <c r="E499" s="4"/>
      <c r="F499" s="4"/>
      <c r="G499" s="4"/>
      <c r="H499" s="4"/>
      <c r="I499" s="4"/>
      <c r="J499" s="86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5">
      <c r="A500" s="4"/>
      <c r="B500" s="4"/>
      <c r="C500" s="4"/>
      <c r="D500" s="4"/>
      <c r="E500" s="4"/>
      <c r="F500" s="4"/>
      <c r="G500" s="4"/>
      <c r="H500" s="4"/>
      <c r="I500" s="4"/>
      <c r="J500" s="86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5">
      <c r="A501" s="4"/>
      <c r="B501" s="4"/>
      <c r="C501" s="4"/>
      <c r="D501" s="4"/>
      <c r="E501" s="4"/>
      <c r="F501" s="4"/>
      <c r="G501" s="4"/>
      <c r="H501" s="4"/>
      <c r="I501" s="4"/>
      <c r="J501" s="86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5">
      <c r="A502" s="4"/>
      <c r="B502" s="4"/>
      <c r="C502" s="4"/>
      <c r="D502" s="4"/>
      <c r="E502" s="4"/>
      <c r="F502" s="4"/>
      <c r="G502" s="4"/>
      <c r="H502" s="4"/>
      <c r="I502" s="4"/>
      <c r="J502" s="86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5">
      <c r="A503" s="4"/>
      <c r="B503" s="4"/>
      <c r="C503" s="4"/>
      <c r="D503" s="4"/>
      <c r="E503" s="4"/>
      <c r="F503" s="4"/>
      <c r="G503" s="4"/>
      <c r="H503" s="4"/>
      <c r="I503" s="4"/>
      <c r="J503" s="86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5">
      <c r="A504" s="4"/>
      <c r="B504" s="4"/>
      <c r="C504" s="4"/>
      <c r="D504" s="4"/>
      <c r="E504" s="4"/>
      <c r="F504" s="4"/>
      <c r="G504" s="4"/>
      <c r="H504" s="4"/>
      <c r="I504" s="4"/>
      <c r="J504" s="86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5">
      <c r="A505" s="4"/>
      <c r="B505" s="4"/>
      <c r="C505" s="4"/>
      <c r="D505" s="4"/>
      <c r="E505" s="4"/>
      <c r="F505" s="4"/>
      <c r="G505" s="4"/>
      <c r="H505" s="4"/>
      <c r="I505" s="4"/>
      <c r="J505" s="86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5">
      <c r="A506" s="4"/>
      <c r="B506" s="4"/>
      <c r="C506" s="4"/>
      <c r="D506" s="4"/>
      <c r="E506" s="4"/>
      <c r="F506" s="4"/>
      <c r="G506" s="4"/>
      <c r="H506" s="4"/>
      <c r="I506" s="4"/>
      <c r="J506" s="86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5">
      <c r="A507" s="4"/>
      <c r="B507" s="4"/>
      <c r="C507" s="4"/>
      <c r="D507" s="4"/>
      <c r="E507" s="4"/>
      <c r="F507" s="4"/>
      <c r="G507" s="4"/>
      <c r="H507" s="4"/>
      <c r="I507" s="4"/>
      <c r="J507" s="86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5">
      <c r="A508" s="4"/>
      <c r="B508" s="4"/>
      <c r="C508" s="4"/>
      <c r="D508" s="4"/>
      <c r="E508" s="4"/>
      <c r="F508" s="4"/>
      <c r="G508" s="4"/>
      <c r="H508" s="4"/>
      <c r="I508" s="4"/>
      <c r="J508" s="86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5">
      <c r="A509" s="4"/>
      <c r="B509" s="4"/>
      <c r="C509" s="4"/>
      <c r="D509" s="4"/>
      <c r="E509" s="4"/>
      <c r="F509" s="4"/>
      <c r="G509" s="4"/>
      <c r="H509" s="4"/>
      <c r="I509" s="4"/>
      <c r="J509" s="86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5">
      <c r="A510" s="4"/>
      <c r="B510" s="4"/>
      <c r="C510" s="4"/>
      <c r="D510" s="4"/>
      <c r="E510" s="4"/>
      <c r="F510" s="4"/>
      <c r="G510" s="4"/>
      <c r="H510" s="4"/>
      <c r="I510" s="4"/>
      <c r="J510" s="86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5">
      <c r="A511" s="4"/>
      <c r="B511" s="4"/>
      <c r="C511" s="4"/>
      <c r="D511" s="4"/>
      <c r="E511" s="4"/>
      <c r="F511" s="4"/>
      <c r="G511" s="4"/>
      <c r="H511" s="4"/>
      <c r="I511" s="4"/>
      <c r="J511" s="86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5">
      <c r="A512" s="4"/>
      <c r="B512" s="4"/>
      <c r="C512" s="4"/>
      <c r="D512" s="4"/>
      <c r="E512" s="4"/>
      <c r="F512" s="4"/>
      <c r="G512" s="4"/>
      <c r="H512" s="4"/>
      <c r="I512" s="4"/>
      <c r="J512" s="86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5">
      <c r="A513" s="4"/>
      <c r="B513" s="4"/>
      <c r="C513" s="4"/>
      <c r="D513" s="4"/>
      <c r="E513" s="4"/>
      <c r="F513" s="4"/>
      <c r="G513" s="4"/>
      <c r="H513" s="4"/>
      <c r="I513" s="4"/>
      <c r="J513" s="86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5">
      <c r="A514" s="4"/>
      <c r="B514" s="4"/>
      <c r="C514" s="4"/>
      <c r="D514" s="4"/>
      <c r="E514" s="4"/>
      <c r="F514" s="4"/>
      <c r="G514" s="4"/>
      <c r="H514" s="4"/>
      <c r="I514" s="4"/>
      <c r="J514" s="86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5">
      <c r="A515" s="4"/>
      <c r="B515" s="4"/>
      <c r="C515" s="4"/>
      <c r="D515" s="4"/>
      <c r="E515" s="4"/>
      <c r="F515" s="4"/>
      <c r="G515" s="4"/>
      <c r="H515" s="4"/>
      <c r="I515" s="4"/>
      <c r="J515" s="86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5">
      <c r="A516" s="4"/>
      <c r="B516" s="4"/>
      <c r="C516" s="4"/>
      <c r="D516" s="4"/>
      <c r="E516" s="4"/>
      <c r="F516" s="4"/>
      <c r="G516" s="4"/>
      <c r="H516" s="4"/>
      <c r="I516" s="4"/>
      <c r="J516" s="86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5">
      <c r="A517" s="4"/>
      <c r="B517" s="4"/>
      <c r="C517" s="4"/>
      <c r="D517" s="4"/>
      <c r="E517" s="4"/>
      <c r="F517" s="4"/>
      <c r="G517" s="4"/>
      <c r="H517" s="4"/>
      <c r="I517" s="4"/>
      <c r="J517" s="86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5">
      <c r="A518" s="4"/>
      <c r="B518" s="4"/>
      <c r="C518" s="4"/>
      <c r="D518" s="4"/>
      <c r="E518" s="4"/>
      <c r="F518" s="4"/>
      <c r="G518" s="4"/>
      <c r="H518" s="4"/>
      <c r="I518" s="4"/>
      <c r="J518" s="86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5">
      <c r="A519" s="4"/>
      <c r="B519" s="4"/>
      <c r="C519" s="4"/>
      <c r="D519" s="4"/>
      <c r="E519" s="4"/>
      <c r="F519" s="4"/>
      <c r="G519" s="4"/>
      <c r="H519" s="4"/>
      <c r="I519" s="4"/>
      <c r="J519" s="86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5">
      <c r="A520" s="4"/>
      <c r="B520" s="4"/>
      <c r="C520" s="4"/>
      <c r="D520" s="4"/>
      <c r="E520" s="4"/>
      <c r="F520" s="4"/>
      <c r="G520" s="4"/>
      <c r="H520" s="4"/>
      <c r="I520" s="4"/>
      <c r="J520" s="86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5">
      <c r="A521" s="4"/>
      <c r="B521" s="4"/>
      <c r="C521" s="4"/>
      <c r="D521" s="4"/>
      <c r="E521" s="4"/>
      <c r="F521" s="4"/>
      <c r="G521" s="4"/>
      <c r="H521" s="4"/>
      <c r="I521" s="4"/>
      <c r="J521" s="86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5">
      <c r="A522" s="4"/>
      <c r="B522" s="4"/>
      <c r="C522" s="4"/>
      <c r="D522" s="4"/>
      <c r="E522" s="4"/>
      <c r="F522" s="4"/>
      <c r="G522" s="4"/>
      <c r="H522" s="4"/>
      <c r="I522" s="4"/>
      <c r="J522" s="86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5">
      <c r="A523" s="4"/>
      <c r="B523" s="4"/>
      <c r="C523" s="4"/>
      <c r="D523" s="4"/>
      <c r="E523" s="4"/>
      <c r="F523" s="4"/>
      <c r="G523" s="4"/>
      <c r="H523" s="4"/>
      <c r="I523" s="4"/>
      <c r="J523" s="86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5">
      <c r="A524" s="4"/>
      <c r="B524" s="4"/>
      <c r="C524" s="4"/>
      <c r="D524" s="4"/>
      <c r="E524" s="4"/>
      <c r="F524" s="4"/>
      <c r="G524" s="4"/>
      <c r="H524" s="4"/>
      <c r="I524" s="4"/>
      <c r="J524" s="86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5">
      <c r="A525" s="4"/>
      <c r="B525" s="4"/>
      <c r="C525" s="4"/>
      <c r="D525" s="4"/>
      <c r="E525" s="4"/>
      <c r="F525" s="4"/>
      <c r="G525" s="4"/>
      <c r="H525" s="4"/>
      <c r="I525" s="4"/>
      <c r="J525" s="86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5">
      <c r="A526" s="4"/>
      <c r="B526" s="4"/>
      <c r="C526" s="4"/>
      <c r="D526" s="4"/>
      <c r="E526" s="4"/>
      <c r="F526" s="4"/>
      <c r="G526" s="4"/>
      <c r="H526" s="4"/>
      <c r="I526" s="4"/>
      <c r="J526" s="86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5">
      <c r="A527" s="4"/>
      <c r="B527" s="4"/>
      <c r="C527" s="4"/>
      <c r="D527" s="4"/>
      <c r="E527" s="4"/>
      <c r="F527" s="4"/>
      <c r="G527" s="4"/>
      <c r="H527" s="4"/>
      <c r="I527" s="4"/>
      <c r="J527" s="86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5">
      <c r="A528" s="4"/>
      <c r="B528" s="4"/>
      <c r="C528" s="4"/>
      <c r="D528" s="4"/>
      <c r="E528" s="4"/>
      <c r="F528" s="4"/>
      <c r="G528" s="4"/>
      <c r="H528" s="4"/>
      <c r="I528" s="4"/>
      <c r="J528" s="86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5">
      <c r="A529" s="4"/>
      <c r="B529" s="4"/>
      <c r="C529" s="4"/>
      <c r="D529" s="4"/>
      <c r="E529" s="4"/>
      <c r="F529" s="4"/>
      <c r="G529" s="4"/>
      <c r="H529" s="4"/>
      <c r="I529" s="4"/>
      <c r="J529" s="86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5">
      <c r="A530" s="4"/>
      <c r="B530" s="4"/>
      <c r="C530" s="4"/>
      <c r="D530" s="4"/>
      <c r="E530" s="4"/>
      <c r="F530" s="4"/>
      <c r="G530" s="4"/>
      <c r="H530" s="4"/>
      <c r="I530" s="4"/>
      <c r="J530" s="86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5">
      <c r="A531" s="4"/>
      <c r="B531" s="4"/>
      <c r="C531" s="4"/>
      <c r="D531" s="4"/>
      <c r="E531" s="4"/>
      <c r="F531" s="4"/>
      <c r="G531" s="4"/>
      <c r="H531" s="4"/>
      <c r="I531" s="4"/>
      <c r="J531" s="86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5">
      <c r="A532" s="4"/>
      <c r="B532" s="4"/>
      <c r="C532" s="4"/>
      <c r="D532" s="4"/>
      <c r="E532" s="4"/>
      <c r="F532" s="4"/>
      <c r="G532" s="4"/>
      <c r="H532" s="4"/>
      <c r="I532" s="4"/>
      <c r="J532" s="86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5">
      <c r="A533" s="4"/>
      <c r="B533" s="4"/>
      <c r="C533" s="4"/>
      <c r="D533" s="4"/>
      <c r="E533" s="4"/>
      <c r="F533" s="4"/>
      <c r="G533" s="4"/>
      <c r="H533" s="4"/>
      <c r="I533" s="4"/>
      <c r="J533" s="86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5">
      <c r="A534" s="4"/>
      <c r="B534" s="4"/>
      <c r="C534" s="4"/>
      <c r="D534" s="4"/>
      <c r="E534" s="4"/>
      <c r="F534" s="4"/>
      <c r="G534" s="4"/>
      <c r="H534" s="4"/>
      <c r="I534" s="4"/>
      <c r="J534" s="86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5">
      <c r="A535" s="4"/>
      <c r="B535" s="4"/>
      <c r="C535" s="4"/>
      <c r="D535" s="4"/>
      <c r="E535" s="4"/>
      <c r="F535" s="4"/>
      <c r="G535" s="4"/>
      <c r="H535" s="4"/>
      <c r="I535" s="4"/>
      <c r="J535" s="86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5">
      <c r="A536" s="4"/>
      <c r="B536" s="4"/>
      <c r="C536" s="4"/>
      <c r="D536" s="4"/>
      <c r="E536" s="4"/>
      <c r="F536" s="4"/>
      <c r="G536" s="4"/>
      <c r="H536" s="4"/>
      <c r="I536" s="4"/>
      <c r="J536" s="86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5">
      <c r="A537" s="4"/>
      <c r="B537" s="4"/>
      <c r="C537" s="4"/>
      <c r="D537" s="4"/>
      <c r="E537" s="4"/>
      <c r="F537" s="4"/>
      <c r="G537" s="4"/>
      <c r="H537" s="4"/>
      <c r="I537" s="4"/>
      <c r="J537" s="86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5">
      <c r="A538" s="4"/>
      <c r="B538" s="4"/>
      <c r="C538" s="4"/>
      <c r="D538" s="4"/>
      <c r="E538" s="4"/>
      <c r="F538" s="4"/>
      <c r="G538" s="4"/>
      <c r="H538" s="4"/>
      <c r="I538" s="4"/>
      <c r="J538" s="86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5">
      <c r="A539" s="4"/>
      <c r="B539" s="4"/>
      <c r="C539" s="4"/>
      <c r="D539" s="4"/>
      <c r="E539" s="4"/>
      <c r="F539" s="4"/>
      <c r="G539" s="4"/>
      <c r="H539" s="4"/>
      <c r="I539" s="4"/>
      <c r="J539" s="86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5">
      <c r="A540" s="4"/>
      <c r="B540" s="4"/>
      <c r="C540" s="4"/>
      <c r="D540" s="4"/>
      <c r="E540" s="4"/>
      <c r="F540" s="4"/>
      <c r="G540" s="4"/>
      <c r="H540" s="4"/>
      <c r="I540" s="4"/>
      <c r="J540" s="86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5">
      <c r="A541" s="4"/>
      <c r="B541" s="4"/>
      <c r="C541" s="4"/>
      <c r="D541" s="4"/>
      <c r="E541" s="4"/>
      <c r="F541" s="4"/>
      <c r="G541" s="4"/>
      <c r="H541" s="4"/>
      <c r="I541" s="4"/>
      <c r="J541" s="86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5">
      <c r="A542" s="4"/>
      <c r="B542" s="4"/>
      <c r="C542" s="4"/>
      <c r="D542" s="4"/>
      <c r="E542" s="4"/>
      <c r="F542" s="4"/>
      <c r="G542" s="4"/>
      <c r="H542" s="4"/>
      <c r="I542" s="4"/>
      <c r="J542" s="86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5">
      <c r="A543" s="4"/>
      <c r="B543" s="4"/>
      <c r="C543" s="4"/>
      <c r="D543" s="4"/>
      <c r="E543" s="4"/>
      <c r="F543" s="4"/>
      <c r="G543" s="4"/>
      <c r="H543" s="4"/>
      <c r="I543" s="4"/>
      <c r="J543" s="86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5">
      <c r="A544" s="4"/>
      <c r="B544" s="4"/>
      <c r="C544" s="4"/>
      <c r="D544" s="4"/>
      <c r="E544" s="4"/>
      <c r="F544" s="4"/>
      <c r="G544" s="4"/>
      <c r="H544" s="4"/>
      <c r="I544" s="4"/>
      <c r="J544" s="86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5">
      <c r="A545" s="4"/>
      <c r="B545" s="4"/>
      <c r="C545" s="4"/>
      <c r="D545" s="4"/>
      <c r="E545" s="4"/>
      <c r="F545" s="4"/>
      <c r="G545" s="4"/>
      <c r="H545" s="4"/>
      <c r="I545" s="4"/>
      <c r="J545" s="86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5">
      <c r="A546" s="4"/>
      <c r="B546" s="4"/>
      <c r="C546" s="4"/>
      <c r="D546" s="4"/>
      <c r="E546" s="4"/>
      <c r="F546" s="4"/>
      <c r="G546" s="4"/>
      <c r="H546" s="4"/>
      <c r="I546" s="4"/>
      <c r="J546" s="86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5">
      <c r="A547" s="4"/>
      <c r="B547" s="4"/>
      <c r="C547" s="4"/>
      <c r="D547" s="4"/>
      <c r="E547" s="4"/>
      <c r="F547" s="4"/>
      <c r="G547" s="4"/>
      <c r="H547" s="4"/>
      <c r="I547" s="4"/>
      <c r="J547" s="86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5">
      <c r="A548" s="4"/>
      <c r="B548" s="4"/>
      <c r="C548" s="4"/>
      <c r="D548" s="4"/>
      <c r="E548" s="4"/>
      <c r="F548" s="4"/>
      <c r="G548" s="4"/>
      <c r="H548" s="4"/>
      <c r="I548" s="4"/>
      <c r="J548" s="86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5">
      <c r="A549" s="4"/>
      <c r="B549" s="4"/>
      <c r="C549" s="4"/>
      <c r="D549" s="4"/>
      <c r="E549" s="4"/>
      <c r="F549" s="4"/>
      <c r="G549" s="4"/>
      <c r="H549" s="4"/>
      <c r="I549" s="4"/>
      <c r="J549" s="86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5">
      <c r="A550" s="4"/>
      <c r="B550" s="4"/>
      <c r="C550" s="4"/>
      <c r="D550" s="4"/>
      <c r="E550" s="4"/>
      <c r="F550" s="4"/>
      <c r="G550" s="4"/>
      <c r="H550" s="4"/>
      <c r="I550" s="4"/>
      <c r="J550" s="86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5">
      <c r="A551" s="4"/>
      <c r="B551" s="4"/>
      <c r="C551" s="4"/>
      <c r="D551" s="4"/>
      <c r="E551" s="4"/>
      <c r="F551" s="4"/>
      <c r="G551" s="4"/>
      <c r="H551" s="4"/>
      <c r="I551" s="4"/>
      <c r="J551" s="86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5">
      <c r="A552" s="4"/>
      <c r="B552" s="4"/>
      <c r="C552" s="4"/>
      <c r="D552" s="4"/>
      <c r="E552" s="4"/>
      <c r="F552" s="4"/>
      <c r="G552" s="4"/>
      <c r="H552" s="4"/>
      <c r="I552" s="4"/>
      <c r="J552" s="86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5">
      <c r="A553" s="4"/>
      <c r="B553" s="4"/>
      <c r="C553" s="4"/>
      <c r="D553" s="4"/>
      <c r="E553" s="4"/>
      <c r="F553" s="4"/>
      <c r="G553" s="4"/>
      <c r="H553" s="4"/>
      <c r="I553" s="4"/>
      <c r="J553" s="86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5">
      <c r="A554" s="4"/>
      <c r="B554" s="4"/>
      <c r="C554" s="4"/>
      <c r="D554" s="4"/>
      <c r="E554" s="4"/>
      <c r="F554" s="4"/>
      <c r="G554" s="4"/>
      <c r="H554" s="4"/>
      <c r="I554" s="4"/>
      <c r="J554" s="86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5">
      <c r="A555" s="4"/>
      <c r="B555" s="4"/>
      <c r="C555" s="4"/>
      <c r="D555" s="4"/>
      <c r="E555" s="4"/>
      <c r="F555" s="4"/>
      <c r="G555" s="4"/>
      <c r="H555" s="4"/>
      <c r="I555" s="4"/>
      <c r="J555" s="86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5">
      <c r="A556" s="4"/>
      <c r="B556" s="4"/>
      <c r="C556" s="4"/>
      <c r="D556" s="4"/>
      <c r="E556" s="4"/>
      <c r="F556" s="4"/>
      <c r="G556" s="4"/>
      <c r="H556" s="4"/>
      <c r="I556" s="4"/>
      <c r="J556" s="86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5">
      <c r="A557" s="4"/>
      <c r="B557" s="4"/>
      <c r="C557" s="4"/>
      <c r="D557" s="4"/>
      <c r="E557" s="4"/>
      <c r="F557" s="4"/>
      <c r="G557" s="4"/>
      <c r="H557" s="4"/>
      <c r="I557" s="4"/>
      <c r="J557" s="86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5">
      <c r="A558" s="4"/>
      <c r="B558" s="4"/>
      <c r="C558" s="4"/>
      <c r="D558" s="4"/>
      <c r="E558" s="4"/>
      <c r="F558" s="4"/>
      <c r="G558" s="4"/>
      <c r="H558" s="4"/>
      <c r="I558" s="4"/>
      <c r="J558" s="86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5">
      <c r="A559" s="4"/>
      <c r="B559" s="4"/>
      <c r="C559" s="4"/>
      <c r="D559" s="4"/>
      <c r="E559" s="4"/>
      <c r="F559" s="4"/>
      <c r="G559" s="4"/>
      <c r="H559" s="4"/>
      <c r="I559" s="4"/>
      <c r="J559" s="86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5">
      <c r="A560" s="4"/>
      <c r="B560" s="4"/>
      <c r="C560" s="4"/>
      <c r="D560" s="4"/>
      <c r="E560" s="4"/>
      <c r="F560" s="4"/>
      <c r="G560" s="4"/>
      <c r="H560" s="4"/>
      <c r="I560" s="4"/>
      <c r="J560" s="86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5">
      <c r="A561" s="4"/>
      <c r="B561" s="4"/>
      <c r="C561" s="4"/>
      <c r="D561" s="4"/>
      <c r="E561" s="4"/>
      <c r="F561" s="4"/>
      <c r="G561" s="4"/>
      <c r="H561" s="4"/>
      <c r="I561" s="4"/>
      <c r="J561" s="86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5">
      <c r="A562" s="4"/>
      <c r="B562" s="4"/>
      <c r="C562" s="4"/>
      <c r="D562" s="4"/>
      <c r="E562" s="4"/>
      <c r="F562" s="4"/>
      <c r="G562" s="4"/>
      <c r="H562" s="4"/>
      <c r="I562" s="4"/>
      <c r="J562" s="86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5">
      <c r="A563" s="4"/>
      <c r="B563" s="4"/>
      <c r="C563" s="4"/>
      <c r="D563" s="4"/>
      <c r="E563" s="4"/>
      <c r="F563" s="4"/>
      <c r="G563" s="4"/>
      <c r="H563" s="4"/>
      <c r="I563" s="4"/>
      <c r="J563" s="86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5">
      <c r="A564" s="4"/>
      <c r="B564" s="4"/>
      <c r="C564" s="4"/>
      <c r="D564" s="4"/>
      <c r="E564" s="4"/>
      <c r="F564" s="4"/>
      <c r="G564" s="4"/>
      <c r="H564" s="4"/>
      <c r="I564" s="4"/>
      <c r="J564" s="86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5">
      <c r="A565" s="4"/>
      <c r="B565" s="4"/>
      <c r="C565" s="4"/>
      <c r="D565" s="4"/>
      <c r="E565" s="4"/>
      <c r="F565" s="4"/>
      <c r="G565" s="4"/>
      <c r="H565" s="4"/>
      <c r="I565" s="4"/>
      <c r="J565" s="86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5">
      <c r="A566" s="4"/>
      <c r="B566" s="4"/>
      <c r="C566" s="4"/>
      <c r="D566" s="4"/>
      <c r="E566" s="4"/>
      <c r="F566" s="4"/>
      <c r="G566" s="4"/>
      <c r="H566" s="4"/>
      <c r="I566" s="4"/>
      <c r="J566" s="86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5">
      <c r="A567" s="4"/>
      <c r="B567" s="4"/>
      <c r="C567" s="4"/>
      <c r="D567" s="4"/>
      <c r="E567" s="4"/>
      <c r="F567" s="4"/>
      <c r="G567" s="4"/>
      <c r="H567" s="4"/>
      <c r="I567" s="4"/>
      <c r="J567" s="86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5">
      <c r="A568" s="4"/>
      <c r="B568" s="4"/>
      <c r="C568" s="4"/>
      <c r="D568" s="4"/>
      <c r="E568" s="4"/>
      <c r="F568" s="4"/>
      <c r="G568" s="4"/>
      <c r="H568" s="4"/>
      <c r="I568" s="4"/>
      <c r="J568" s="86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5">
      <c r="A569" s="4"/>
      <c r="B569" s="4"/>
      <c r="C569" s="4"/>
      <c r="D569" s="4"/>
      <c r="E569" s="4"/>
      <c r="F569" s="4"/>
      <c r="G569" s="4"/>
      <c r="H569" s="4"/>
      <c r="I569" s="4"/>
      <c r="J569" s="86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5">
      <c r="A570" s="4"/>
      <c r="B570" s="4"/>
      <c r="C570" s="4"/>
      <c r="D570" s="4"/>
      <c r="E570" s="4"/>
      <c r="F570" s="4"/>
      <c r="G570" s="4"/>
      <c r="H570" s="4"/>
      <c r="I570" s="4"/>
      <c r="J570" s="86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5">
      <c r="A571" s="4"/>
      <c r="B571" s="4"/>
      <c r="C571" s="4"/>
      <c r="D571" s="4"/>
      <c r="E571" s="4"/>
      <c r="F571" s="4"/>
      <c r="G571" s="4"/>
      <c r="H571" s="4"/>
      <c r="I571" s="4"/>
      <c r="J571" s="86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5">
      <c r="A572" s="4"/>
      <c r="B572" s="4"/>
      <c r="C572" s="4"/>
      <c r="D572" s="4"/>
      <c r="E572" s="4"/>
      <c r="F572" s="4"/>
      <c r="G572" s="4"/>
      <c r="H572" s="4"/>
      <c r="I572" s="4"/>
      <c r="J572" s="86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5">
      <c r="A573" s="4"/>
      <c r="B573" s="4"/>
      <c r="C573" s="4"/>
      <c r="D573" s="4"/>
      <c r="E573" s="4"/>
      <c r="F573" s="4"/>
      <c r="G573" s="4"/>
      <c r="H573" s="4"/>
      <c r="I573" s="4"/>
      <c r="J573" s="86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5">
      <c r="A574" s="4"/>
      <c r="B574" s="4"/>
      <c r="C574" s="4"/>
      <c r="D574" s="4"/>
      <c r="E574" s="4"/>
      <c r="F574" s="4"/>
      <c r="G574" s="4"/>
      <c r="H574" s="4"/>
      <c r="I574" s="4"/>
      <c r="J574" s="86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5">
      <c r="A575" s="4"/>
      <c r="B575" s="4"/>
      <c r="C575" s="4"/>
      <c r="D575" s="4"/>
      <c r="E575" s="4"/>
      <c r="F575" s="4"/>
      <c r="G575" s="4"/>
      <c r="H575" s="4"/>
      <c r="I575" s="4"/>
      <c r="J575" s="86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5">
      <c r="A576" s="4"/>
      <c r="B576" s="4"/>
      <c r="C576" s="4"/>
      <c r="D576" s="4"/>
      <c r="E576" s="4"/>
      <c r="F576" s="4"/>
      <c r="G576" s="4"/>
      <c r="H576" s="4"/>
      <c r="I576" s="4"/>
      <c r="J576" s="86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5">
      <c r="A577" s="4"/>
      <c r="B577" s="4"/>
      <c r="C577" s="4"/>
      <c r="D577" s="4"/>
      <c r="E577" s="4"/>
      <c r="F577" s="4"/>
      <c r="G577" s="4"/>
      <c r="H577" s="4"/>
      <c r="I577" s="4"/>
      <c r="J577" s="86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5">
      <c r="A578" s="4"/>
      <c r="B578" s="4"/>
      <c r="C578" s="4"/>
      <c r="D578" s="4"/>
      <c r="E578" s="4"/>
      <c r="F578" s="4"/>
      <c r="G578" s="4"/>
      <c r="H578" s="4"/>
      <c r="I578" s="4"/>
      <c r="J578" s="86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5">
      <c r="A579" s="4"/>
      <c r="B579" s="4"/>
      <c r="C579" s="4"/>
      <c r="D579" s="4"/>
      <c r="E579" s="4"/>
      <c r="F579" s="4"/>
      <c r="G579" s="4"/>
      <c r="H579" s="4"/>
      <c r="I579" s="4"/>
      <c r="J579" s="86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5">
      <c r="A580" s="4"/>
      <c r="B580" s="4"/>
      <c r="C580" s="4"/>
      <c r="D580" s="4"/>
      <c r="E580" s="4"/>
      <c r="F580" s="4"/>
      <c r="G580" s="4"/>
      <c r="H580" s="4"/>
      <c r="I580" s="4"/>
      <c r="J580" s="86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5">
      <c r="A581" s="4"/>
      <c r="B581" s="4"/>
      <c r="C581" s="4"/>
      <c r="D581" s="4"/>
      <c r="E581" s="4"/>
      <c r="F581" s="4"/>
      <c r="G581" s="4"/>
      <c r="H581" s="4"/>
      <c r="I581" s="4"/>
      <c r="J581" s="86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5">
      <c r="A582" s="4"/>
      <c r="B582" s="4"/>
      <c r="C582" s="4"/>
      <c r="D582" s="4"/>
      <c r="E582" s="4"/>
      <c r="F582" s="4"/>
      <c r="G582" s="4"/>
      <c r="H582" s="4"/>
      <c r="I582" s="4"/>
      <c r="J582" s="86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5">
      <c r="A583" s="4"/>
      <c r="B583" s="4"/>
      <c r="C583" s="4"/>
      <c r="D583" s="4"/>
      <c r="E583" s="4"/>
      <c r="F583" s="4"/>
      <c r="G583" s="4"/>
      <c r="H583" s="4"/>
      <c r="I583" s="4"/>
      <c r="J583" s="86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5">
      <c r="A584" s="4"/>
      <c r="B584" s="4"/>
      <c r="C584" s="4"/>
      <c r="D584" s="4"/>
      <c r="E584" s="4"/>
      <c r="F584" s="4"/>
      <c r="G584" s="4"/>
      <c r="H584" s="4"/>
      <c r="I584" s="4"/>
      <c r="J584" s="86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5">
      <c r="A585" s="4"/>
      <c r="B585" s="4"/>
      <c r="C585" s="4"/>
      <c r="D585" s="4"/>
      <c r="E585" s="4"/>
      <c r="F585" s="4"/>
      <c r="G585" s="4"/>
      <c r="H585" s="4"/>
      <c r="I585" s="4"/>
      <c r="J585" s="86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5">
      <c r="A586" s="4"/>
      <c r="B586" s="4"/>
      <c r="C586" s="4"/>
      <c r="D586" s="4"/>
      <c r="E586" s="4"/>
      <c r="F586" s="4"/>
      <c r="G586" s="4"/>
      <c r="H586" s="4"/>
      <c r="I586" s="4"/>
      <c r="J586" s="86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5">
      <c r="A587" s="4"/>
      <c r="B587" s="4"/>
      <c r="C587" s="4"/>
      <c r="D587" s="4"/>
      <c r="E587" s="4"/>
      <c r="F587" s="4"/>
      <c r="G587" s="4"/>
      <c r="H587" s="4"/>
      <c r="I587" s="4"/>
      <c r="J587" s="86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5">
      <c r="A588" s="4"/>
      <c r="B588" s="4"/>
      <c r="C588" s="4"/>
      <c r="D588" s="4"/>
      <c r="E588" s="4"/>
      <c r="F588" s="4"/>
      <c r="G588" s="4"/>
      <c r="H588" s="4"/>
      <c r="I588" s="4"/>
      <c r="J588" s="86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5">
      <c r="A589" s="4"/>
      <c r="B589" s="4"/>
      <c r="C589" s="4"/>
      <c r="D589" s="4"/>
      <c r="E589" s="4"/>
      <c r="F589" s="4"/>
      <c r="G589" s="4"/>
      <c r="H589" s="4"/>
      <c r="I589" s="4"/>
      <c r="J589" s="86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5">
      <c r="A590" s="4"/>
      <c r="B590" s="4"/>
      <c r="C590" s="4"/>
      <c r="D590" s="4"/>
      <c r="E590" s="4"/>
      <c r="F590" s="4"/>
      <c r="G590" s="4"/>
      <c r="H590" s="4"/>
      <c r="I590" s="4"/>
      <c r="J590" s="86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5">
      <c r="A591" s="4"/>
      <c r="B591" s="4"/>
      <c r="C591" s="4"/>
      <c r="D591" s="4"/>
      <c r="E591" s="4"/>
      <c r="F591" s="4"/>
      <c r="G591" s="4"/>
      <c r="H591" s="4"/>
      <c r="I591" s="4"/>
      <c r="J591" s="86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5">
      <c r="A592" s="4"/>
      <c r="B592" s="4"/>
      <c r="C592" s="4"/>
      <c r="D592" s="4"/>
      <c r="E592" s="4"/>
      <c r="F592" s="4"/>
      <c r="G592" s="4"/>
      <c r="H592" s="4"/>
      <c r="I592" s="4"/>
      <c r="J592" s="86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5">
      <c r="A593" s="4"/>
      <c r="B593" s="4"/>
      <c r="C593" s="4"/>
      <c r="D593" s="4"/>
      <c r="E593" s="4"/>
      <c r="F593" s="4"/>
      <c r="G593" s="4"/>
      <c r="H593" s="4"/>
      <c r="I593" s="4"/>
      <c r="J593" s="86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5">
      <c r="A594" s="4"/>
      <c r="B594" s="4"/>
      <c r="C594" s="4"/>
      <c r="D594" s="4"/>
      <c r="E594" s="4"/>
      <c r="F594" s="4"/>
      <c r="G594" s="4"/>
      <c r="H594" s="4"/>
      <c r="I594" s="4"/>
      <c r="J594" s="86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5">
      <c r="A595" s="4"/>
      <c r="B595" s="4"/>
      <c r="C595" s="4"/>
      <c r="D595" s="4"/>
      <c r="E595" s="4"/>
      <c r="F595" s="4"/>
      <c r="G595" s="4"/>
      <c r="H595" s="4"/>
      <c r="I595" s="4"/>
      <c r="J595" s="86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5">
      <c r="A596" s="4"/>
      <c r="B596" s="4"/>
      <c r="C596" s="4"/>
      <c r="D596" s="4"/>
      <c r="E596" s="4"/>
      <c r="F596" s="4"/>
      <c r="G596" s="4"/>
      <c r="H596" s="4"/>
      <c r="I596" s="4"/>
      <c r="J596" s="86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5">
      <c r="A597" s="4"/>
      <c r="B597" s="4"/>
      <c r="C597" s="4"/>
      <c r="D597" s="4"/>
      <c r="E597" s="4"/>
      <c r="F597" s="4"/>
      <c r="G597" s="4"/>
      <c r="H597" s="4"/>
      <c r="I597" s="4"/>
      <c r="J597" s="86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5">
      <c r="A598" s="4"/>
      <c r="B598" s="4"/>
      <c r="C598" s="4"/>
      <c r="D598" s="4"/>
      <c r="E598" s="4"/>
      <c r="F598" s="4"/>
      <c r="G598" s="4"/>
      <c r="H598" s="4"/>
      <c r="I598" s="4"/>
      <c r="J598" s="86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5">
      <c r="A599" s="4"/>
      <c r="B599" s="4"/>
      <c r="C599" s="4"/>
      <c r="D599" s="4"/>
      <c r="E599" s="4"/>
      <c r="F599" s="4"/>
      <c r="G599" s="4"/>
      <c r="H599" s="4"/>
      <c r="I599" s="4"/>
      <c r="J599" s="86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5">
      <c r="A600" s="4"/>
      <c r="B600" s="4"/>
      <c r="C600" s="4"/>
      <c r="D600" s="4"/>
      <c r="E600" s="4"/>
      <c r="F600" s="4"/>
      <c r="G600" s="4"/>
      <c r="H600" s="4"/>
      <c r="I600" s="4"/>
      <c r="J600" s="86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5">
      <c r="A601" s="4"/>
      <c r="B601" s="4"/>
      <c r="C601" s="4"/>
      <c r="D601" s="4"/>
      <c r="E601" s="4"/>
      <c r="F601" s="4"/>
      <c r="G601" s="4"/>
      <c r="H601" s="4"/>
      <c r="I601" s="4"/>
      <c r="J601" s="86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5">
      <c r="A602" s="4"/>
      <c r="B602" s="4"/>
      <c r="C602" s="4"/>
      <c r="D602" s="4"/>
      <c r="E602" s="4"/>
      <c r="F602" s="4"/>
      <c r="G602" s="4"/>
      <c r="H602" s="4"/>
      <c r="I602" s="4"/>
      <c r="J602" s="86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5">
      <c r="A603" s="4"/>
      <c r="B603" s="4"/>
      <c r="C603" s="4"/>
      <c r="D603" s="4"/>
      <c r="E603" s="4"/>
      <c r="F603" s="4"/>
      <c r="G603" s="4"/>
      <c r="H603" s="4"/>
      <c r="I603" s="4"/>
      <c r="J603" s="86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5">
      <c r="A604" s="4"/>
      <c r="B604" s="4"/>
      <c r="C604" s="4"/>
      <c r="D604" s="4"/>
      <c r="E604" s="4"/>
      <c r="F604" s="4"/>
      <c r="G604" s="4"/>
      <c r="H604" s="4"/>
      <c r="I604" s="4"/>
      <c r="J604" s="86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5">
      <c r="A605" s="4"/>
      <c r="B605" s="4"/>
      <c r="C605" s="4"/>
      <c r="D605" s="4"/>
      <c r="E605" s="4"/>
      <c r="F605" s="4"/>
      <c r="G605" s="4"/>
      <c r="H605" s="4"/>
      <c r="I605" s="4"/>
      <c r="J605" s="86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5">
      <c r="A606" s="4"/>
      <c r="B606" s="4"/>
      <c r="C606" s="4"/>
      <c r="D606" s="4"/>
      <c r="E606" s="4"/>
      <c r="F606" s="4"/>
      <c r="G606" s="4"/>
      <c r="H606" s="4"/>
      <c r="I606" s="4"/>
      <c r="J606" s="86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5">
      <c r="A607" s="4"/>
      <c r="B607" s="4"/>
      <c r="C607" s="4"/>
      <c r="D607" s="4"/>
      <c r="E607" s="4"/>
      <c r="F607" s="4"/>
      <c r="G607" s="4"/>
      <c r="H607" s="4"/>
      <c r="I607" s="4"/>
      <c r="J607" s="86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5">
      <c r="A608" s="4"/>
      <c r="B608" s="4"/>
      <c r="C608" s="4"/>
      <c r="D608" s="4"/>
      <c r="E608" s="4"/>
      <c r="F608" s="4"/>
      <c r="G608" s="4"/>
      <c r="H608" s="4"/>
      <c r="I608" s="4"/>
      <c r="J608" s="86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5">
      <c r="A609" s="4"/>
      <c r="B609" s="4"/>
      <c r="C609" s="4"/>
      <c r="D609" s="4"/>
      <c r="E609" s="4"/>
      <c r="F609" s="4"/>
      <c r="G609" s="4"/>
      <c r="H609" s="4"/>
      <c r="I609" s="4"/>
      <c r="J609" s="86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5">
      <c r="A610" s="4"/>
      <c r="B610" s="4"/>
      <c r="C610" s="4"/>
      <c r="D610" s="4"/>
      <c r="E610" s="4"/>
      <c r="F610" s="4"/>
      <c r="G610" s="4"/>
      <c r="H610" s="4"/>
      <c r="I610" s="4"/>
      <c r="J610" s="86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5">
      <c r="A611" s="4"/>
      <c r="B611" s="4"/>
      <c r="C611" s="4"/>
      <c r="D611" s="4"/>
      <c r="E611" s="4"/>
      <c r="F611" s="4"/>
      <c r="G611" s="4"/>
      <c r="H611" s="4"/>
      <c r="I611" s="4"/>
      <c r="J611" s="86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5">
      <c r="A612" s="4"/>
      <c r="B612" s="4"/>
      <c r="C612" s="4"/>
      <c r="D612" s="4"/>
      <c r="E612" s="4"/>
      <c r="F612" s="4"/>
      <c r="G612" s="4"/>
      <c r="H612" s="4"/>
      <c r="I612" s="4"/>
      <c r="J612" s="86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5">
      <c r="A613" s="4"/>
      <c r="B613" s="4"/>
      <c r="C613" s="4"/>
      <c r="D613" s="4"/>
      <c r="E613" s="4"/>
      <c r="F613" s="4"/>
      <c r="G613" s="4"/>
      <c r="H613" s="4"/>
      <c r="I613" s="4"/>
      <c r="J613" s="86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5">
      <c r="A614" s="4"/>
      <c r="B614" s="4"/>
      <c r="C614" s="4"/>
      <c r="D614" s="4"/>
      <c r="E614" s="4"/>
      <c r="F614" s="4"/>
      <c r="G614" s="4"/>
      <c r="H614" s="4"/>
      <c r="I614" s="4"/>
      <c r="J614" s="86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5">
      <c r="A615" s="4"/>
      <c r="B615" s="4"/>
      <c r="C615" s="4"/>
      <c r="D615" s="4"/>
      <c r="E615" s="4"/>
      <c r="F615" s="4"/>
      <c r="G615" s="4"/>
      <c r="H615" s="4"/>
      <c r="I615" s="4"/>
      <c r="J615" s="86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5">
      <c r="A616" s="4"/>
      <c r="B616" s="4"/>
      <c r="C616" s="4"/>
      <c r="D616" s="4"/>
      <c r="E616" s="4"/>
      <c r="F616" s="4"/>
      <c r="G616" s="4"/>
      <c r="H616" s="4"/>
      <c r="I616" s="4"/>
      <c r="J616" s="86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5">
      <c r="A617" s="4"/>
      <c r="B617" s="4"/>
      <c r="C617" s="4"/>
      <c r="D617" s="4"/>
      <c r="E617" s="4"/>
      <c r="F617" s="4"/>
      <c r="G617" s="4"/>
      <c r="H617" s="4"/>
      <c r="I617" s="4"/>
      <c r="J617" s="86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5">
      <c r="A618" s="4"/>
      <c r="B618" s="4"/>
      <c r="C618" s="4"/>
      <c r="D618" s="4"/>
      <c r="E618" s="4"/>
      <c r="F618" s="4"/>
      <c r="G618" s="4"/>
      <c r="H618" s="4"/>
      <c r="I618" s="4"/>
      <c r="J618" s="86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5">
      <c r="A619" s="4"/>
      <c r="B619" s="4"/>
      <c r="C619" s="4"/>
      <c r="D619" s="4"/>
      <c r="E619" s="4"/>
      <c r="F619" s="4"/>
      <c r="G619" s="4"/>
      <c r="H619" s="4"/>
      <c r="I619" s="4"/>
      <c r="J619" s="86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5">
      <c r="A620" s="4"/>
      <c r="B620" s="4"/>
      <c r="C620" s="4"/>
      <c r="D620" s="4"/>
      <c r="E620" s="4"/>
      <c r="F620" s="4"/>
      <c r="G620" s="4"/>
      <c r="H620" s="4"/>
      <c r="I620" s="4"/>
      <c r="J620" s="86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5">
      <c r="A621" s="4"/>
      <c r="B621" s="4"/>
      <c r="C621" s="4"/>
      <c r="D621" s="4"/>
      <c r="E621" s="4"/>
      <c r="F621" s="4"/>
      <c r="G621" s="4"/>
      <c r="H621" s="4"/>
      <c r="I621" s="4"/>
      <c r="J621" s="86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5">
      <c r="A622" s="4"/>
      <c r="B622" s="4"/>
      <c r="C622" s="4"/>
      <c r="D622" s="4"/>
      <c r="E622" s="4"/>
      <c r="F622" s="4"/>
      <c r="G622" s="4"/>
      <c r="H622" s="4"/>
      <c r="I622" s="4"/>
      <c r="J622" s="86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5">
      <c r="A623" s="4"/>
      <c r="B623" s="4"/>
      <c r="C623" s="4"/>
      <c r="D623" s="4"/>
      <c r="E623" s="4"/>
      <c r="F623" s="4"/>
      <c r="G623" s="4"/>
      <c r="H623" s="4"/>
      <c r="I623" s="4"/>
      <c r="J623" s="86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5">
      <c r="A624" s="4"/>
      <c r="B624" s="4"/>
      <c r="C624" s="4"/>
      <c r="D624" s="4"/>
      <c r="E624" s="4"/>
      <c r="F624" s="4"/>
      <c r="G624" s="4"/>
      <c r="H624" s="4"/>
      <c r="I624" s="4"/>
      <c r="J624" s="86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5">
      <c r="A625" s="4"/>
      <c r="B625" s="4"/>
      <c r="C625" s="4"/>
      <c r="D625" s="4"/>
      <c r="E625" s="4"/>
      <c r="F625" s="4"/>
      <c r="G625" s="4"/>
      <c r="H625" s="4"/>
      <c r="I625" s="4"/>
      <c r="J625" s="86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5">
      <c r="A626" s="4"/>
      <c r="B626" s="4"/>
      <c r="C626" s="4"/>
      <c r="D626" s="4"/>
      <c r="E626" s="4"/>
      <c r="F626" s="4"/>
      <c r="G626" s="4"/>
      <c r="H626" s="4"/>
      <c r="I626" s="4"/>
      <c r="J626" s="86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5">
      <c r="A627" s="4"/>
      <c r="B627" s="4"/>
      <c r="C627" s="4"/>
      <c r="D627" s="4"/>
      <c r="E627" s="4"/>
      <c r="F627" s="4"/>
      <c r="G627" s="4"/>
      <c r="H627" s="4"/>
      <c r="I627" s="4"/>
      <c r="J627" s="86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5">
      <c r="A628" s="4"/>
      <c r="B628" s="4"/>
      <c r="C628" s="4"/>
      <c r="D628" s="4"/>
      <c r="E628" s="4"/>
      <c r="F628" s="4"/>
      <c r="G628" s="4"/>
      <c r="H628" s="4"/>
      <c r="I628" s="4"/>
      <c r="J628" s="86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5">
      <c r="A629" s="4"/>
      <c r="B629" s="4"/>
      <c r="C629" s="4"/>
      <c r="D629" s="4"/>
      <c r="E629" s="4"/>
      <c r="F629" s="4"/>
      <c r="G629" s="4"/>
      <c r="H629" s="4"/>
      <c r="I629" s="4"/>
      <c r="J629" s="86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5">
      <c r="A630" s="4"/>
      <c r="B630" s="4"/>
      <c r="C630" s="4"/>
      <c r="D630" s="4"/>
      <c r="E630" s="4"/>
      <c r="F630" s="4"/>
      <c r="G630" s="4"/>
      <c r="H630" s="4"/>
      <c r="I630" s="4"/>
      <c r="J630" s="86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5">
      <c r="A631" s="4"/>
      <c r="B631" s="4"/>
      <c r="C631" s="4"/>
      <c r="D631" s="4"/>
      <c r="E631" s="4"/>
      <c r="F631" s="4"/>
      <c r="G631" s="4"/>
      <c r="H631" s="4"/>
      <c r="I631" s="4"/>
      <c r="J631" s="86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5">
      <c r="A632" s="4"/>
      <c r="B632" s="4"/>
      <c r="C632" s="4"/>
      <c r="D632" s="4"/>
      <c r="E632" s="4"/>
      <c r="F632" s="4"/>
      <c r="G632" s="4"/>
      <c r="H632" s="4"/>
      <c r="I632" s="4"/>
      <c r="J632" s="86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5">
      <c r="A633" s="4"/>
      <c r="B633" s="4"/>
      <c r="C633" s="4"/>
      <c r="D633" s="4"/>
      <c r="E633" s="4"/>
      <c r="F633" s="4"/>
      <c r="G633" s="4"/>
      <c r="H633" s="4"/>
      <c r="I633" s="4"/>
      <c r="J633" s="86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5">
      <c r="A634" s="4"/>
      <c r="B634" s="4"/>
      <c r="C634" s="4"/>
      <c r="D634" s="4"/>
      <c r="E634" s="4"/>
      <c r="F634" s="4"/>
      <c r="G634" s="4"/>
      <c r="H634" s="4"/>
      <c r="I634" s="4"/>
      <c r="J634" s="86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5">
      <c r="A635" s="4"/>
      <c r="B635" s="4"/>
      <c r="C635" s="4"/>
      <c r="D635" s="4"/>
      <c r="E635" s="4"/>
      <c r="F635" s="4"/>
      <c r="G635" s="4"/>
      <c r="H635" s="4"/>
      <c r="I635" s="4"/>
      <c r="J635" s="86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5">
      <c r="A636" s="4"/>
      <c r="B636" s="4"/>
      <c r="C636" s="4"/>
      <c r="D636" s="4"/>
      <c r="E636" s="4"/>
      <c r="F636" s="4"/>
      <c r="G636" s="4"/>
      <c r="H636" s="4"/>
      <c r="I636" s="4"/>
      <c r="J636" s="86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5">
      <c r="A637" s="4"/>
      <c r="B637" s="4"/>
      <c r="C637" s="4"/>
      <c r="D637" s="4"/>
      <c r="E637" s="4"/>
      <c r="F637" s="4"/>
      <c r="G637" s="4"/>
      <c r="H637" s="4"/>
      <c r="I637" s="4"/>
      <c r="J637" s="86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5">
      <c r="A638" s="4"/>
      <c r="B638" s="4"/>
      <c r="C638" s="4"/>
      <c r="D638" s="4"/>
      <c r="E638" s="4"/>
      <c r="F638" s="4"/>
      <c r="G638" s="4"/>
      <c r="H638" s="4"/>
      <c r="I638" s="4"/>
      <c r="J638" s="86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5">
      <c r="A639" s="4"/>
      <c r="B639" s="4"/>
      <c r="C639" s="4"/>
      <c r="D639" s="4"/>
      <c r="E639" s="4"/>
      <c r="F639" s="4"/>
      <c r="G639" s="4"/>
      <c r="H639" s="4"/>
      <c r="I639" s="4"/>
      <c r="J639" s="86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5">
      <c r="A640" s="4"/>
      <c r="B640" s="4"/>
      <c r="C640" s="4"/>
      <c r="D640" s="4"/>
      <c r="E640" s="4"/>
      <c r="F640" s="4"/>
      <c r="G640" s="4"/>
      <c r="H640" s="4"/>
      <c r="I640" s="4"/>
      <c r="J640" s="86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5">
      <c r="A641" s="4"/>
      <c r="B641" s="4"/>
      <c r="C641" s="4"/>
      <c r="D641" s="4"/>
      <c r="E641" s="4"/>
      <c r="F641" s="4"/>
      <c r="G641" s="4"/>
      <c r="H641" s="4"/>
      <c r="I641" s="4"/>
      <c r="J641" s="86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5">
      <c r="A642" s="4"/>
      <c r="B642" s="4"/>
      <c r="C642" s="4"/>
      <c r="D642" s="4"/>
      <c r="E642" s="4"/>
      <c r="F642" s="4"/>
      <c r="G642" s="4"/>
      <c r="H642" s="4"/>
      <c r="I642" s="4"/>
      <c r="J642" s="86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5">
      <c r="A643" s="4"/>
      <c r="B643" s="4"/>
      <c r="C643" s="4"/>
      <c r="D643" s="4"/>
      <c r="E643" s="4"/>
      <c r="F643" s="4"/>
      <c r="G643" s="4"/>
      <c r="H643" s="4"/>
      <c r="I643" s="4"/>
      <c r="J643" s="86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5">
      <c r="A644" s="4"/>
      <c r="B644" s="4"/>
      <c r="C644" s="4"/>
      <c r="D644" s="4"/>
      <c r="E644" s="4"/>
      <c r="F644" s="4"/>
      <c r="G644" s="4"/>
      <c r="H644" s="4"/>
      <c r="I644" s="4"/>
      <c r="J644" s="86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5">
      <c r="A645" s="4"/>
      <c r="B645" s="4"/>
      <c r="C645" s="4"/>
      <c r="D645" s="4"/>
      <c r="E645" s="4"/>
      <c r="F645" s="4"/>
      <c r="G645" s="4"/>
      <c r="H645" s="4"/>
      <c r="I645" s="4"/>
      <c r="J645" s="86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5">
      <c r="A646" s="4"/>
      <c r="B646" s="4"/>
      <c r="C646" s="4"/>
      <c r="D646" s="4"/>
      <c r="E646" s="4"/>
      <c r="F646" s="4"/>
      <c r="G646" s="4"/>
      <c r="H646" s="4"/>
      <c r="I646" s="4"/>
      <c r="J646" s="86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5">
      <c r="A647" s="4"/>
      <c r="B647" s="4"/>
      <c r="C647" s="4"/>
      <c r="D647" s="4"/>
      <c r="E647" s="4"/>
      <c r="F647" s="4"/>
      <c r="G647" s="4"/>
      <c r="H647" s="4"/>
      <c r="I647" s="4"/>
      <c r="J647" s="86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5">
      <c r="A648" s="4"/>
      <c r="B648" s="4"/>
      <c r="C648" s="4"/>
      <c r="D648" s="4"/>
      <c r="E648" s="4"/>
      <c r="F648" s="4"/>
      <c r="G648" s="4"/>
      <c r="H648" s="4"/>
      <c r="I648" s="4"/>
      <c r="J648" s="86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5">
      <c r="A649" s="4"/>
      <c r="B649" s="4"/>
      <c r="C649" s="4"/>
      <c r="D649" s="4"/>
      <c r="E649" s="4"/>
      <c r="F649" s="4"/>
      <c r="G649" s="4"/>
      <c r="H649" s="4"/>
      <c r="I649" s="4"/>
      <c r="J649" s="86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5">
      <c r="A650" s="4"/>
      <c r="B650" s="4"/>
      <c r="C650" s="4"/>
      <c r="D650" s="4"/>
      <c r="E650" s="4"/>
      <c r="F650" s="4"/>
      <c r="G650" s="4"/>
      <c r="H650" s="4"/>
      <c r="I650" s="4"/>
      <c r="J650" s="86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5">
      <c r="A651" s="4"/>
      <c r="B651" s="4"/>
      <c r="C651" s="4"/>
      <c r="D651" s="4"/>
      <c r="E651" s="4"/>
      <c r="F651" s="4"/>
      <c r="G651" s="4"/>
      <c r="H651" s="4"/>
      <c r="I651" s="4"/>
      <c r="J651" s="86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5">
      <c r="A652" s="4"/>
      <c r="B652" s="4"/>
      <c r="C652" s="4"/>
      <c r="D652" s="4"/>
      <c r="E652" s="4"/>
      <c r="F652" s="4"/>
      <c r="G652" s="4"/>
      <c r="H652" s="4"/>
      <c r="I652" s="4"/>
      <c r="J652" s="86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5">
      <c r="A653" s="4"/>
      <c r="B653" s="4"/>
      <c r="C653" s="4"/>
      <c r="D653" s="4"/>
      <c r="E653" s="4"/>
      <c r="F653" s="4"/>
      <c r="G653" s="4"/>
      <c r="H653" s="4"/>
      <c r="I653" s="4"/>
      <c r="J653" s="86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5">
      <c r="A654" s="4"/>
      <c r="B654" s="4"/>
      <c r="C654" s="4"/>
      <c r="D654" s="4"/>
      <c r="E654" s="4"/>
      <c r="F654" s="4"/>
      <c r="G654" s="4"/>
      <c r="H654" s="4"/>
      <c r="I654" s="4"/>
      <c r="J654" s="86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5">
      <c r="A655" s="4"/>
      <c r="B655" s="4"/>
      <c r="C655" s="4"/>
      <c r="D655" s="4"/>
      <c r="E655" s="4"/>
      <c r="F655" s="4"/>
      <c r="G655" s="4"/>
      <c r="H655" s="4"/>
      <c r="I655" s="4"/>
      <c r="J655" s="86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5">
      <c r="A656" s="4"/>
      <c r="B656" s="4"/>
      <c r="C656" s="4"/>
      <c r="D656" s="4"/>
      <c r="E656" s="4"/>
      <c r="F656" s="4"/>
      <c r="G656" s="4"/>
      <c r="H656" s="4"/>
      <c r="I656" s="4"/>
      <c r="J656" s="86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5">
      <c r="A657" s="4"/>
      <c r="B657" s="4"/>
      <c r="C657" s="4"/>
      <c r="D657" s="4"/>
      <c r="E657" s="4"/>
      <c r="F657" s="4"/>
      <c r="G657" s="4"/>
      <c r="H657" s="4"/>
      <c r="I657" s="4"/>
      <c r="J657" s="86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5">
      <c r="A658" s="4"/>
      <c r="B658" s="4"/>
      <c r="C658" s="4"/>
      <c r="D658" s="4"/>
      <c r="E658" s="4"/>
      <c r="F658" s="4"/>
      <c r="G658" s="4"/>
      <c r="H658" s="4"/>
      <c r="I658" s="4"/>
      <c r="J658" s="86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5">
      <c r="A659" s="4"/>
      <c r="B659" s="4"/>
      <c r="C659" s="4"/>
      <c r="D659" s="4"/>
      <c r="E659" s="4"/>
      <c r="F659" s="4"/>
      <c r="G659" s="4"/>
      <c r="H659" s="4"/>
      <c r="I659" s="4"/>
      <c r="J659" s="86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5">
      <c r="A660" s="4"/>
      <c r="B660" s="4"/>
      <c r="C660" s="4"/>
      <c r="D660" s="4"/>
      <c r="E660" s="4"/>
      <c r="F660" s="4"/>
      <c r="G660" s="4"/>
      <c r="H660" s="4"/>
      <c r="I660" s="4"/>
      <c r="J660" s="86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5">
      <c r="A661" s="4"/>
      <c r="B661" s="4"/>
      <c r="C661" s="4"/>
      <c r="D661" s="4"/>
      <c r="E661" s="4"/>
      <c r="F661" s="4"/>
      <c r="G661" s="4"/>
      <c r="H661" s="4"/>
      <c r="I661" s="4"/>
      <c r="J661" s="86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5">
      <c r="A662" s="4"/>
      <c r="B662" s="4"/>
      <c r="C662" s="4"/>
      <c r="D662" s="4"/>
      <c r="E662" s="4"/>
      <c r="F662" s="4"/>
      <c r="G662" s="4"/>
      <c r="H662" s="4"/>
      <c r="I662" s="4"/>
      <c r="J662" s="86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5">
      <c r="A663" s="4"/>
      <c r="B663" s="4"/>
      <c r="C663" s="4"/>
      <c r="D663" s="4"/>
      <c r="E663" s="4"/>
      <c r="F663" s="4"/>
      <c r="G663" s="4"/>
      <c r="H663" s="4"/>
      <c r="I663" s="4"/>
      <c r="J663" s="86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5">
      <c r="A664" s="4"/>
      <c r="B664" s="4"/>
      <c r="C664" s="4"/>
      <c r="D664" s="4"/>
      <c r="E664" s="4"/>
      <c r="F664" s="4"/>
      <c r="G664" s="4"/>
      <c r="H664" s="4"/>
      <c r="I664" s="4"/>
      <c r="J664" s="86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5">
      <c r="A665" s="4"/>
      <c r="B665" s="4"/>
      <c r="C665" s="4"/>
      <c r="D665" s="4"/>
      <c r="E665" s="4"/>
      <c r="F665" s="4"/>
      <c r="G665" s="4"/>
      <c r="H665" s="4"/>
      <c r="I665" s="4"/>
      <c r="J665" s="86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5">
      <c r="A666" s="4"/>
      <c r="B666" s="4"/>
      <c r="C666" s="4"/>
      <c r="D666" s="4"/>
      <c r="E666" s="4"/>
      <c r="F666" s="4"/>
      <c r="G666" s="4"/>
      <c r="H666" s="4"/>
      <c r="I666" s="4"/>
      <c r="J666" s="86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5">
      <c r="A667" s="4"/>
      <c r="B667" s="4"/>
      <c r="C667" s="4"/>
      <c r="D667" s="4"/>
      <c r="E667" s="4"/>
      <c r="F667" s="4"/>
      <c r="G667" s="4"/>
      <c r="H667" s="4"/>
      <c r="I667" s="4"/>
      <c r="J667" s="86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5">
      <c r="A668" s="4"/>
      <c r="B668" s="4"/>
      <c r="C668" s="4"/>
      <c r="D668" s="4"/>
      <c r="E668" s="4"/>
      <c r="F668" s="4"/>
      <c r="G668" s="4"/>
      <c r="H668" s="4"/>
      <c r="I668" s="4"/>
      <c r="J668" s="86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5">
      <c r="A669" s="4"/>
      <c r="B669" s="4"/>
      <c r="C669" s="4"/>
      <c r="D669" s="4"/>
      <c r="E669" s="4"/>
      <c r="F669" s="4"/>
      <c r="G669" s="4"/>
      <c r="H669" s="4"/>
      <c r="I669" s="4"/>
      <c r="J669" s="86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5">
      <c r="A670" s="4"/>
      <c r="B670" s="4"/>
      <c r="C670" s="4"/>
      <c r="D670" s="4"/>
      <c r="E670" s="4"/>
      <c r="F670" s="4"/>
      <c r="G670" s="4"/>
      <c r="H670" s="4"/>
      <c r="I670" s="4"/>
      <c r="J670" s="86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5">
      <c r="A671" s="4"/>
      <c r="B671" s="4"/>
      <c r="C671" s="4"/>
      <c r="D671" s="4"/>
      <c r="E671" s="4"/>
      <c r="F671" s="4"/>
      <c r="G671" s="4"/>
      <c r="H671" s="4"/>
      <c r="I671" s="4"/>
      <c r="J671" s="86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5">
      <c r="A672" s="4"/>
      <c r="B672" s="4"/>
      <c r="C672" s="4"/>
      <c r="D672" s="4"/>
      <c r="E672" s="4"/>
      <c r="F672" s="4"/>
      <c r="G672" s="4"/>
      <c r="H672" s="4"/>
      <c r="I672" s="4"/>
      <c r="J672" s="86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5">
      <c r="A673" s="4"/>
      <c r="B673" s="4"/>
      <c r="C673" s="4"/>
      <c r="D673" s="4"/>
      <c r="E673" s="4"/>
      <c r="F673" s="4"/>
      <c r="G673" s="4"/>
      <c r="H673" s="4"/>
      <c r="I673" s="4"/>
      <c r="J673" s="86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5">
      <c r="A674" s="4"/>
      <c r="B674" s="4"/>
      <c r="C674" s="4"/>
      <c r="D674" s="4"/>
      <c r="E674" s="4"/>
      <c r="F674" s="4"/>
      <c r="G674" s="4"/>
      <c r="H674" s="4"/>
      <c r="I674" s="4"/>
      <c r="J674" s="86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5">
      <c r="A675" s="4"/>
      <c r="B675" s="4"/>
      <c r="C675" s="4"/>
      <c r="D675" s="4"/>
      <c r="E675" s="4"/>
      <c r="F675" s="4"/>
      <c r="G675" s="4"/>
      <c r="H675" s="4"/>
      <c r="I675" s="4"/>
      <c r="J675" s="86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5">
      <c r="A676" s="4"/>
      <c r="B676" s="4"/>
      <c r="C676" s="4"/>
      <c r="D676" s="4"/>
      <c r="E676" s="4"/>
      <c r="F676" s="4"/>
      <c r="G676" s="4"/>
      <c r="H676" s="4"/>
      <c r="I676" s="4"/>
      <c r="J676" s="86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5">
      <c r="A677" s="4"/>
      <c r="B677" s="4"/>
      <c r="C677" s="4"/>
      <c r="D677" s="4"/>
      <c r="E677" s="4"/>
      <c r="F677" s="4"/>
      <c r="G677" s="4"/>
      <c r="H677" s="4"/>
      <c r="I677" s="4"/>
      <c r="J677" s="86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5">
      <c r="A678" s="4"/>
      <c r="B678" s="4"/>
      <c r="C678" s="4"/>
      <c r="D678" s="4"/>
      <c r="E678" s="4"/>
      <c r="F678" s="4"/>
      <c r="G678" s="4"/>
      <c r="H678" s="4"/>
      <c r="I678" s="4"/>
      <c r="J678" s="86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5">
      <c r="A679" s="4"/>
      <c r="B679" s="4"/>
      <c r="C679" s="4"/>
      <c r="D679" s="4"/>
      <c r="E679" s="4"/>
      <c r="F679" s="4"/>
      <c r="G679" s="4"/>
      <c r="H679" s="4"/>
      <c r="I679" s="4"/>
      <c r="J679" s="86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5">
      <c r="A680" s="4"/>
      <c r="B680" s="4"/>
      <c r="C680" s="4"/>
      <c r="D680" s="4"/>
      <c r="E680" s="4"/>
      <c r="F680" s="4"/>
      <c r="G680" s="4"/>
      <c r="H680" s="4"/>
      <c r="I680" s="4"/>
      <c r="J680" s="86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5">
      <c r="A681" s="4"/>
      <c r="B681" s="4"/>
      <c r="C681" s="4"/>
      <c r="D681" s="4"/>
      <c r="E681" s="4"/>
      <c r="F681" s="4"/>
      <c r="G681" s="4"/>
      <c r="H681" s="4"/>
      <c r="I681" s="4"/>
      <c r="J681" s="86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5">
      <c r="A682" s="4"/>
      <c r="B682" s="4"/>
      <c r="C682" s="4"/>
      <c r="D682" s="4"/>
      <c r="E682" s="4"/>
      <c r="F682" s="4"/>
      <c r="G682" s="4"/>
      <c r="H682" s="4"/>
      <c r="I682" s="4"/>
      <c r="J682" s="86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5">
      <c r="A683" s="4"/>
      <c r="B683" s="4"/>
      <c r="C683" s="4"/>
      <c r="D683" s="4"/>
      <c r="E683" s="4"/>
      <c r="F683" s="4"/>
      <c r="G683" s="4"/>
      <c r="H683" s="4"/>
      <c r="I683" s="4"/>
      <c r="J683" s="86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5">
      <c r="A684" s="4"/>
      <c r="B684" s="4"/>
      <c r="C684" s="4"/>
      <c r="D684" s="4"/>
      <c r="E684" s="4"/>
      <c r="F684" s="4"/>
      <c r="G684" s="4"/>
      <c r="H684" s="4"/>
      <c r="I684" s="4"/>
      <c r="J684" s="86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5">
      <c r="A685" s="4"/>
      <c r="B685" s="4"/>
      <c r="C685" s="4"/>
      <c r="D685" s="4"/>
      <c r="E685" s="4"/>
      <c r="F685" s="4"/>
      <c r="G685" s="4"/>
      <c r="H685" s="4"/>
      <c r="I685" s="4"/>
      <c r="J685" s="86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5">
      <c r="A686" s="4"/>
      <c r="B686" s="4"/>
      <c r="C686" s="4"/>
      <c r="D686" s="4"/>
      <c r="E686" s="4"/>
      <c r="F686" s="4"/>
      <c r="G686" s="4"/>
      <c r="H686" s="4"/>
      <c r="I686" s="4"/>
      <c r="J686" s="86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5">
      <c r="A687" s="4"/>
      <c r="B687" s="4"/>
      <c r="C687" s="4"/>
      <c r="D687" s="4"/>
      <c r="E687" s="4"/>
      <c r="F687" s="4"/>
      <c r="G687" s="4"/>
      <c r="H687" s="4"/>
      <c r="I687" s="4"/>
      <c r="J687" s="86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5">
      <c r="A688" s="4"/>
      <c r="B688" s="4"/>
      <c r="C688" s="4"/>
      <c r="D688" s="4"/>
      <c r="E688" s="4"/>
      <c r="F688" s="4"/>
      <c r="G688" s="4"/>
      <c r="H688" s="4"/>
      <c r="I688" s="4"/>
      <c r="J688" s="86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5">
      <c r="A689" s="4"/>
      <c r="B689" s="4"/>
      <c r="C689" s="4"/>
      <c r="D689" s="4"/>
      <c r="E689" s="4"/>
      <c r="F689" s="4"/>
      <c r="G689" s="4"/>
      <c r="H689" s="4"/>
      <c r="I689" s="4"/>
      <c r="J689" s="86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5">
      <c r="A690" s="4"/>
      <c r="B690" s="4"/>
      <c r="C690" s="4"/>
      <c r="D690" s="4"/>
      <c r="E690" s="4"/>
      <c r="F690" s="4"/>
      <c r="G690" s="4"/>
      <c r="H690" s="4"/>
      <c r="I690" s="4"/>
      <c r="J690" s="86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5">
      <c r="A691" s="4"/>
      <c r="B691" s="4"/>
      <c r="C691" s="4"/>
      <c r="D691" s="4"/>
      <c r="E691" s="4"/>
      <c r="F691" s="4"/>
      <c r="G691" s="4"/>
      <c r="H691" s="4"/>
      <c r="I691" s="4"/>
      <c r="J691" s="86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5">
      <c r="A692" s="4"/>
      <c r="B692" s="4"/>
      <c r="C692" s="4"/>
      <c r="D692" s="4"/>
      <c r="E692" s="4"/>
      <c r="F692" s="4"/>
      <c r="G692" s="4"/>
      <c r="H692" s="4"/>
      <c r="I692" s="4"/>
      <c r="J692" s="86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5">
      <c r="A693" s="4"/>
      <c r="B693" s="4"/>
      <c r="C693" s="4"/>
      <c r="D693" s="4"/>
      <c r="E693" s="4"/>
      <c r="F693" s="4"/>
      <c r="G693" s="4"/>
      <c r="H693" s="4"/>
      <c r="I693" s="4"/>
      <c r="J693" s="86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5">
      <c r="A694" s="4"/>
      <c r="B694" s="4"/>
      <c r="C694" s="4"/>
      <c r="D694" s="4"/>
      <c r="E694" s="4"/>
      <c r="F694" s="4"/>
      <c r="G694" s="4"/>
      <c r="H694" s="4"/>
      <c r="I694" s="4"/>
      <c r="J694" s="86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5">
      <c r="A695" s="4"/>
      <c r="B695" s="4"/>
      <c r="C695" s="4"/>
      <c r="D695" s="4"/>
      <c r="E695" s="4"/>
      <c r="F695" s="4"/>
      <c r="G695" s="4"/>
      <c r="H695" s="4"/>
      <c r="I695" s="4"/>
      <c r="J695" s="86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5">
      <c r="A696" s="4"/>
      <c r="B696" s="4"/>
      <c r="C696" s="4"/>
      <c r="D696" s="4"/>
      <c r="E696" s="4"/>
      <c r="F696" s="4"/>
      <c r="G696" s="4"/>
      <c r="H696" s="4"/>
      <c r="I696" s="4"/>
      <c r="J696" s="86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5">
      <c r="A697" s="4"/>
      <c r="B697" s="4"/>
      <c r="C697" s="4"/>
      <c r="D697" s="4"/>
      <c r="E697" s="4"/>
      <c r="F697" s="4"/>
      <c r="G697" s="4"/>
      <c r="H697" s="4"/>
      <c r="I697" s="4"/>
      <c r="J697" s="86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5">
      <c r="A698" s="4"/>
      <c r="B698" s="4"/>
      <c r="C698" s="4"/>
      <c r="D698" s="4"/>
      <c r="E698" s="4"/>
      <c r="F698" s="4"/>
      <c r="G698" s="4"/>
      <c r="H698" s="4"/>
      <c r="I698" s="4"/>
      <c r="J698" s="86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5">
      <c r="A699" s="4"/>
      <c r="B699" s="4"/>
      <c r="C699" s="4"/>
      <c r="D699" s="4"/>
      <c r="E699" s="4"/>
      <c r="F699" s="4"/>
      <c r="G699" s="4"/>
      <c r="H699" s="4"/>
      <c r="I699" s="4"/>
      <c r="J699" s="86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5">
      <c r="A700" s="4"/>
      <c r="B700" s="4"/>
      <c r="C700" s="4"/>
      <c r="D700" s="4"/>
      <c r="E700" s="4"/>
      <c r="F700" s="4"/>
      <c r="G700" s="4"/>
      <c r="H700" s="4"/>
      <c r="I700" s="4"/>
      <c r="J700" s="86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5">
      <c r="A701" s="4"/>
      <c r="B701" s="4"/>
      <c r="C701" s="4"/>
      <c r="D701" s="4"/>
      <c r="E701" s="4"/>
      <c r="F701" s="4"/>
      <c r="G701" s="4"/>
      <c r="H701" s="4"/>
      <c r="I701" s="4"/>
      <c r="J701" s="86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5">
      <c r="A702" s="4"/>
      <c r="B702" s="4"/>
      <c r="C702" s="4"/>
      <c r="D702" s="4"/>
      <c r="E702" s="4"/>
      <c r="F702" s="4"/>
      <c r="G702" s="4"/>
      <c r="H702" s="4"/>
      <c r="I702" s="4"/>
      <c r="J702" s="86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5">
      <c r="A703" s="4"/>
      <c r="B703" s="4"/>
      <c r="C703" s="4"/>
      <c r="D703" s="4"/>
      <c r="E703" s="4"/>
      <c r="F703" s="4"/>
      <c r="G703" s="4"/>
      <c r="H703" s="4"/>
      <c r="I703" s="4"/>
      <c r="J703" s="86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5">
      <c r="A704" s="4"/>
      <c r="B704" s="4"/>
      <c r="C704" s="4"/>
      <c r="D704" s="4"/>
      <c r="E704" s="4"/>
      <c r="F704" s="4"/>
      <c r="G704" s="4"/>
      <c r="H704" s="4"/>
      <c r="I704" s="4"/>
      <c r="J704" s="86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5">
      <c r="A705" s="4"/>
      <c r="B705" s="4"/>
      <c r="C705" s="4"/>
      <c r="D705" s="4"/>
      <c r="E705" s="4"/>
      <c r="F705" s="4"/>
      <c r="G705" s="4"/>
      <c r="H705" s="4"/>
      <c r="I705" s="4"/>
      <c r="J705" s="86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5">
      <c r="A706" s="4"/>
      <c r="B706" s="4"/>
      <c r="C706" s="4"/>
      <c r="D706" s="4"/>
      <c r="E706" s="4"/>
      <c r="F706" s="4"/>
      <c r="G706" s="4"/>
      <c r="H706" s="4"/>
      <c r="I706" s="4"/>
      <c r="J706" s="86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5">
      <c r="A707" s="4"/>
      <c r="B707" s="4"/>
      <c r="C707" s="4"/>
      <c r="D707" s="4"/>
      <c r="E707" s="4"/>
      <c r="F707" s="4"/>
      <c r="G707" s="4"/>
      <c r="H707" s="4"/>
      <c r="I707" s="4"/>
      <c r="J707" s="86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5">
      <c r="A708" s="4"/>
      <c r="B708" s="4"/>
      <c r="C708" s="4"/>
      <c r="D708" s="4"/>
      <c r="E708" s="4"/>
      <c r="F708" s="4"/>
      <c r="G708" s="4"/>
      <c r="H708" s="4"/>
      <c r="I708" s="4"/>
      <c r="J708" s="86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5">
      <c r="A709" s="4"/>
      <c r="B709" s="4"/>
      <c r="C709" s="4"/>
      <c r="D709" s="4"/>
      <c r="E709" s="4"/>
      <c r="F709" s="4"/>
      <c r="G709" s="4"/>
      <c r="H709" s="4"/>
      <c r="I709" s="4"/>
      <c r="J709" s="86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5">
      <c r="A710" s="4"/>
      <c r="B710" s="4"/>
      <c r="C710" s="4"/>
      <c r="D710" s="4"/>
      <c r="E710" s="4"/>
      <c r="F710" s="4"/>
      <c r="G710" s="4"/>
      <c r="H710" s="4"/>
      <c r="I710" s="4"/>
      <c r="J710" s="86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5">
      <c r="A711" s="4"/>
      <c r="B711" s="4"/>
      <c r="C711" s="4"/>
      <c r="D711" s="4"/>
      <c r="E711" s="4"/>
      <c r="F711" s="4"/>
      <c r="G711" s="4"/>
      <c r="H711" s="4"/>
      <c r="I711" s="4"/>
      <c r="J711" s="86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5">
      <c r="A712" s="4"/>
      <c r="B712" s="4"/>
      <c r="C712" s="4"/>
      <c r="D712" s="4"/>
      <c r="E712" s="4"/>
      <c r="F712" s="4"/>
      <c r="G712" s="4"/>
      <c r="H712" s="4"/>
      <c r="I712" s="4"/>
      <c r="J712" s="86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5">
      <c r="A713" s="4"/>
      <c r="B713" s="4"/>
      <c r="C713" s="4"/>
      <c r="D713" s="4"/>
      <c r="E713" s="4"/>
      <c r="F713" s="4"/>
      <c r="G713" s="4"/>
      <c r="H713" s="4"/>
      <c r="I713" s="4"/>
      <c r="J713" s="86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5">
      <c r="A714" s="4"/>
      <c r="B714" s="4"/>
      <c r="C714" s="4"/>
      <c r="D714" s="4"/>
      <c r="E714" s="4"/>
      <c r="F714" s="4"/>
      <c r="G714" s="4"/>
      <c r="H714" s="4"/>
      <c r="I714" s="4"/>
      <c r="J714" s="86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5">
      <c r="A715" s="4"/>
      <c r="B715" s="4"/>
      <c r="C715" s="4"/>
      <c r="D715" s="4"/>
      <c r="E715" s="4"/>
      <c r="F715" s="4"/>
      <c r="G715" s="4"/>
      <c r="H715" s="4"/>
      <c r="I715" s="4"/>
      <c r="J715" s="86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5">
      <c r="A716" s="4"/>
      <c r="B716" s="4"/>
      <c r="C716" s="4"/>
      <c r="D716" s="4"/>
      <c r="E716" s="4"/>
      <c r="F716" s="4"/>
      <c r="G716" s="4"/>
      <c r="H716" s="4"/>
      <c r="I716" s="4"/>
      <c r="J716" s="86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5">
      <c r="A717" s="4"/>
      <c r="B717" s="4"/>
      <c r="C717" s="4"/>
      <c r="D717" s="4"/>
      <c r="E717" s="4"/>
      <c r="F717" s="4"/>
      <c r="G717" s="4"/>
      <c r="H717" s="4"/>
      <c r="I717" s="4"/>
      <c r="J717" s="86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5">
      <c r="A718" s="4"/>
      <c r="B718" s="4"/>
      <c r="C718" s="4"/>
      <c r="D718" s="4"/>
      <c r="E718" s="4"/>
      <c r="F718" s="4"/>
      <c r="G718" s="4"/>
      <c r="H718" s="4"/>
      <c r="I718" s="4"/>
      <c r="J718" s="86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5">
      <c r="A719" s="4"/>
      <c r="B719" s="4"/>
      <c r="C719" s="4"/>
      <c r="D719" s="4"/>
      <c r="E719" s="4"/>
      <c r="F719" s="4"/>
      <c r="G719" s="4"/>
      <c r="H719" s="4"/>
      <c r="I719" s="4"/>
      <c r="J719" s="86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5">
      <c r="A720" s="4"/>
      <c r="B720" s="4"/>
      <c r="C720" s="4"/>
      <c r="D720" s="4"/>
      <c r="E720" s="4"/>
      <c r="F720" s="4"/>
      <c r="G720" s="4"/>
      <c r="H720" s="4"/>
      <c r="I720" s="4"/>
      <c r="J720" s="86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5">
      <c r="A721" s="4"/>
      <c r="B721" s="4"/>
      <c r="C721" s="4"/>
      <c r="D721" s="4"/>
      <c r="E721" s="4"/>
      <c r="F721" s="4"/>
      <c r="G721" s="4"/>
      <c r="H721" s="4"/>
      <c r="I721" s="4"/>
      <c r="J721" s="86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5">
      <c r="A722" s="4"/>
      <c r="B722" s="4"/>
      <c r="C722" s="4"/>
      <c r="D722" s="4"/>
      <c r="E722" s="4"/>
      <c r="F722" s="4"/>
      <c r="G722" s="4"/>
      <c r="H722" s="4"/>
      <c r="I722" s="4"/>
      <c r="J722" s="86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5">
      <c r="A723" s="4"/>
      <c r="B723" s="4"/>
      <c r="C723" s="4"/>
      <c r="D723" s="4"/>
      <c r="E723" s="4"/>
      <c r="F723" s="4"/>
      <c r="G723" s="4"/>
      <c r="H723" s="4"/>
      <c r="I723" s="4"/>
      <c r="J723" s="86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5">
      <c r="A724" s="4"/>
      <c r="B724" s="4"/>
      <c r="C724" s="4"/>
      <c r="D724" s="4"/>
      <c r="E724" s="4"/>
      <c r="F724" s="4"/>
      <c r="G724" s="4"/>
      <c r="H724" s="4"/>
      <c r="I724" s="4"/>
      <c r="J724" s="86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5">
      <c r="A725" s="4"/>
      <c r="B725" s="4"/>
      <c r="C725" s="4"/>
      <c r="D725" s="4"/>
      <c r="E725" s="4"/>
      <c r="F725" s="4"/>
      <c r="G725" s="4"/>
      <c r="H725" s="4"/>
      <c r="I725" s="4"/>
      <c r="J725" s="86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5">
      <c r="A726" s="4"/>
      <c r="B726" s="4"/>
      <c r="C726" s="4"/>
      <c r="D726" s="4"/>
      <c r="E726" s="4"/>
      <c r="F726" s="4"/>
      <c r="G726" s="4"/>
      <c r="H726" s="4"/>
      <c r="I726" s="4"/>
      <c r="J726" s="86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5">
      <c r="A727" s="4"/>
      <c r="B727" s="4"/>
      <c r="C727" s="4"/>
      <c r="D727" s="4"/>
      <c r="E727" s="4"/>
      <c r="F727" s="4"/>
      <c r="G727" s="4"/>
      <c r="H727" s="4"/>
      <c r="I727" s="4"/>
      <c r="J727" s="86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5">
      <c r="A728" s="4"/>
      <c r="B728" s="4"/>
      <c r="C728" s="4"/>
      <c r="D728" s="4"/>
      <c r="E728" s="4"/>
      <c r="F728" s="4"/>
      <c r="G728" s="4"/>
      <c r="H728" s="4"/>
      <c r="I728" s="4"/>
      <c r="J728" s="86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5">
      <c r="A729" s="4"/>
      <c r="B729" s="4"/>
      <c r="C729" s="4"/>
      <c r="D729" s="4"/>
      <c r="E729" s="4"/>
      <c r="F729" s="4"/>
      <c r="G729" s="4"/>
      <c r="H729" s="4"/>
      <c r="I729" s="4"/>
      <c r="J729" s="86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5">
      <c r="A730" s="4"/>
      <c r="B730" s="4"/>
      <c r="C730" s="4"/>
      <c r="D730" s="4"/>
      <c r="E730" s="4"/>
      <c r="F730" s="4"/>
      <c r="G730" s="4"/>
      <c r="H730" s="4"/>
      <c r="I730" s="4"/>
      <c r="J730" s="86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5">
      <c r="A731" s="4"/>
      <c r="B731" s="4"/>
      <c r="C731" s="4"/>
      <c r="D731" s="4"/>
      <c r="E731" s="4"/>
      <c r="F731" s="4"/>
      <c r="G731" s="4"/>
      <c r="H731" s="4"/>
      <c r="I731" s="4"/>
      <c r="J731" s="86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5">
      <c r="A732" s="4"/>
      <c r="B732" s="4"/>
      <c r="C732" s="4"/>
      <c r="D732" s="4"/>
      <c r="E732" s="4"/>
      <c r="F732" s="4"/>
      <c r="G732" s="4"/>
      <c r="H732" s="4"/>
      <c r="I732" s="4"/>
      <c r="J732" s="86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5">
      <c r="A733" s="4"/>
      <c r="B733" s="4"/>
      <c r="C733" s="4"/>
      <c r="D733" s="4"/>
      <c r="E733" s="4"/>
      <c r="F733" s="4"/>
      <c r="G733" s="4"/>
      <c r="H733" s="4"/>
      <c r="I733" s="4"/>
      <c r="J733" s="86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5">
      <c r="A734" s="4"/>
      <c r="B734" s="4"/>
      <c r="C734" s="4"/>
      <c r="D734" s="4"/>
      <c r="E734" s="4"/>
      <c r="F734" s="4"/>
      <c r="G734" s="4"/>
      <c r="H734" s="4"/>
      <c r="I734" s="4"/>
      <c r="J734" s="86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5">
      <c r="A735" s="4"/>
      <c r="B735" s="4"/>
      <c r="C735" s="4"/>
      <c r="D735" s="4"/>
      <c r="E735" s="4"/>
      <c r="F735" s="4"/>
      <c r="G735" s="4"/>
      <c r="H735" s="4"/>
      <c r="I735" s="4"/>
      <c r="J735" s="86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5">
      <c r="A736" s="4"/>
      <c r="B736" s="4"/>
      <c r="C736" s="4"/>
      <c r="D736" s="4"/>
      <c r="E736" s="4"/>
      <c r="F736" s="4"/>
      <c r="G736" s="4"/>
      <c r="H736" s="4"/>
      <c r="I736" s="4"/>
      <c r="J736" s="86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5">
      <c r="A737" s="4"/>
      <c r="B737" s="4"/>
      <c r="C737" s="4"/>
      <c r="D737" s="4"/>
      <c r="E737" s="4"/>
      <c r="F737" s="4"/>
      <c r="G737" s="4"/>
      <c r="H737" s="4"/>
      <c r="I737" s="4"/>
      <c r="J737" s="86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5">
      <c r="A738" s="4"/>
      <c r="B738" s="4"/>
      <c r="C738" s="4"/>
      <c r="D738" s="4"/>
      <c r="E738" s="4"/>
      <c r="F738" s="4"/>
      <c r="G738" s="4"/>
      <c r="H738" s="4"/>
      <c r="I738" s="4"/>
      <c r="J738" s="86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5">
      <c r="A739" s="4"/>
      <c r="B739" s="4"/>
      <c r="C739" s="4"/>
      <c r="D739" s="4"/>
      <c r="E739" s="4"/>
      <c r="F739" s="4"/>
      <c r="G739" s="4"/>
      <c r="H739" s="4"/>
      <c r="I739" s="4"/>
      <c r="J739" s="86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5">
      <c r="A740" s="4"/>
      <c r="B740" s="4"/>
      <c r="C740" s="4"/>
      <c r="D740" s="4"/>
      <c r="E740" s="4"/>
      <c r="F740" s="4"/>
      <c r="G740" s="4"/>
      <c r="H740" s="4"/>
      <c r="I740" s="4"/>
      <c r="J740" s="86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5">
      <c r="A741" s="4"/>
      <c r="B741" s="4"/>
      <c r="C741" s="4"/>
      <c r="D741" s="4"/>
      <c r="E741" s="4"/>
      <c r="F741" s="4"/>
      <c r="G741" s="4"/>
      <c r="H741" s="4"/>
      <c r="I741" s="4"/>
      <c r="J741" s="86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5">
      <c r="A742" s="4"/>
      <c r="B742" s="4"/>
      <c r="C742" s="4"/>
      <c r="D742" s="4"/>
      <c r="E742" s="4"/>
      <c r="F742" s="4"/>
      <c r="G742" s="4"/>
      <c r="H742" s="4"/>
      <c r="I742" s="4"/>
      <c r="J742" s="86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5">
      <c r="A743" s="4"/>
      <c r="B743" s="4"/>
      <c r="C743" s="4"/>
      <c r="D743" s="4"/>
      <c r="E743" s="4"/>
      <c r="F743" s="4"/>
      <c r="G743" s="4"/>
      <c r="H743" s="4"/>
      <c r="I743" s="4"/>
      <c r="J743" s="86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5">
      <c r="A744" s="4"/>
      <c r="B744" s="4"/>
      <c r="C744" s="4"/>
      <c r="D744" s="4"/>
      <c r="E744" s="4"/>
      <c r="F744" s="4"/>
      <c r="G744" s="4"/>
      <c r="H744" s="4"/>
      <c r="I744" s="4"/>
      <c r="J744" s="86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5">
      <c r="A745" s="4"/>
      <c r="B745" s="4"/>
      <c r="C745" s="4"/>
      <c r="D745" s="4"/>
      <c r="E745" s="4"/>
      <c r="F745" s="4"/>
      <c r="G745" s="4"/>
      <c r="H745" s="4"/>
      <c r="I745" s="4"/>
      <c r="J745" s="86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5">
      <c r="A746" s="4"/>
      <c r="B746" s="4"/>
      <c r="C746" s="4"/>
      <c r="D746" s="4"/>
      <c r="E746" s="4"/>
      <c r="F746" s="4"/>
      <c r="G746" s="4"/>
      <c r="H746" s="4"/>
      <c r="I746" s="4"/>
      <c r="J746" s="86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5">
      <c r="A747" s="4"/>
      <c r="B747" s="4"/>
      <c r="C747" s="4"/>
      <c r="D747" s="4"/>
      <c r="E747" s="4"/>
      <c r="F747" s="4"/>
      <c r="G747" s="4"/>
      <c r="H747" s="4"/>
      <c r="I747" s="4"/>
      <c r="J747" s="86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5">
      <c r="A748" s="4"/>
      <c r="B748" s="4"/>
      <c r="C748" s="4"/>
      <c r="D748" s="4"/>
      <c r="E748" s="4"/>
      <c r="F748" s="4"/>
      <c r="G748" s="4"/>
      <c r="H748" s="4"/>
      <c r="I748" s="4"/>
      <c r="J748" s="86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5">
      <c r="A749" s="4"/>
      <c r="B749" s="4"/>
      <c r="C749" s="4"/>
      <c r="D749" s="4"/>
      <c r="E749" s="4"/>
      <c r="F749" s="4"/>
      <c r="G749" s="4"/>
      <c r="H749" s="4"/>
      <c r="I749" s="4"/>
      <c r="J749" s="86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5">
      <c r="A750" s="4"/>
      <c r="B750" s="4"/>
      <c r="C750" s="4"/>
      <c r="D750" s="4"/>
      <c r="E750" s="4"/>
      <c r="F750" s="4"/>
      <c r="G750" s="4"/>
      <c r="H750" s="4"/>
      <c r="I750" s="4"/>
      <c r="J750" s="86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5">
      <c r="A751" s="4"/>
      <c r="B751" s="4"/>
      <c r="C751" s="4"/>
      <c r="D751" s="4"/>
      <c r="E751" s="4"/>
      <c r="F751" s="4"/>
      <c r="G751" s="4"/>
      <c r="H751" s="4"/>
      <c r="I751" s="4"/>
      <c r="J751" s="86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5">
      <c r="A752" s="4"/>
      <c r="B752" s="4"/>
      <c r="C752" s="4"/>
      <c r="D752" s="4"/>
      <c r="E752" s="4"/>
      <c r="F752" s="4"/>
      <c r="G752" s="4"/>
      <c r="H752" s="4"/>
      <c r="I752" s="4"/>
      <c r="J752" s="86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5">
      <c r="A753" s="4"/>
      <c r="B753" s="4"/>
      <c r="C753" s="4"/>
      <c r="D753" s="4"/>
      <c r="E753" s="4"/>
      <c r="F753" s="4"/>
      <c r="G753" s="4"/>
      <c r="H753" s="4"/>
      <c r="I753" s="4"/>
      <c r="J753" s="86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5">
      <c r="A754" s="4"/>
      <c r="B754" s="4"/>
      <c r="C754" s="4"/>
      <c r="D754" s="4"/>
      <c r="E754" s="4"/>
      <c r="F754" s="4"/>
      <c r="G754" s="4"/>
      <c r="H754" s="4"/>
      <c r="I754" s="4"/>
      <c r="J754" s="86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5">
      <c r="A755" s="4"/>
      <c r="B755" s="4"/>
      <c r="C755" s="4"/>
      <c r="D755" s="4"/>
      <c r="E755" s="4"/>
      <c r="F755" s="4"/>
      <c r="G755" s="4"/>
      <c r="H755" s="4"/>
      <c r="I755" s="4"/>
      <c r="J755" s="86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5">
      <c r="A756" s="4"/>
      <c r="B756" s="4"/>
      <c r="C756" s="4"/>
      <c r="D756" s="4"/>
      <c r="E756" s="4"/>
      <c r="F756" s="4"/>
      <c r="G756" s="4"/>
      <c r="H756" s="4"/>
      <c r="I756" s="4"/>
      <c r="J756" s="86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5">
      <c r="A757" s="4"/>
      <c r="B757" s="4"/>
      <c r="C757" s="4"/>
      <c r="D757" s="4"/>
      <c r="E757" s="4"/>
      <c r="F757" s="4"/>
      <c r="G757" s="4"/>
      <c r="H757" s="4"/>
      <c r="I757" s="4"/>
      <c r="J757" s="86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5">
      <c r="A758" s="4"/>
      <c r="B758" s="4"/>
      <c r="C758" s="4"/>
      <c r="D758" s="4"/>
      <c r="E758" s="4"/>
      <c r="F758" s="4"/>
      <c r="G758" s="4"/>
      <c r="H758" s="4"/>
      <c r="I758" s="4"/>
      <c r="J758" s="86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5">
      <c r="A759" s="4"/>
      <c r="B759" s="4"/>
      <c r="C759" s="4"/>
      <c r="D759" s="4"/>
      <c r="E759" s="4"/>
      <c r="F759" s="4"/>
      <c r="G759" s="4"/>
      <c r="H759" s="4"/>
      <c r="I759" s="4"/>
      <c r="J759" s="86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5">
      <c r="A760" s="4"/>
      <c r="B760" s="4"/>
      <c r="C760" s="4"/>
      <c r="D760" s="4"/>
      <c r="E760" s="4"/>
      <c r="F760" s="4"/>
      <c r="G760" s="4"/>
      <c r="H760" s="4"/>
      <c r="I760" s="4"/>
      <c r="J760" s="86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5">
      <c r="A761" s="4"/>
      <c r="B761" s="4"/>
      <c r="C761" s="4"/>
      <c r="D761" s="4"/>
      <c r="E761" s="4"/>
      <c r="F761" s="4"/>
      <c r="G761" s="4"/>
      <c r="H761" s="4"/>
      <c r="I761" s="4"/>
      <c r="J761" s="86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5">
      <c r="A762" s="4"/>
      <c r="B762" s="4"/>
      <c r="C762" s="4"/>
      <c r="D762" s="4"/>
      <c r="E762" s="4"/>
      <c r="F762" s="4"/>
      <c r="G762" s="4"/>
      <c r="H762" s="4"/>
      <c r="I762" s="4"/>
      <c r="J762" s="86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5">
      <c r="A763" s="4"/>
      <c r="B763" s="4"/>
      <c r="C763" s="4"/>
      <c r="D763" s="4"/>
      <c r="E763" s="4"/>
      <c r="F763" s="4"/>
      <c r="G763" s="4"/>
      <c r="H763" s="4"/>
      <c r="I763" s="4"/>
      <c r="J763" s="86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5">
      <c r="A764" s="4"/>
      <c r="B764" s="4"/>
      <c r="C764" s="4"/>
      <c r="D764" s="4"/>
      <c r="E764" s="4"/>
      <c r="F764" s="4"/>
      <c r="G764" s="4"/>
      <c r="H764" s="4"/>
      <c r="I764" s="4"/>
      <c r="J764" s="86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5">
      <c r="A765" s="4"/>
      <c r="B765" s="4"/>
      <c r="C765" s="4"/>
      <c r="D765" s="4"/>
      <c r="E765" s="4"/>
      <c r="F765" s="4"/>
      <c r="G765" s="4"/>
      <c r="H765" s="4"/>
      <c r="I765" s="4"/>
      <c r="J765" s="86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5">
      <c r="A766" s="4"/>
      <c r="B766" s="4"/>
      <c r="C766" s="4"/>
      <c r="D766" s="4"/>
      <c r="E766" s="4"/>
      <c r="F766" s="4"/>
      <c r="G766" s="4"/>
      <c r="H766" s="4"/>
      <c r="I766" s="4"/>
      <c r="J766" s="86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5">
      <c r="A767" s="4"/>
      <c r="B767" s="4"/>
      <c r="C767" s="4"/>
      <c r="D767" s="4"/>
      <c r="E767" s="4"/>
      <c r="F767" s="4"/>
      <c r="G767" s="4"/>
      <c r="H767" s="4"/>
      <c r="I767" s="4"/>
      <c r="J767" s="86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5">
      <c r="A768" s="4"/>
      <c r="B768" s="4"/>
      <c r="C768" s="4"/>
      <c r="D768" s="4"/>
      <c r="E768" s="4"/>
      <c r="F768" s="4"/>
      <c r="G768" s="4"/>
      <c r="H768" s="4"/>
      <c r="I768" s="4"/>
      <c r="J768" s="86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5">
      <c r="A769" s="4"/>
      <c r="B769" s="4"/>
      <c r="C769" s="4"/>
      <c r="D769" s="4"/>
      <c r="E769" s="4"/>
      <c r="F769" s="4"/>
      <c r="G769" s="4"/>
      <c r="H769" s="4"/>
      <c r="I769" s="4"/>
      <c r="J769" s="86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5">
      <c r="A770" s="4"/>
      <c r="B770" s="4"/>
      <c r="C770" s="4"/>
      <c r="D770" s="4"/>
      <c r="E770" s="4"/>
      <c r="F770" s="4"/>
      <c r="G770" s="4"/>
      <c r="H770" s="4"/>
      <c r="I770" s="4"/>
      <c r="J770" s="86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5">
      <c r="A771" s="4"/>
      <c r="B771" s="4"/>
      <c r="C771" s="4"/>
      <c r="D771" s="4"/>
      <c r="E771" s="4"/>
      <c r="F771" s="4"/>
      <c r="G771" s="4"/>
      <c r="H771" s="4"/>
      <c r="I771" s="4"/>
      <c r="J771" s="86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5">
      <c r="A772" s="4"/>
      <c r="B772" s="4"/>
      <c r="C772" s="4"/>
      <c r="D772" s="4"/>
      <c r="E772" s="4"/>
      <c r="F772" s="4"/>
      <c r="G772" s="4"/>
      <c r="H772" s="4"/>
      <c r="I772" s="4"/>
      <c r="J772" s="86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5">
      <c r="A773" s="4"/>
      <c r="B773" s="4"/>
      <c r="C773" s="4"/>
      <c r="D773" s="4"/>
      <c r="E773" s="4"/>
      <c r="F773" s="4"/>
      <c r="G773" s="4"/>
      <c r="H773" s="4"/>
      <c r="I773" s="4"/>
      <c r="J773" s="86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5">
      <c r="A774" s="4"/>
      <c r="B774" s="4"/>
      <c r="C774" s="4"/>
      <c r="D774" s="4"/>
      <c r="E774" s="4"/>
      <c r="F774" s="4"/>
      <c r="G774" s="4"/>
      <c r="H774" s="4"/>
      <c r="I774" s="4"/>
      <c r="J774" s="86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5">
      <c r="A775" s="4"/>
      <c r="B775" s="4"/>
      <c r="C775" s="4"/>
      <c r="D775" s="4"/>
      <c r="E775" s="4"/>
      <c r="F775" s="4"/>
      <c r="G775" s="4"/>
      <c r="H775" s="4"/>
      <c r="I775" s="4"/>
      <c r="J775" s="86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5">
      <c r="A776" s="4"/>
      <c r="B776" s="4"/>
      <c r="C776" s="4"/>
      <c r="D776" s="4"/>
      <c r="E776" s="4"/>
      <c r="F776" s="4"/>
      <c r="G776" s="4"/>
      <c r="H776" s="4"/>
      <c r="I776" s="4"/>
      <c r="J776" s="86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5">
      <c r="A777" s="4"/>
      <c r="B777" s="4"/>
      <c r="C777" s="4"/>
      <c r="D777" s="4"/>
      <c r="E777" s="4"/>
      <c r="F777" s="4"/>
      <c r="G777" s="4"/>
      <c r="H777" s="4"/>
      <c r="I777" s="4"/>
      <c r="J777" s="86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5">
      <c r="A778" s="4"/>
      <c r="B778" s="4"/>
      <c r="C778" s="4"/>
      <c r="D778" s="4"/>
      <c r="E778" s="4"/>
      <c r="F778" s="4"/>
      <c r="G778" s="4"/>
      <c r="H778" s="4"/>
      <c r="I778" s="4"/>
      <c r="J778" s="86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5">
      <c r="A779" s="4"/>
      <c r="B779" s="4"/>
      <c r="C779" s="4"/>
      <c r="D779" s="4"/>
      <c r="E779" s="4"/>
      <c r="F779" s="4"/>
      <c r="G779" s="4"/>
      <c r="H779" s="4"/>
      <c r="I779" s="4"/>
      <c r="J779" s="86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5">
      <c r="A780" s="4"/>
      <c r="B780" s="4"/>
      <c r="C780" s="4"/>
      <c r="D780" s="4"/>
      <c r="E780" s="4"/>
      <c r="F780" s="4"/>
      <c r="G780" s="4"/>
      <c r="H780" s="4"/>
      <c r="I780" s="4"/>
      <c r="J780" s="86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5">
      <c r="A781" s="4"/>
      <c r="B781" s="4"/>
      <c r="C781" s="4"/>
      <c r="D781" s="4"/>
      <c r="E781" s="4"/>
      <c r="F781" s="4"/>
      <c r="G781" s="4"/>
      <c r="H781" s="4"/>
      <c r="I781" s="4"/>
      <c r="J781" s="86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5">
      <c r="A782" s="4"/>
      <c r="B782" s="4"/>
      <c r="C782" s="4"/>
      <c r="D782" s="4"/>
      <c r="E782" s="4"/>
      <c r="F782" s="4"/>
      <c r="G782" s="4"/>
      <c r="H782" s="4"/>
      <c r="I782" s="4"/>
      <c r="J782" s="86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5">
      <c r="A783" s="4"/>
      <c r="B783" s="4"/>
      <c r="C783" s="4"/>
      <c r="D783" s="4"/>
      <c r="E783" s="4"/>
      <c r="F783" s="4"/>
      <c r="G783" s="4"/>
      <c r="H783" s="4"/>
      <c r="I783" s="4"/>
      <c r="J783" s="86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5">
      <c r="A784" s="4"/>
      <c r="B784" s="4"/>
      <c r="C784" s="4"/>
      <c r="D784" s="4"/>
      <c r="E784" s="4"/>
      <c r="F784" s="4"/>
      <c r="G784" s="4"/>
      <c r="H784" s="4"/>
      <c r="I784" s="4"/>
      <c r="J784" s="86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5">
      <c r="A785" s="4"/>
      <c r="B785" s="4"/>
      <c r="C785" s="4"/>
      <c r="D785" s="4"/>
      <c r="E785" s="4"/>
      <c r="F785" s="4"/>
      <c r="G785" s="4"/>
      <c r="H785" s="4"/>
      <c r="I785" s="4"/>
      <c r="J785" s="86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5">
      <c r="A786" s="4"/>
      <c r="B786" s="4"/>
      <c r="C786" s="4"/>
      <c r="D786" s="4"/>
      <c r="E786" s="4"/>
      <c r="F786" s="4"/>
      <c r="G786" s="4"/>
      <c r="H786" s="4"/>
      <c r="I786" s="4"/>
      <c r="J786" s="86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5">
      <c r="A787" s="4"/>
      <c r="B787" s="4"/>
      <c r="C787" s="4"/>
      <c r="D787" s="4"/>
      <c r="E787" s="4"/>
      <c r="F787" s="4"/>
      <c r="G787" s="4"/>
      <c r="H787" s="4"/>
      <c r="I787" s="4"/>
      <c r="J787" s="86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5">
      <c r="A788" s="4"/>
      <c r="B788" s="4"/>
      <c r="C788" s="4"/>
      <c r="D788" s="4"/>
      <c r="E788" s="4"/>
      <c r="F788" s="4"/>
      <c r="G788" s="4"/>
      <c r="H788" s="4"/>
      <c r="I788" s="4"/>
      <c r="J788" s="86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5">
      <c r="A789" s="4"/>
      <c r="B789" s="4"/>
      <c r="C789" s="4"/>
      <c r="D789" s="4"/>
      <c r="E789" s="4"/>
      <c r="F789" s="4"/>
      <c r="G789" s="4"/>
      <c r="H789" s="4"/>
      <c r="I789" s="4"/>
      <c r="J789" s="86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5">
      <c r="A790" s="4"/>
      <c r="B790" s="4"/>
      <c r="C790" s="4"/>
      <c r="D790" s="4"/>
      <c r="E790" s="4"/>
      <c r="F790" s="4"/>
      <c r="G790" s="4"/>
      <c r="H790" s="4"/>
      <c r="I790" s="4"/>
      <c r="J790" s="86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5">
      <c r="A791" s="4"/>
      <c r="B791" s="4"/>
      <c r="C791" s="4"/>
      <c r="D791" s="4"/>
      <c r="E791" s="4"/>
      <c r="F791" s="4"/>
      <c r="G791" s="4"/>
      <c r="H791" s="4"/>
      <c r="I791" s="4"/>
      <c r="J791" s="86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5">
      <c r="A792" s="4"/>
      <c r="B792" s="4"/>
      <c r="C792" s="4"/>
      <c r="D792" s="4"/>
      <c r="E792" s="4"/>
      <c r="F792" s="4"/>
      <c r="G792" s="4"/>
      <c r="H792" s="4"/>
      <c r="I792" s="4"/>
      <c r="J792" s="86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5">
      <c r="A793" s="4"/>
      <c r="B793" s="4"/>
      <c r="C793" s="4"/>
      <c r="D793" s="4"/>
      <c r="E793" s="4"/>
      <c r="F793" s="4"/>
      <c r="G793" s="4"/>
      <c r="H793" s="4"/>
      <c r="I793" s="4"/>
      <c r="J793" s="86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5">
      <c r="A794" s="4"/>
      <c r="B794" s="4"/>
      <c r="C794" s="4"/>
      <c r="D794" s="4"/>
      <c r="E794" s="4"/>
      <c r="F794" s="4"/>
      <c r="G794" s="4"/>
      <c r="H794" s="4"/>
      <c r="I794" s="4"/>
      <c r="J794" s="86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5">
      <c r="A795" s="4"/>
      <c r="B795" s="4"/>
      <c r="C795" s="4"/>
      <c r="D795" s="4"/>
      <c r="E795" s="4"/>
      <c r="F795" s="4"/>
      <c r="G795" s="4"/>
      <c r="H795" s="4"/>
      <c r="I795" s="4"/>
      <c r="J795" s="86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5">
      <c r="A796" s="4"/>
      <c r="B796" s="4"/>
      <c r="C796" s="4"/>
      <c r="D796" s="4"/>
      <c r="E796" s="4"/>
      <c r="F796" s="4"/>
      <c r="G796" s="4"/>
      <c r="H796" s="4"/>
      <c r="I796" s="4"/>
      <c r="J796" s="86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5">
      <c r="A797" s="4"/>
      <c r="B797" s="4"/>
      <c r="C797" s="4"/>
      <c r="D797" s="4"/>
      <c r="E797" s="4"/>
      <c r="F797" s="4"/>
      <c r="G797" s="4"/>
      <c r="H797" s="4"/>
      <c r="I797" s="4"/>
      <c r="J797" s="86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5">
      <c r="A798" s="4"/>
      <c r="B798" s="4"/>
      <c r="C798" s="4"/>
      <c r="D798" s="4"/>
      <c r="E798" s="4"/>
      <c r="F798" s="4"/>
      <c r="G798" s="4"/>
      <c r="H798" s="4"/>
      <c r="I798" s="4"/>
      <c r="J798" s="86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5">
      <c r="A799" s="4"/>
      <c r="B799" s="4"/>
      <c r="C799" s="4"/>
      <c r="D799" s="4"/>
      <c r="E799" s="4"/>
      <c r="F799" s="4"/>
      <c r="G799" s="4"/>
      <c r="H799" s="4"/>
      <c r="I799" s="4"/>
      <c r="J799" s="86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5">
      <c r="A800" s="4"/>
      <c r="B800" s="4"/>
      <c r="C800" s="4"/>
      <c r="D800" s="4"/>
      <c r="E800" s="4"/>
      <c r="F800" s="4"/>
      <c r="G800" s="4"/>
      <c r="H800" s="4"/>
      <c r="I800" s="4"/>
      <c r="J800" s="86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5">
      <c r="A801" s="4"/>
      <c r="B801" s="4"/>
      <c r="C801" s="4"/>
      <c r="D801" s="4"/>
      <c r="E801" s="4"/>
      <c r="F801" s="4"/>
      <c r="G801" s="4"/>
      <c r="H801" s="4"/>
      <c r="I801" s="4"/>
      <c r="J801" s="86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5">
      <c r="A802" s="4"/>
      <c r="B802" s="4"/>
      <c r="C802" s="4"/>
      <c r="D802" s="4"/>
      <c r="E802" s="4"/>
      <c r="F802" s="4"/>
      <c r="G802" s="4"/>
      <c r="H802" s="4"/>
      <c r="I802" s="4"/>
      <c r="J802" s="86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5">
      <c r="A803" s="4"/>
      <c r="B803" s="4"/>
      <c r="C803" s="4"/>
      <c r="D803" s="4"/>
      <c r="E803" s="4"/>
      <c r="F803" s="4"/>
      <c r="G803" s="4"/>
      <c r="H803" s="4"/>
      <c r="I803" s="4"/>
      <c r="J803" s="86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5">
      <c r="A804" s="4"/>
      <c r="B804" s="4"/>
      <c r="C804" s="4"/>
      <c r="D804" s="4"/>
      <c r="E804" s="4"/>
      <c r="F804" s="4"/>
      <c r="G804" s="4"/>
      <c r="H804" s="4"/>
      <c r="I804" s="4"/>
      <c r="J804" s="86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5">
      <c r="A805" s="4"/>
      <c r="B805" s="4"/>
      <c r="C805" s="4"/>
      <c r="D805" s="4"/>
      <c r="E805" s="4"/>
      <c r="F805" s="4"/>
      <c r="G805" s="4"/>
      <c r="H805" s="4"/>
      <c r="I805" s="4"/>
      <c r="J805" s="86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5">
      <c r="A806" s="4"/>
      <c r="B806" s="4"/>
      <c r="C806" s="4"/>
      <c r="D806" s="4"/>
      <c r="E806" s="4"/>
      <c r="F806" s="4"/>
      <c r="G806" s="4"/>
      <c r="H806" s="4"/>
      <c r="I806" s="4"/>
      <c r="J806" s="86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5">
      <c r="A807" s="4"/>
      <c r="B807" s="4"/>
      <c r="C807" s="4"/>
      <c r="D807" s="4"/>
      <c r="E807" s="4"/>
      <c r="F807" s="4"/>
      <c r="G807" s="4"/>
      <c r="H807" s="4"/>
      <c r="I807" s="4"/>
      <c r="J807" s="86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5">
      <c r="A808" s="4"/>
      <c r="B808" s="4"/>
      <c r="C808" s="4"/>
      <c r="D808" s="4"/>
      <c r="E808" s="4"/>
      <c r="F808" s="4"/>
      <c r="G808" s="4"/>
      <c r="H808" s="4"/>
      <c r="I808" s="4"/>
      <c r="J808" s="86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5">
      <c r="A809" s="4"/>
      <c r="B809" s="4"/>
      <c r="C809" s="4"/>
      <c r="D809" s="4"/>
      <c r="E809" s="4"/>
      <c r="F809" s="4"/>
      <c r="G809" s="4"/>
      <c r="H809" s="4"/>
      <c r="I809" s="4"/>
      <c r="J809" s="86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5">
      <c r="A810" s="4"/>
      <c r="B810" s="4"/>
      <c r="C810" s="4"/>
      <c r="D810" s="4"/>
      <c r="E810" s="4"/>
      <c r="F810" s="4"/>
      <c r="G810" s="4"/>
      <c r="H810" s="4"/>
      <c r="I810" s="4"/>
      <c r="J810" s="86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5">
      <c r="A811" s="4"/>
      <c r="B811" s="4"/>
      <c r="C811" s="4"/>
      <c r="D811" s="4"/>
      <c r="E811" s="4"/>
      <c r="F811" s="4"/>
      <c r="G811" s="4"/>
      <c r="H811" s="4"/>
      <c r="I811" s="4"/>
      <c r="J811" s="86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5">
      <c r="A812" s="4"/>
      <c r="B812" s="4"/>
      <c r="C812" s="4"/>
      <c r="D812" s="4"/>
      <c r="E812" s="4"/>
      <c r="F812" s="4"/>
      <c r="G812" s="4"/>
      <c r="H812" s="4"/>
      <c r="I812" s="4"/>
      <c r="J812" s="86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5">
      <c r="A813" s="4"/>
      <c r="B813" s="4"/>
      <c r="C813" s="4"/>
      <c r="D813" s="4"/>
      <c r="E813" s="4"/>
      <c r="F813" s="4"/>
      <c r="G813" s="4"/>
      <c r="H813" s="4"/>
      <c r="I813" s="4"/>
      <c r="J813" s="86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5">
      <c r="A814" s="4"/>
      <c r="B814" s="4"/>
      <c r="C814" s="4"/>
      <c r="D814" s="4"/>
      <c r="E814" s="4"/>
      <c r="F814" s="4"/>
      <c r="G814" s="4"/>
      <c r="H814" s="4"/>
      <c r="I814" s="4"/>
      <c r="J814" s="86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5">
      <c r="A815" s="4"/>
      <c r="B815" s="4"/>
      <c r="C815" s="4"/>
      <c r="D815" s="4"/>
      <c r="E815" s="4"/>
      <c r="F815" s="4"/>
      <c r="G815" s="4"/>
      <c r="H815" s="4"/>
      <c r="I815" s="4"/>
      <c r="J815" s="86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5">
      <c r="A816" s="4"/>
      <c r="B816" s="4"/>
      <c r="C816" s="4"/>
      <c r="D816" s="4"/>
      <c r="E816" s="4"/>
      <c r="F816" s="4"/>
      <c r="G816" s="4"/>
      <c r="H816" s="4"/>
      <c r="I816" s="4"/>
      <c r="J816" s="86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5">
      <c r="A817" s="4"/>
      <c r="B817" s="4"/>
      <c r="C817" s="4"/>
      <c r="D817" s="4"/>
      <c r="E817" s="4"/>
      <c r="F817" s="4"/>
      <c r="G817" s="4"/>
      <c r="H817" s="4"/>
      <c r="I817" s="4"/>
      <c r="J817" s="86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5">
      <c r="A818" s="4"/>
      <c r="B818" s="4"/>
      <c r="C818" s="4"/>
      <c r="D818" s="4"/>
      <c r="E818" s="4"/>
      <c r="F818" s="4"/>
      <c r="G818" s="4"/>
      <c r="H818" s="4"/>
      <c r="I818" s="4"/>
      <c r="J818" s="86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5">
      <c r="A819" s="4"/>
      <c r="B819" s="4"/>
      <c r="C819" s="4"/>
      <c r="D819" s="4"/>
      <c r="E819" s="4"/>
      <c r="F819" s="4"/>
      <c r="G819" s="4"/>
      <c r="H819" s="4"/>
      <c r="I819" s="4"/>
      <c r="J819" s="86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5">
      <c r="A820" s="4"/>
      <c r="B820" s="4"/>
      <c r="C820" s="4"/>
      <c r="D820" s="4"/>
      <c r="E820" s="4"/>
      <c r="F820" s="4"/>
      <c r="G820" s="4"/>
      <c r="H820" s="4"/>
      <c r="I820" s="4"/>
      <c r="J820" s="86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5">
      <c r="A821" s="4"/>
      <c r="B821" s="4"/>
      <c r="C821" s="4"/>
      <c r="D821" s="4"/>
      <c r="E821" s="4"/>
      <c r="F821" s="4"/>
      <c r="G821" s="4"/>
      <c r="H821" s="4"/>
      <c r="I821" s="4"/>
      <c r="J821" s="86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5">
      <c r="A822" s="4"/>
      <c r="B822" s="4"/>
      <c r="C822" s="4"/>
      <c r="D822" s="4"/>
      <c r="E822" s="4"/>
      <c r="F822" s="4"/>
      <c r="G822" s="4"/>
      <c r="H822" s="4"/>
      <c r="I822" s="4"/>
      <c r="J822" s="86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5">
      <c r="A823" s="4"/>
      <c r="B823" s="4"/>
      <c r="C823" s="4"/>
      <c r="D823" s="4"/>
      <c r="E823" s="4"/>
      <c r="F823" s="4"/>
      <c r="G823" s="4"/>
      <c r="H823" s="4"/>
      <c r="I823" s="4"/>
      <c r="J823" s="86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5">
      <c r="A824" s="4"/>
      <c r="B824" s="4"/>
      <c r="C824" s="4"/>
      <c r="D824" s="4"/>
      <c r="E824" s="4"/>
      <c r="F824" s="4"/>
      <c r="G824" s="4"/>
      <c r="H824" s="4"/>
      <c r="I824" s="4"/>
      <c r="J824" s="86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5">
      <c r="A825" s="4"/>
      <c r="B825" s="4"/>
      <c r="C825" s="4"/>
      <c r="D825" s="4"/>
      <c r="E825" s="4"/>
      <c r="F825" s="4"/>
      <c r="G825" s="4"/>
      <c r="H825" s="4"/>
      <c r="I825" s="4"/>
      <c r="J825" s="86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5">
      <c r="A826" s="4"/>
      <c r="B826" s="4"/>
      <c r="C826" s="4"/>
      <c r="D826" s="4"/>
      <c r="E826" s="4"/>
      <c r="F826" s="4"/>
      <c r="G826" s="4"/>
      <c r="H826" s="4"/>
      <c r="I826" s="4"/>
      <c r="J826" s="86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5">
      <c r="A827" s="4"/>
      <c r="B827" s="4"/>
      <c r="C827" s="4"/>
      <c r="D827" s="4"/>
      <c r="E827" s="4"/>
      <c r="F827" s="4"/>
      <c r="G827" s="4"/>
      <c r="H827" s="4"/>
      <c r="I827" s="4"/>
      <c r="J827" s="86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5">
      <c r="A828" s="4"/>
      <c r="B828" s="4"/>
      <c r="C828" s="4"/>
      <c r="D828" s="4"/>
      <c r="E828" s="4"/>
      <c r="F828" s="4"/>
      <c r="G828" s="4"/>
      <c r="H828" s="4"/>
      <c r="I828" s="4"/>
      <c r="J828" s="86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5">
      <c r="A829" s="4"/>
      <c r="B829" s="4"/>
      <c r="C829" s="4"/>
      <c r="D829" s="4"/>
      <c r="E829" s="4"/>
      <c r="F829" s="4"/>
      <c r="G829" s="4"/>
      <c r="H829" s="4"/>
      <c r="I829" s="4"/>
      <c r="J829" s="86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5">
      <c r="A830" s="4"/>
      <c r="B830" s="4"/>
      <c r="C830" s="4"/>
      <c r="D830" s="4"/>
      <c r="E830" s="4"/>
      <c r="F830" s="4"/>
      <c r="G830" s="4"/>
      <c r="H830" s="4"/>
      <c r="I830" s="4"/>
      <c r="J830" s="86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5">
      <c r="A831" s="4"/>
      <c r="B831" s="4"/>
      <c r="C831" s="4"/>
      <c r="D831" s="4"/>
      <c r="E831" s="4"/>
      <c r="F831" s="4"/>
      <c r="G831" s="4"/>
      <c r="H831" s="4"/>
      <c r="I831" s="4"/>
      <c r="J831" s="86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5">
      <c r="A832" s="4"/>
      <c r="B832" s="4"/>
      <c r="C832" s="4"/>
      <c r="D832" s="4"/>
      <c r="E832" s="4"/>
      <c r="F832" s="4"/>
      <c r="G832" s="4"/>
      <c r="H832" s="4"/>
      <c r="I832" s="4"/>
      <c r="J832" s="86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5">
      <c r="A833" s="4"/>
      <c r="B833" s="4"/>
      <c r="C833" s="4"/>
      <c r="D833" s="4"/>
      <c r="E833" s="4"/>
      <c r="F833" s="4"/>
      <c r="G833" s="4"/>
      <c r="H833" s="4"/>
      <c r="I833" s="4"/>
      <c r="J833" s="86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5">
      <c r="A834" s="4"/>
      <c r="B834" s="4"/>
      <c r="C834" s="4"/>
      <c r="D834" s="4"/>
      <c r="E834" s="4"/>
      <c r="F834" s="4"/>
      <c r="G834" s="4"/>
      <c r="H834" s="4"/>
      <c r="I834" s="4"/>
      <c r="J834" s="86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5">
      <c r="A835" s="4"/>
      <c r="B835" s="4"/>
      <c r="C835" s="4"/>
      <c r="D835" s="4"/>
      <c r="E835" s="4"/>
      <c r="F835" s="4"/>
      <c r="G835" s="4"/>
      <c r="H835" s="4"/>
      <c r="I835" s="4"/>
      <c r="J835" s="86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5">
      <c r="A836" s="4"/>
      <c r="B836" s="4"/>
      <c r="C836" s="4"/>
      <c r="D836" s="4"/>
      <c r="E836" s="4"/>
      <c r="F836" s="4"/>
      <c r="G836" s="4"/>
      <c r="H836" s="4"/>
      <c r="I836" s="4"/>
      <c r="J836" s="86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5">
      <c r="A837" s="4"/>
      <c r="B837" s="4"/>
      <c r="C837" s="4"/>
      <c r="D837" s="4"/>
      <c r="E837" s="4"/>
      <c r="F837" s="4"/>
      <c r="G837" s="4"/>
      <c r="H837" s="4"/>
      <c r="I837" s="4"/>
      <c r="J837" s="86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5">
      <c r="A838" s="4"/>
      <c r="B838" s="4"/>
      <c r="C838" s="4"/>
      <c r="D838" s="4"/>
      <c r="E838" s="4"/>
      <c r="F838" s="4"/>
      <c r="G838" s="4"/>
      <c r="H838" s="4"/>
      <c r="I838" s="4"/>
      <c r="J838" s="86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5">
      <c r="A839" s="4"/>
      <c r="B839" s="4"/>
      <c r="C839" s="4"/>
      <c r="D839" s="4"/>
      <c r="E839" s="4"/>
      <c r="F839" s="4"/>
      <c r="G839" s="4"/>
      <c r="H839" s="4"/>
      <c r="I839" s="4"/>
      <c r="J839" s="86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5">
      <c r="A840" s="4"/>
      <c r="B840" s="4"/>
      <c r="C840" s="4"/>
      <c r="D840" s="4"/>
      <c r="E840" s="4"/>
      <c r="F840" s="4"/>
      <c r="G840" s="4"/>
      <c r="H840" s="4"/>
      <c r="I840" s="4"/>
      <c r="J840" s="86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5">
      <c r="A841" s="4"/>
      <c r="B841" s="4"/>
      <c r="C841" s="4"/>
      <c r="D841" s="4"/>
      <c r="E841" s="4"/>
      <c r="F841" s="4"/>
      <c r="G841" s="4"/>
      <c r="H841" s="4"/>
      <c r="I841" s="4"/>
      <c r="J841" s="86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5">
      <c r="A842" s="4"/>
      <c r="B842" s="4"/>
      <c r="C842" s="4"/>
      <c r="D842" s="4"/>
      <c r="E842" s="4"/>
      <c r="F842" s="4"/>
      <c r="G842" s="4"/>
      <c r="H842" s="4"/>
      <c r="I842" s="4"/>
      <c r="J842" s="86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5">
      <c r="A843" s="4"/>
      <c r="B843" s="4"/>
      <c r="C843" s="4"/>
      <c r="D843" s="4"/>
      <c r="E843" s="4"/>
      <c r="F843" s="4"/>
      <c r="G843" s="4"/>
      <c r="H843" s="4"/>
      <c r="I843" s="4"/>
      <c r="J843" s="86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5">
      <c r="A844" s="4"/>
      <c r="B844" s="4"/>
      <c r="C844" s="4"/>
      <c r="D844" s="4"/>
      <c r="E844" s="4"/>
      <c r="F844" s="4"/>
      <c r="G844" s="4"/>
      <c r="H844" s="4"/>
      <c r="I844" s="4"/>
      <c r="J844" s="86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5">
      <c r="A845" s="4"/>
      <c r="B845" s="4"/>
      <c r="C845" s="4"/>
      <c r="D845" s="4"/>
      <c r="E845" s="4"/>
      <c r="F845" s="4"/>
      <c r="G845" s="4"/>
      <c r="H845" s="4"/>
      <c r="I845" s="4"/>
      <c r="J845" s="86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5">
      <c r="A846" s="4"/>
      <c r="B846" s="4"/>
      <c r="C846" s="4"/>
      <c r="D846" s="4"/>
      <c r="E846" s="4"/>
      <c r="F846" s="4"/>
      <c r="G846" s="4"/>
      <c r="H846" s="4"/>
      <c r="I846" s="4"/>
      <c r="J846" s="86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5">
      <c r="A847" s="4"/>
      <c r="B847" s="4"/>
      <c r="C847" s="4"/>
      <c r="D847" s="4"/>
      <c r="E847" s="4"/>
      <c r="F847" s="4"/>
      <c r="G847" s="4"/>
      <c r="H847" s="4"/>
      <c r="I847" s="4"/>
      <c r="J847" s="86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5">
      <c r="A848" s="4"/>
      <c r="B848" s="4"/>
      <c r="C848" s="4"/>
      <c r="D848" s="4"/>
      <c r="E848" s="4"/>
      <c r="F848" s="4"/>
      <c r="G848" s="4"/>
      <c r="H848" s="4"/>
      <c r="I848" s="4"/>
      <c r="J848" s="86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5">
      <c r="A849" s="4"/>
      <c r="B849" s="4"/>
      <c r="C849" s="4"/>
      <c r="D849" s="4"/>
      <c r="E849" s="4"/>
      <c r="F849" s="4"/>
      <c r="G849" s="4"/>
      <c r="H849" s="4"/>
      <c r="I849" s="4"/>
      <c r="J849" s="86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5">
      <c r="A850" s="4"/>
      <c r="B850" s="4"/>
      <c r="C850" s="4"/>
      <c r="D850" s="4"/>
      <c r="E850" s="4"/>
      <c r="F850" s="4"/>
      <c r="G850" s="4"/>
      <c r="H850" s="4"/>
      <c r="I850" s="4"/>
      <c r="J850" s="86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5">
      <c r="A851" s="4"/>
      <c r="B851" s="4"/>
      <c r="C851" s="4"/>
      <c r="D851" s="4"/>
      <c r="E851" s="4"/>
      <c r="F851" s="4"/>
      <c r="G851" s="4"/>
      <c r="H851" s="4"/>
      <c r="I851" s="4"/>
      <c r="J851" s="86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5">
      <c r="A852" s="4"/>
      <c r="B852" s="4"/>
      <c r="C852" s="4"/>
      <c r="D852" s="4"/>
      <c r="E852" s="4"/>
      <c r="F852" s="4"/>
      <c r="G852" s="4"/>
      <c r="H852" s="4"/>
      <c r="I852" s="4"/>
      <c r="J852" s="86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5">
      <c r="A853" s="4"/>
      <c r="B853" s="4"/>
      <c r="C853" s="4"/>
      <c r="D853" s="4"/>
      <c r="E853" s="4"/>
      <c r="F853" s="4"/>
      <c r="G853" s="4"/>
      <c r="H853" s="4"/>
      <c r="I853" s="4"/>
      <c r="J853" s="86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5">
      <c r="A854" s="4"/>
      <c r="B854" s="4"/>
      <c r="C854" s="4"/>
      <c r="D854" s="4"/>
      <c r="E854" s="4"/>
      <c r="F854" s="4"/>
      <c r="G854" s="4"/>
      <c r="H854" s="4"/>
      <c r="I854" s="4"/>
      <c r="J854" s="86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5">
      <c r="A855" s="4"/>
      <c r="B855" s="4"/>
      <c r="C855" s="4"/>
      <c r="D855" s="4"/>
      <c r="E855" s="4"/>
      <c r="F855" s="4"/>
      <c r="G855" s="4"/>
      <c r="H855" s="4"/>
      <c r="I855" s="4"/>
      <c r="J855" s="86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5">
      <c r="A856" s="4"/>
      <c r="B856" s="4"/>
      <c r="C856" s="4"/>
      <c r="D856" s="4"/>
      <c r="E856" s="4"/>
      <c r="F856" s="4"/>
      <c r="G856" s="4"/>
      <c r="H856" s="4"/>
      <c r="I856" s="4"/>
      <c r="J856" s="86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5">
      <c r="A857" s="4"/>
      <c r="B857" s="4"/>
      <c r="C857" s="4"/>
      <c r="D857" s="4"/>
      <c r="E857" s="4"/>
      <c r="F857" s="4"/>
      <c r="G857" s="4"/>
      <c r="H857" s="4"/>
      <c r="I857" s="4"/>
      <c r="J857" s="86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5">
      <c r="A858" s="4"/>
      <c r="B858" s="4"/>
      <c r="C858" s="4"/>
      <c r="D858" s="4"/>
      <c r="E858" s="4"/>
      <c r="F858" s="4"/>
      <c r="G858" s="4"/>
      <c r="H858" s="4"/>
      <c r="I858" s="4"/>
      <c r="J858" s="86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5">
      <c r="A859" s="4"/>
      <c r="B859" s="4"/>
      <c r="C859" s="4"/>
      <c r="D859" s="4"/>
      <c r="E859" s="4"/>
      <c r="F859" s="4"/>
      <c r="G859" s="4"/>
      <c r="H859" s="4"/>
      <c r="I859" s="4"/>
      <c r="J859" s="86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5">
      <c r="A860" s="4"/>
      <c r="B860" s="4"/>
      <c r="C860" s="4"/>
      <c r="D860" s="4"/>
      <c r="E860" s="4"/>
      <c r="F860" s="4"/>
      <c r="G860" s="4"/>
      <c r="H860" s="4"/>
      <c r="I860" s="4"/>
      <c r="J860" s="86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5">
      <c r="A861" s="4"/>
      <c r="B861" s="4"/>
      <c r="C861" s="4"/>
      <c r="D861" s="4"/>
      <c r="E861" s="4"/>
      <c r="F861" s="4"/>
      <c r="G861" s="4"/>
      <c r="H861" s="4"/>
      <c r="I861" s="4"/>
      <c r="J861" s="86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5">
      <c r="A862" s="4"/>
      <c r="B862" s="4"/>
      <c r="C862" s="4"/>
      <c r="D862" s="4"/>
      <c r="E862" s="4"/>
      <c r="F862" s="4"/>
      <c r="G862" s="4"/>
      <c r="H862" s="4"/>
      <c r="I862" s="4"/>
      <c r="J862" s="86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5">
      <c r="A863" s="4"/>
      <c r="B863" s="4"/>
      <c r="C863" s="4"/>
      <c r="D863" s="4"/>
      <c r="E863" s="4"/>
      <c r="F863" s="4"/>
      <c r="G863" s="4"/>
      <c r="H863" s="4"/>
      <c r="I863" s="4"/>
      <c r="J863" s="86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5">
      <c r="A864" s="4"/>
      <c r="B864" s="4"/>
      <c r="C864" s="4"/>
      <c r="D864" s="4"/>
      <c r="E864" s="4"/>
      <c r="F864" s="4"/>
      <c r="G864" s="4"/>
      <c r="H864" s="4"/>
      <c r="I864" s="4"/>
      <c r="J864" s="86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5">
      <c r="A865" s="4"/>
      <c r="B865" s="4"/>
      <c r="C865" s="4"/>
      <c r="D865" s="4"/>
      <c r="E865" s="4"/>
      <c r="F865" s="4"/>
      <c r="G865" s="4"/>
      <c r="H865" s="4"/>
      <c r="I865" s="4"/>
      <c r="J865" s="86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5">
      <c r="A866" s="4"/>
      <c r="B866" s="4"/>
      <c r="C866" s="4"/>
      <c r="D866" s="4"/>
      <c r="E866" s="4"/>
      <c r="F866" s="4"/>
      <c r="G866" s="4"/>
      <c r="H866" s="4"/>
      <c r="I866" s="4"/>
      <c r="J866" s="86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5">
      <c r="A867" s="4"/>
      <c r="B867" s="4"/>
      <c r="C867" s="4"/>
      <c r="D867" s="4"/>
      <c r="E867" s="4"/>
      <c r="F867" s="4"/>
      <c r="G867" s="4"/>
      <c r="H867" s="4"/>
      <c r="I867" s="4"/>
      <c r="J867" s="86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5">
      <c r="A868" s="4"/>
      <c r="B868" s="4"/>
      <c r="C868" s="4"/>
      <c r="D868" s="4"/>
      <c r="E868" s="4"/>
      <c r="F868" s="4"/>
      <c r="G868" s="4"/>
      <c r="H868" s="4"/>
      <c r="I868" s="4"/>
      <c r="J868" s="86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5">
      <c r="A869" s="4"/>
      <c r="B869" s="4"/>
      <c r="C869" s="4"/>
      <c r="D869" s="4"/>
      <c r="E869" s="4"/>
      <c r="F869" s="4"/>
      <c r="G869" s="4"/>
      <c r="H869" s="4"/>
      <c r="I869" s="4"/>
      <c r="J869" s="86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5">
      <c r="A870" s="4"/>
      <c r="B870" s="4"/>
      <c r="C870" s="4"/>
      <c r="D870" s="4"/>
      <c r="E870" s="4"/>
      <c r="F870" s="4"/>
      <c r="G870" s="4"/>
      <c r="H870" s="4"/>
      <c r="I870" s="4"/>
      <c r="J870" s="86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5">
      <c r="A871" s="4"/>
      <c r="B871" s="4"/>
      <c r="C871" s="4"/>
      <c r="D871" s="4"/>
      <c r="E871" s="4"/>
      <c r="F871" s="4"/>
      <c r="G871" s="4"/>
      <c r="H871" s="4"/>
      <c r="I871" s="4"/>
      <c r="J871" s="86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5">
      <c r="A872" s="4"/>
      <c r="B872" s="4"/>
      <c r="C872" s="4"/>
      <c r="D872" s="4"/>
      <c r="E872" s="4"/>
      <c r="F872" s="4"/>
      <c r="G872" s="4"/>
      <c r="H872" s="4"/>
      <c r="I872" s="4"/>
      <c r="J872" s="86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5">
      <c r="A873" s="4"/>
      <c r="B873" s="4"/>
      <c r="C873" s="4"/>
      <c r="D873" s="4"/>
      <c r="E873" s="4"/>
      <c r="F873" s="4"/>
      <c r="G873" s="4"/>
      <c r="H873" s="4"/>
      <c r="I873" s="4"/>
      <c r="J873" s="86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5">
      <c r="A874" s="4"/>
      <c r="B874" s="4"/>
      <c r="C874" s="4"/>
      <c r="D874" s="4"/>
      <c r="E874" s="4"/>
      <c r="F874" s="4"/>
      <c r="G874" s="4"/>
      <c r="H874" s="4"/>
      <c r="I874" s="4"/>
      <c r="J874" s="86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5">
      <c r="A875" s="4"/>
      <c r="B875" s="4"/>
      <c r="C875" s="4"/>
      <c r="D875" s="4"/>
      <c r="E875" s="4"/>
      <c r="F875" s="4"/>
      <c r="G875" s="4"/>
      <c r="H875" s="4"/>
      <c r="I875" s="4"/>
      <c r="J875" s="86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5">
      <c r="A876" s="4"/>
      <c r="B876" s="4"/>
      <c r="C876" s="4"/>
      <c r="D876" s="4"/>
      <c r="E876" s="4"/>
      <c r="F876" s="4"/>
      <c r="G876" s="4"/>
      <c r="H876" s="4"/>
      <c r="I876" s="4"/>
      <c r="J876" s="86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5">
      <c r="A877" s="4"/>
      <c r="B877" s="4"/>
      <c r="C877" s="4"/>
      <c r="D877" s="4"/>
      <c r="E877" s="4"/>
      <c r="F877" s="4"/>
      <c r="G877" s="4"/>
      <c r="H877" s="4"/>
      <c r="I877" s="4"/>
      <c r="J877" s="86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5">
      <c r="A878" s="4"/>
      <c r="B878" s="4"/>
      <c r="C878" s="4"/>
      <c r="D878" s="4"/>
      <c r="E878" s="4"/>
      <c r="F878" s="4"/>
      <c r="G878" s="4"/>
      <c r="H878" s="4"/>
      <c r="I878" s="4"/>
      <c r="J878" s="86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5">
      <c r="A879" s="4"/>
      <c r="B879" s="4"/>
      <c r="C879" s="4"/>
      <c r="D879" s="4"/>
      <c r="E879" s="4"/>
      <c r="F879" s="4"/>
      <c r="G879" s="4"/>
      <c r="H879" s="4"/>
      <c r="I879" s="4"/>
      <c r="J879" s="86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5">
      <c r="A880" s="4"/>
      <c r="B880" s="4"/>
      <c r="C880" s="4"/>
      <c r="D880" s="4"/>
      <c r="E880" s="4"/>
      <c r="F880" s="4"/>
      <c r="G880" s="4"/>
      <c r="H880" s="4"/>
      <c r="I880" s="4"/>
      <c r="J880" s="86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5">
      <c r="A881" s="4"/>
      <c r="B881" s="4"/>
      <c r="C881" s="4"/>
      <c r="D881" s="4"/>
      <c r="E881" s="4"/>
      <c r="F881" s="4"/>
      <c r="G881" s="4"/>
      <c r="H881" s="4"/>
      <c r="I881" s="4"/>
      <c r="J881" s="86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5">
      <c r="A882" s="4"/>
      <c r="B882" s="4"/>
      <c r="C882" s="4"/>
      <c r="D882" s="4"/>
      <c r="E882" s="4"/>
      <c r="F882" s="4"/>
      <c r="G882" s="4"/>
      <c r="H882" s="4"/>
      <c r="I882" s="4"/>
      <c r="J882" s="86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5">
      <c r="A883" s="4"/>
      <c r="B883" s="4"/>
      <c r="C883" s="4"/>
      <c r="D883" s="4"/>
      <c r="E883" s="4"/>
      <c r="F883" s="4"/>
      <c r="G883" s="4"/>
      <c r="H883" s="4"/>
      <c r="I883" s="4"/>
      <c r="J883" s="86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5">
      <c r="A884" s="4"/>
      <c r="B884" s="4"/>
      <c r="C884" s="4"/>
      <c r="D884" s="4"/>
      <c r="E884" s="4"/>
      <c r="F884" s="4"/>
      <c r="G884" s="4"/>
      <c r="H884" s="4"/>
      <c r="I884" s="4"/>
      <c r="J884" s="86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5">
      <c r="A885" s="4"/>
      <c r="B885" s="4"/>
      <c r="C885" s="4"/>
      <c r="D885" s="4"/>
      <c r="E885" s="4"/>
      <c r="F885" s="4"/>
      <c r="G885" s="4"/>
      <c r="H885" s="4"/>
      <c r="I885" s="4"/>
      <c r="J885" s="86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5">
      <c r="A886" s="4"/>
      <c r="B886" s="4"/>
      <c r="C886" s="4"/>
      <c r="D886" s="4"/>
      <c r="E886" s="4"/>
      <c r="F886" s="4"/>
      <c r="G886" s="4"/>
      <c r="H886" s="4"/>
      <c r="I886" s="4"/>
      <c r="J886" s="86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5">
      <c r="A887" s="4"/>
      <c r="B887" s="4"/>
      <c r="C887" s="4"/>
      <c r="D887" s="4"/>
      <c r="E887" s="4"/>
      <c r="F887" s="4"/>
      <c r="G887" s="4"/>
      <c r="H887" s="4"/>
      <c r="I887" s="4"/>
      <c r="J887" s="86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5">
      <c r="A888" s="4"/>
      <c r="B888" s="4"/>
      <c r="C888" s="4"/>
      <c r="D888" s="4"/>
      <c r="E888" s="4"/>
      <c r="F888" s="4"/>
      <c r="G888" s="4"/>
      <c r="H888" s="4"/>
      <c r="I888" s="4"/>
      <c r="J888" s="86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5">
      <c r="A889" s="4"/>
      <c r="B889" s="4"/>
      <c r="C889" s="4"/>
      <c r="D889" s="4"/>
      <c r="E889" s="4"/>
      <c r="F889" s="4"/>
      <c r="G889" s="4"/>
      <c r="H889" s="4"/>
      <c r="I889" s="4"/>
      <c r="J889" s="86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5">
      <c r="A890" s="4"/>
      <c r="B890" s="4"/>
      <c r="C890" s="4"/>
      <c r="D890" s="4"/>
      <c r="E890" s="4"/>
      <c r="F890" s="4"/>
      <c r="G890" s="4"/>
      <c r="H890" s="4"/>
      <c r="I890" s="4"/>
      <c r="J890" s="86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5">
      <c r="A891" s="4"/>
      <c r="B891" s="4"/>
      <c r="C891" s="4"/>
      <c r="D891" s="4"/>
      <c r="E891" s="4"/>
      <c r="F891" s="4"/>
      <c r="G891" s="4"/>
      <c r="H891" s="4"/>
      <c r="I891" s="4"/>
      <c r="J891" s="86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5">
      <c r="A892" s="4"/>
      <c r="B892" s="4"/>
      <c r="C892" s="4"/>
      <c r="D892" s="4"/>
      <c r="E892" s="4"/>
      <c r="F892" s="4"/>
      <c r="G892" s="4"/>
      <c r="H892" s="4"/>
      <c r="I892" s="4"/>
      <c r="J892" s="86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5">
      <c r="A893" s="4"/>
      <c r="B893" s="4"/>
      <c r="C893" s="4"/>
      <c r="D893" s="4"/>
      <c r="E893" s="4"/>
      <c r="F893" s="4"/>
      <c r="G893" s="4"/>
      <c r="H893" s="4"/>
      <c r="I893" s="4"/>
      <c r="J893" s="86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5">
      <c r="A894" s="4"/>
      <c r="B894" s="4"/>
      <c r="C894" s="4"/>
      <c r="D894" s="4"/>
      <c r="E894" s="4"/>
      <c r="F894" s="4"/>
      <c r="G894" s="4"/>
      <c r="H894" s="4"/>
      <c r="I894" s="4"/>
      <c r="J894" s="86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5">
      <c r="A895" s="4"/>
      <c r="B895" s="4"/>
      <c r="C895" s="4"/>
      <c r="D895" s="4"/>
      <c r="E895" s="4"/>
      <c r="F895" s="4"/>
      <c r="G895" s="4"/>
      <c r="H895" s="4"/>
      <c r="I895" s="4"/>
      <c r="J895" s="86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5">
      <c r="A896" s="4"/>
      <c r="B896" s="4"/>
      <c r="C896" s="4"/>
      <c r="D896" s="4"/>
      <c r="E896" s="4"/>
      <c r="F896" s="4"/>
      <c r="G896" s="4"/>
      <c r="H896" s="4"/>
      <c r="I896" s="4"/>
      <c r="J896" s="86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5">
      <c r="A897" s="4"/>
      <c r="B897" s="4"/>
      <c r="C897" s="4"/>
      <c r="D897" s="4"/>
      <c r="E897" s="4"/>
      <c r="F897" s="4"/>
      <c r="G897" s="4"/>
      <c r="H897" s="4"/>
      <c r="I897" s="4"/>
      <c r="J897" s="86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5">
      <c r="A898" s="4"/>
      <c r="B898" s="4"/>
      <c r="C898" s="4"/>
      <c r="D898" s="4"/>
      <c r="E898" s="4"/>
      <c r="F898" s="4"/>
      <c r="G898" s="4"/>
      <c r="H898" s="4"/>
      <c r="I898" s="4"/>
      <c r="J898" s="86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5">
      <c r="A899" s="4"/>
      <c r="B899" s="4"/>
      <c r="C899" s="4"/>
      <c r="D899" s="4"/>
      <c r="E899" s="4"/>
      <c r="F899" s="4"/>
      <c r="G899" s="4"/>
      <c r="H899" s="4"/>
      <c r="I899" s="4"/>
      <c r="J899" s="86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5">
      <c r="A900" s="4"/>
      <c r="B900" s="4"/>
      <c r="C900" s="4"/>
      <c r="D900" s="4"/>
      <c r="E900" s="4"/>
      <c r="F900" s="4"/>
      <c r="G900" s="4"/>
      <c r="H900" s="4"/>
      <c r="I900" s="4"/>
      <c r="J900" s="86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5">
      <c r="A901" s="4"/>
      <c r="B901" s="4"/>
      <c r="C901" s="4"/>
      <c r="D901" s="4"/>
      <c r="E901" s="4"/>
      <c r="F901" s="4"/>
      <c r="G901" s="4"/>
      <c r="H901" s="4"/>
      <c r="I901" s="4"/>
      <c r="J901" s="86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5">
      <c r="A902" s="4"/>
      <c r="B902" s="4"/>
      <c r="C902" s="4"/>
      <c r="D902" s="4"/>
      <c r="E902" s="4"/>
      <c r="F902" s="4"/>
      <c r="G902" s="4"/>
      <c r="H902" s="4"/>
      <c r="I902" s="4"/>
      <c r="J902" s="86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5">
      <c r="A903" s="4"/>
      <c r="B903" s="4"/>
      <c r="C903" s="4"/>
      <c r="D903" s="4"/>
      <c r="E903" s="4"/>
      <c r="F903" s="4"/>
      <c r="G903" s="4"/>
      <c r="H903" s="4"/>
      <c r="I903" s="4"/>
      <c r="J903" s="86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5">
      <c r="A904" s="4"/>
      <c r="B904" s="4"/>
      <c r="C904" s="4"/>
      <c r="D904" s="4"/>
      <c r="E904" s="4"/>
      <c r="F904" s="4"/>
      <c r="G904" s="4"/>
      <c r="H904" s="4"/>
      <c r="I904" s="4"/>
      <c r="J904" s="86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5">
      <c r="A905" s="4"/>
      <c r="B905" s="4"/>
      <c r="C905" s="4"/>
      <c r="D905" s="4"/>
      <c r="E905" s="4"/>
      <c r="F905" s="4"/>
      <c r="G905" s="4"/>
      <c r="H905" s="4"/>
      <c r="I905" s="4"/>
      <c r="J905" s="86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5">
      <c r="A906" s="4"/>
      <c r="B906" s="4"/>
      <c r="C906" s="4"/>
      <c r="D906" s="4"/>
      <c r="E906" s="4"/>
      <c r="F906" s="4"/>
      <c r="G906" s="4"/>
      <c r="H906" s="4"/>
      <c r="I906" s="4"/>
      <c r="J906" s="86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5">
      <c r="A907" s="4"/>
      <c r="B907" s="4"/>
      <c r="C907" s="4"/>
      <c r="D907" s="4"/>
      <c r="E907" s="4"/>
      <c r="F907" s="4"/>
      <c r="G907" s="4"/>
      <c r="H907" s="4"/>
      <c r="I907" s="4"/>
      <c r="J907" s="86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5">
      <c r="A908" s="4"/>
      <c r="B908" s="4"/>
      <c r="C908" s="4"/>
      <c r="D908" s="4"/>
      <c r="E908" s="4"/>
      <c r="F908" s="4"/>
      <c r="G908" s="4"/>
      <c r="H908" s="4"/>
      <c r="I908" s="4"/>
      <c r="J908" s="86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5">
      <c r="A909" s="4"/>
      <c r="B909" s="4"/>
      <c r="C909" s="4"/>
      <c r="D909" s="4"/>
      <c r="E909" s="4"/>
      <c r="F909" s="4"/>
      <c r="G909" s="4"/>
      <c r="H909" s="4"/>
      <c r="I909" s="4"/>
      <c r="J909" s="86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5">
      <c r="A910" s="4"/>
      <c r="B910" s="4"/>
      <c r="C910" s="4"/>
      <c r="D910" s="4"/>
      <c r="E910" s="4"/>
      <c r="F910" s="4"/>
      <c r="G910" s="4"/>
      <c r="H910" s="4"/>
      <c r="I910" s="4"/>
      <c r="J910" s="86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5">
      <c r="A911" s="4"/>
      <c r="B911" s="4"/>
      <c r="C911" s="4"/>
      <c r="D911" s="4"/>
      <c r="E911" s="4"/>
      <c r="F911" s="4"/>
      <c r="G911" s="4"/>
      <c r="H911" s="4"/>
      <c r="I911" s="4"/>
      <c r="J911" s="86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5">
      <c r="A912" s="4"/>
      <c r="B912" s="4"/>
      <c r="C912" s="4"/>
      <c r="D912" s="4"/>
      <c r="E912" s="4"/>
      <c r="F912" s="4"/>
      <c r="G912" s="4"/>
      <c r="H912" s="4"/>
      <c r="I912" s="4"/>
      <c r="J912" s="86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5">
      <c r="A913" s="4"/>
      <c r="B913" s="4"/>
      <c r="C913" s="4"/>
      <c r="D913" s="4"/>
      <c r="E913" s="4"/>
      <c r="F913" s="4"/>
      <c r="G913" s="4"/>
      <c r="H913" s="4"/>
      <c r="I913" s="4"/>
      <c r="J913" s="86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5">
      <c r="A914" s="4"/>
      <c r="B914" s="4"/>
      <c r="C914" s="4"/>
      <c r="D914" s="4"/>
      <c r="E914" s="4"/>
      <c r="F914" s="4"/>
      <c r="G914" s="4"/>
      <c r="H914" s="4"/>
      <c r="I914" s="4"/>
      <c r="J914" s="86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5">
      <c r="A915" s="4"/>
      <c r="B915" s="4"/>
      <c r="C915" s="4"/>
      <c r="D915" s="4"/>
      <c r="E915" s="4"/>
      <c r="F915" s="4"/>
      <c r="G915" s="4"/>
      <c r="H915" s="4"/>
      <c r="I915" s="4"/>
      <c r="J915" s="86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5">
      <c r="A916" s="4"/>
      <c r="B916" s="4"/>
      <c r="C916" s="4"/>
      <c r="D916" s="4"/>
      <c r="E916" s="4"/>
      <c r="F916" s="4"/>
      <c r="G916" s="4"/>
      <c r="H916" s="4"/>
      <c r="I916" s="4"/>
      <c r="J916" s="86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5">
      <c r="A917" s="4"/>
      <c r="B917" s="4"/>
      <c r="C917" s="4"/>
      <c r="D917" s="4"/>
      <c r="E917" s="4"/>
      <c r="F917" s="4"/>
      <c r="G917" s="4"/>
      <c r="H917" s="4"/>
      <c r="I917" s="4"/>
      <c r="J917" s="86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5">
      <c r="A918" s="4"/>
      <c r="B918" s="4"/>
      <c r="C918" s="4"/>
      <c r="D918" s="4"/>
      <c r="E918" s="4"/>
      <c r="F918" s="4"/>
      <c r="G918" s="4"/>
      <c r="H918" s="4"/>
      <c r="I918" s="4"/>
      <c r="J918" s="86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5">
      <c r="A919" s="4"/>
      <c r="B919" s="4"/>
      <c r="C919" s="4"/>
      <c r="D919" s="4"/>
      <c r="E919" s="4"/>
      <c r="F919" s="4"/>
      <c r="G919" s="4"/>
      <c r="H919" s="4"/>
      <c r="I919" s="4"/>
      <c r="J919" s="86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5">
      <c r="A920" s="4"/>
      <c r="B920" s="4"/>
      <c r="C920" s="4"/>
      <c r="D920" s="4"/>
      <c r="E920" s="4"/>
      <c r="F920" s="4"/>
      <c r="G920" s="4"/>
      <c r="H920" s="4"/>
      <c r="I920" s="4"/>
      <c r="J920" s="86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5">
      <c r="A921" s="4"/>
      <c r="B921" s="4"/>
      <c r="C921" s="4"/>
      <c r="D921" s="4"/>
      <c r="E921" s="4"/>
      <c r="F921" s="4"/>
      <c r="G921" s="4"/>
      <c r="H921" s="4"/>
      <c r="I921" s="4"/>
      <c r="J921" s="86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5">
      <c r="A922" s="4"/>
      <c r="B922" s="4"/>
      <c r="C922" s="4"/>
      <c r="D922" s="4"/>
      <c r="E922" s="4"/>
      <c r="F922" s="4"/>
      <c r="G922" s="4"/>
      <c r="H922" s="4"/>
      <c r="I922" s="4"/>
      <c r="J922" s="86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5">
      <c r="A923" s="4"/>
      <c r="B923" s="4"/>
      <c r="C923" s="4"/>
      <c r="D923" s="4"/>
      <c r="E923" s="4"/>
      <c r="F923" s="4"/>
      <c r="G923" s="4"/>
      <c r="H923" s="4"/>
      <c r="I923" s="4"/>
      <c r="J923" s="86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5">
      <c r="A924" s="4"/>
      <c r="B924" s="4"/>
      <c r="C924" s="4"/>
      <c r="D924" s="4"/>
      <c r="E924" s="4"/>
      <c r="F924" s="4"/>
      <c r="G924" s="4"/>
      <c r="H924" s="4"/>
      <c r="I924" s="4"/>
      <c r="J924" s="86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5">
      <c r="A925" s="4"/>
      <c r="B925" s="4"/>
      <c r="C925" s="4"/>
      <c r="D925" s="4"/>
      <c r="E925" s="4"/>
      <c r="F925" s="4"/>
      <c r="G925" s="4"/>
      <c r="H925" s="4"/>
      <c r="I925" s="4"/>
      <c r="J925" s="86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5">
      <c r="A926" s="4"/>
      <c r="B926" s="4"/>
      <c r="C926" s="4"/>
      <c r="D926" s="4"/>
      <c r="E926" s="4"/>
      <c r="F926" s="4"/>
      <c r="G926" s="4"/>
      <c r="H926" s="4"/>
      <c r="I926" s="4"/>
      <c r="J926" s="86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5">
      <c r="A927" s="4"/>
      <c r="B927" s="4"/>
      <c r="C927" s="4"/>
      <c r="D927" s="4"/>
      <c r="E927" s="4"/>
      <c r="F927" s="4"/>
      <c r="G927" s="4"/>
      <c r="H927" s="4"/>
      <c r="I927" s="4"/>
      <c r="J927" s="86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5">
      <c r="A928" s="4"/>
      <c r="B928" s="4"/>
      <c r="C928" s="4"/>
      <c r="D928" s="4"/>
      <c r="E928" s="4"/>
      <c r="F928" s="4"/>
      <c r="G928" s="4"/>
      <c r="H928" s="4"/>
      <c r="I928" s="4"/>
      <c r="J928" s="86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5">
      <c r="A929" s="4"/>
      <c r="B929" s="4"/>
      <c r="C929" s="4"/>
      <c r="D929" s="4"/>
      <c r="E929" s="4"/>
      <c r="F929" s="4"/>
      <c r="G929" s="4"/>
      <c r="H929" s="4"/>
      <c r="I929" s="4"/>
      <c r="J929" s="86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5">
      <c r="A930" s="4"/>
      <c r="B930" s="4"/>
      <c r="C930" s="4"/>
      <c r="D930" s="4"/>
      <c r="E930" s="4"/>
      <c r="F930" s="4"/>
      <c r="G930" s="4"/>
      <c r="H930" s="4"/>
      <c r="I930" s="4"/>
      <c r="J930" s="86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5">
      <c r="A931" s="4"/>
      <c r="B931" s="4"/>
      <c r="C931" s="4"/>
      <c r="D931" s="4"/>
      <c r="E931" s="4"/>
      <c r="F931" s="4"/>
      <c r="G931" s="4"/>
      <c r="H931" s="4"/>
      <c r="I931" s="4"/>
      <c r="J931" s="86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5">
      <c r="A932" s="4"/>
      <c r="B932" s="4"/>
      <c r="C932" s="4"/>
      <c r="D932" s="4"/>
      <c r="E932" s="4"/>
      <c r="F932" s="4"/>
      <c r="G932" s="4"/>
      <c r="H932" s="4"/>
      <c r="I932" s="4"/>
      <c r="J932" s="86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5">
      <c r="A933" s="4"/>
      <c r="B933" s="4"/>
      <c r="C933" s="4"/>
      <c r="D933" s="4"/>
      <c r="E933" s="4"/>
      <c r="F933" s="4"/>
      <c r="G933" s="4"/>
      <c r="H933" s="4"/>
      <c r="I933" s="4"/>
      <c r="J933" s="86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5">
      <c r="A934" s="4"/>
      <c r="B934" s="4"/>
      <c r="C934" s="4"/>
      <c r="D934" s="4"/>
      <c r="E934" s="4"/>
      <c r="F934" s="4"/>
      <c r="G934" s="4"/>
      <c r="H934" s="4"/>
      <c r="I934" s="4"/>
      <c r="J934" s="86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5">
      <c r="A935" s="4"/>
      <c r="B935" s="4"/>
      <c r="C935" s="4"/>
      <c r="D935" s="4"/>
      <c r="E935" s="4"/>
      <c r="F935" s="4"/>
      <c r="G935" s="4"/>
      <c r="H935" s="4"/>
      <c r="I935" s="4"/>
      <c r="J935" s="86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5">
      <c r="A936" s="4"/>
      <c r="B936" s="4"/>
      <c r="C936" s="4"/>
      <c r="D936" s="4"/>
      <c r="E936" s="4"/>
      <c r="F936" s="4"/>
      <c r="G936" s="4"/>
      <c r="H936" s="4"/>
      <c r="I936" s="4"/>
      <c r="J936" s="86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5">
      <c r="A937" s="4"/>
      <c r="B937" s="4"/>
      <c r="C937" s="4"/>
      <c r="D937" s="4"/>
      <c r="E937" s="4"/>
      <c r="F937" s="4"/>
      <c r="G937" s="4"/>
      <c r="H937" s="4"/>
      <c r="I937" s="4"/>
      <c r="J937" s="86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5">
      <c r="A938" s="4"/>
      <c r="B938" s="4"/>
      <c r="C938" s="4"/>
      <c r="D938" s="4"/>
      <c r="E938" s="4"/>
      <c r="F938" s="4"/>
      <c r="G938" s="4"/>
      <c r="H938" s="4"/>
      <c r="I938" s="4"/>
      <c r="J938" s="86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5">
      <c r="A939" s="4"/>
      <c r="B939" s="4"/>
      <c r="C939" s="4"/>
      <c r="D939" s="4"/>
      <c r="E939" s="4"/>
      <c r="F939" s="4"/>
      <c r="G939" s="4"/>
      <c r="H939" s="4"/>
      <c r="I939" s="4"/>
      <c r="J939" s="86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5">
      <c r="A940" s="4"/>
      <c r="B940" s="4"/>
      <c r="C940" s="4"/>
      <c r="D940" s="4"/>
      <c r="E940" s="4"/>
      <c r="F940" s="4"/>
      <c r="G940" s="4"/>
      <c r="H940" s="4"/>
      <c r="I940" s="4"/>
      <c r="J940" s="86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5">
      <c r="A941" s="4"/>
      <c r="B941" s="4"/>
      <c r="C941" s="4"/>
      <c r="D941" s="4"/>
      <c r="E941" s="4"/>
      <c r="F941" s="4"/>
      <c r="G941" s="4"/>
      <c r="H941" s="4"/>
      <c r="I941" s="4"/>
      <c r="J941" s="86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5">
      <c r="A942" s="4"/>
      <c r="B942" s="4"/>
      <c r="C942" s="4"/>
      <c r="D942" s="4"/>
      <c r="E942" s="4"/>
      <c r="F942" s="4"/>
      <c r="G942" s="4"/>
      <c r="H942" s="4"/>
      <c r="I942" s="4"/>
      <c r="J942" s="86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5">
      <c r="A943" s="4"/>
      <c r="B943" s="4"/>
      <c r="C943" s="4"/>
      <c r="D943" s="4"/>
      <c r="E943" s="4"/>
      <c r="F943" s="4"/>
      <c r="G943" s="4"/>
      <c r="H943" s="4"/>
      <c r="I943" s="4"/>
      <c r="J943" s="86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5">
      <c r="A944" s="4"/>
      <c r="B944" s="4"/>
      <c r="C944" s="4"/>
      <c r="D944" s="4"/>
      <c r="E944" s="4"/>
      <c r="F944" s="4"/>
      <c r="G944" s="4"/>
      <c r="H944" s="4"/>
      <c r="I944" s="4"/>
      <c r="J944" s="86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5">
      <c r="A945" s="4"/>
      <c r="B945" s="4"/>
      <c r="C945" s="4"/>
      <c r="D945" s="4"/>
      <c r="E945" s="4"/>
      <c r="F945" s="4"/>
      <c r="G945" s="4"/>
      <c r="H945" s="4"/>
      <c r="I945" s="4"/>
      <c r="J945" s="86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5">
      <c r="A946" s="4"/>
      <c r="B946" s="4"/>
      <c r="C946" s="4"/>
      <c r="D946" s="4"/>
      <c r="E946" s="4"/>
      <c r="F946" s="4"/>
      <c r="G946" s="4"/>
      <c r="H946" s="4"/>
      <c r="I946" s="4"/>
      <c r="J946" s="86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5">
      <c r="A947" s="4"/>
      <c r="B947" s="4"/>
      <c r="C947" s="4"/>
      <c r="D947" s="4"/>
      <c r="E947" s="4"/>
      <c r="F947" s="4"/>
      <c r="G947" s="4"/>
      <c r="H947" s="4"/>
      <c r="I947" s="4"/>
      <c r="J947" s="86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5">
      <c r="A948" s="4"/>
      <c r="B948" s="4"/>
      <c r="C948" s="4"/>
      <c r="D948" s="4"/>
      <c r="E948" s="4"/>
      <c r="F948" s="4"/>
      <c r="G948" s="4"/>
      <c r="H948" s="4"/>
      <c r="I948" s="4"/>
      <c r="J948" s="86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5">
      <c r="A949" s="4"/>
      <c r="B949" s="4"/>
      <c r="C949" s="4"/>
      <c r="D949" s="4"/>
      <c r="E949" s="4"/>
      <c r="F949" s="4"/>
      <c r="G949" s="4"/>
      <c r="H949" s="4"/>
      <c r="I949" s="4"/>
      <c r="J949" s="86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5">
      <c r="A950" s="4"/>
      <c r="B950" s="4"/>
      <c r="C950" s="4"/>
      <c r="D950" s="4"/>
      <c r="E950" s="4"/>
      <c r="F950" s="4"/>
      <c r="G950" s="4"/>
      <c r="H950" s="4"/>
      <c r="I950" s="4"/>
      <c r="J950" s="86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5">
      <c r="A951" s="4"/>
      <c r="B951" s="4"/>
      <c r="C951" s="4"/>
      <c r="D951" s="4"/>
      <c r="E951" s="4"/>
      <c r="F951" s="4"/>
      <c r="G951" s="4"/>
      <c r="H951" s="4"/>
      <c r="I951" s="4"/>
      <c r="J951" s="86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5">
      <c r="A952" s="4"/>
      <c r="B952" s="4"/>
      <c r="C952" s="4"/>
      <c r="D952" s="4"/>
      <c r="E952" s="4"/>
      <c r="F952" s="4"/>
      <c r="G952" s="4"/>
      <c r="H952" s="4"/>
      <c r="I952" s="4"/>
      <c r="J952" s="86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5">
      <c r="A953" s="4"/>
      <c r="B953" s="4"/>
      <c r="C953" s="4"/>
      <c r="D953" s="4"/>
      <c r="E953" s="4"/>
      <c r="F953" s="4"/>
      <c r="G953" s="4"/>
      <c r="H953" s="4"/>
      <c r="I953" s="4"/>
      <c r="J953" s="86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5">
      <c r="A954" s="4"/>
      <c r="B954" s="4"/>
      <c r="C954" s="4"/>
      <c r="D954" s="4"/>
      <c r="E954" s="4"/>
      <c r="F954" s="4"/>
      <c r="G954" s="4"/>
      <c r="H954" s="4"/>
      <c r="I954" s="4"/>
      <c r="J954" s="86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5">
      <c r="A955" s="4"/>
      <c r="B955" s="4"/>
      <c r="C955" s="4"/>
      <c r="D955" s="4"/>
      <c r="E955" s="4"/>
      <c r="F955" s="4"/>
      <c r="G955" s="4"/>
      <c r="H955" s="4"/>
      <c r="I955" s="4"/>
      <c r="J955" s="86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5">
      <c r="A956" s="4"/>
      <c r="B956" s="4"/>
      <c r="C956" s="4"/>
      <c r="D956" s="4"/>
      <c r="E956" s="4"/>
      <c r="F956" s="4"/>
      <c r="G956" s="4"/>
      <c r="H956" s="4"/>
      <c r="I956" s="4"/>
      <c r="J956" s="86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5">
      <c r="A957" s="4"/>
      <c r="B957" s="4"/>
      <c r="C957" s="4"/>
      <c r="D957" s="4"/>
      <c r="E957" s="4"/>
      <c r="F957" s="4"/>
      <c r="G957" s="4"/>
      <c r="H957" s="4"/>
      <c r="I957" s="4"/>
      <c r="J957" s="86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5">
      <c r="A958" s="4"/>
      <c r="B958" s="4"/>
      <c r="C958" s="4"/>
      <c r="D958" s="4"/>
      <c r="E958" s="4"/>
      <c r="F958" s="4"/>
      <c r="G958" s="4"/>
      <c r="H958" s="4"/>
      <c r="I958" s="4"/>
      <c r="J958" s="86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5">
      <c r="A959" s="4"/>
      <c r="B959" s="4"/>
      <c r="C959" s="4"/>
      <c r="D959" s="4"/>
      <c r="E959" s="4"/>
      <c r="F959" s="4"/>
      <c r="G959" s="4"/>
      <c r="H959" s="4"/>
      <c r="I959" s="4"/>
      <c r="J959" s="86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5">
      <c r="A960" s="4"/>
      <c r="B960" s="4"/>
      <c r="C960" s="4"/>
      <c r="D960" s="4"/>
      <c r="E960" s="4"/>
      <c r="F960" s="4"/>
      <c r="G960" s="4"/>
      <c r="H960" s="4"/>
      <c r="I960" s="4"/>
      <c r="J960" s="86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5">
      <c r="A961" s="4"/>
      <c r="B961" s="4"/>
      <c r="C961" s="4"/>
      <c r="D961" s="4"/>
      <c r="E961" s="4"/>
      <c r="F961" s="4"/>
      <c r="G961" s="4"/>
      <c r="H961" s="4"/>
      <c r="I961" s="4"/>
      <c r="J961" s="86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5">
      <c r="A962" s="4"/>
      <c r="B962" s="4"/>
      <c r="C962" s="4"/>
      <c r="D962" s="4"/>
      <c r="E962" s="4"/>
      <c r="F962" s="4"/>
      <c r="G962" s="4"/>
      <c r="H962" s="4"/>
      <c r="I962" s="4"/>
      <c r="J962" s="86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5">
      <c r="A963" s="4"/>
      <c r="B963" s="4"/>
      <c r="C963" s="4"/>
      <c r="D963" s="4"/>
      <c r="E963" s="4"/>
      <c r="F963" s="4"/>
      <c r="G963" s="4"/>
      <c r="H963" s="4"/>
      <c r="I963" s="4"/>
      <c r="J963" s="86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5">
      <c r="A964" s="4"/>
      <c r="B964" s="4"/>
      <c r="C964" s="4"/>
      <c r="D964" s="4"/>
      <c r="E964" s="4"/>
      <c r="F964" s="4"/>
      <c r="G964" s="4"/>
      <c r="H964" s="4"/>
      <c r="I964" s="4"/>
      <c r="J964" s="86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5">
      <c r="A965" s="4"/>
      <c r="B965" s="4"/>
      <c r="C965" s="4"/>
      <c r="D965" s="4"/>
      <c r="E965" s="4"/>
      <c r="F965" s="4"/>
      <c r="G965" s="4"/>
      <c r="H965" s="4"/>
      <c r="I965" s="4"/>
      <c r="J965" s="86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5">
      <c r="A966" s="4"/>
      <c r="B966" s="4"/>
      <c r="C966" s="4"/>
      <c r="D966" s="4"/>
      <c r="E966" s="4"/>
      <c r="F966" s="4"/>
      <c r="G966" s="4"/>
      <c r="H966" s="4"/>
      <c r="I966" s="4"/>
      <c r="J966" s="86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5">
      <c r="A967" s="4"/>
      <c r="B967" s="4"/>
      <c r="C967" s="4"/>
      <c r="D967" s="4"/>
      <c r="E967" s="4"/>
      <c r="F967" s="4"/>
      <c r="G967" s="4"/>
      <c r="H967" s="4"/>
      <c r="I967" s="4"/>
      <c r="J967" s="86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5">
      <c r="A968" s="4"/>
      <c r="B968" s="4"/>
      <c r="C968" s="4"/>
      <c r="D968" s="4"/>
      <c r="E968" s="4"/>
      <c r="F968" s="4"/>
      <c r="G968" s="4"/>
      <c r="H968" s="4"/>
      <c r="I968" s="4"/>
      <c r="J968" s="86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5">
      <c r="A969" s="4"/>
      <c r="B969" s="4"/>
      <c r="C969" s="4"/>
      <c r="D969" s="4"/>
      <c r="E969" s="4"/>
      <c r="F969" s="4"/>
      <c r="G969" s="4"/>
      <c r="H969" s="4"/>
      <c r="I969" s="4"/>
      <c r="J969" s="86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5">
      <c r="A970" s="4"/>
      <c r="B970" s="4"/>
      <c r="C970" s="4"/>
      <c r="D970" s="4"/>
      <c r="E970" s="4"/>
      <c r="F970" s="4"/>
      <c r="G970" s="4"/>
      <c r="H970" s="4"/>
      <c r="I970" s="4"/>
      <c r="J970" s="86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5">
      <c r="A971" s="4"/>
      <c r="B971" s="4"/>
      <c r="C971" s="4"/>
      <c r="D971" s="4"/>
      <c r="E971" s="4"/>
      <c r="F971" s="4"/>
      <c r="G971" s="4"/>
      <c r="H971" s="4"/>
      <c r="I971" s="4"/>
      <c r="J971" s="86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5">
      <c r="A972" s="4"/>
      <c r="B972" s="4"/>
      <c r="C972" s="4"/>
      <c r="D972" s="4"/>
      <c r="E972" s="4"/>
      <c r="F972" s="4"/>
      <c r="G972" s="4"/>
      <c r="H972" s="4"/>
      <c r="I972" s="4"/>
      <c r="J972" s="86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5">
      <c r="A973" s="4"/>
      <c r="B973" s="4"/>
      <c r="C973" s="4"/>
      <c r="D973" s="4"/>
      <c r="E973" s="4"/>
      <c r="F973" s="4"/>
      <c r="G973" s="4"/>
      <c r="H973" s="4"/>
      <c r="I973" s="4"/>
      <c r="J973" s="86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5">
      <c r="A974" s="4"/>
      <c r="B974" s="4"/>
      <c r="C974" s="4"/>
      <c r="D974" s="4"/>
      <c r="E974" s="4"/>
      <c r="F974" s="4"/>
      <c r="G974" s="4"/>
      <c r="H974" s="4"/>
      <c r="I974" s="4"/>
      <c r="J974" s="86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5">
      <c r="A975" s="4"/>
      <c r="B975" s="4"/>
      <c r="C975" s="4"/>
      <c r="D975" s="4"/>
      <c r="E975" s="4"/>
      <c r="F975" s="4"/>
      <c r="G975" s="4"/>
      <c r="H975" s="4"/>
      <c r="I975" s="4"/>
      <c r="J975" s="86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5">
      <c r="A976" s="4"/>
      <c r="B976" s="4"/>
      <c r="C976" s="4"/>
      <c r="D976" s="4"/>
      <c r="E976" s="4"/>
      <c r="F976" s="4"/>
      <c r="G976" s="4"/>
      <c r="H976" s="4"/>
      <c r="I976" s="4"/>
      <c r="J976" s="86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5">
      <c r="A977" s="4"/>
      <c r="B977" s="4"/>
      <c r="C977" s="4"/>
      <c r="D977" s="4"/>
      <c r="E977" s="4"/>
      <c r="F977" s="4"/>
      <c r="G977" s="4"/>
      <c r="H977" s="4"/>
      <c r="I977" s="4"/>
      <c r="J977" s="86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5">
      <c r="A978" s="4"/>
      <c r="B978" s="4"/>
      <c r="C978" s="4"/>
      <c r="D978" s="4"/>
      <c r="E978" s="4"/>
      <c r="F978" s="4"/>
      <c r="G978" s="4"/>
      <c r="H978" s="4"/>
      <c r="I978" s="4"/>
      <c r="J978" s="86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5">
      <c r="A979" s="4"/>
      <c r="B979" s="4"/>
      <c r="C979" s="4"/>
      <c r="D979" s="4"/>
      <c r="E979" s="4"/>
      <c r="F979" s="4"/>
      <c r="G979" s="4"/>
      <c r="H979" s="4"/>
      <c r="I979" s="4"/>
      <c r="J979" s="86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5">
      <c r="A980" s="4"/>
      <c r="B980" s="4"/>
      <c r="C980" s="4"/>
      <c r="D980" s="4"/>
      <c r="E980" s="4"/>
      <c r="F980" s="4"/>
      <c r="G980" s="4"/>
      <c r="H980" s="4"/>
      <c r="I980" s="4"/>
      <c r="J980" s="86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5">
      <c r="A981" s="4"/>
      <c r="B981" s="4"/>
      <c r="C981" s="4"/>
      <c r="D981" s="4"/>
      <c r="E981" s="4"/>
      <c r="F981" s="4"/>
      <c r="G981" s="4"/>
      <c r="H981" s="4"/>
      <c r="I981" s="4"/>
      <c r="J981" s="86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5">
      <c r="A982" s="4"/>
      <c r="B982" s="4"/>
      <c r="C982" s="4"/>
      <c r="D982" s="4"/>
      <c r="E982" s="4"/>
      <c r="F982" s="4"/>
      <c r="G982" s="4"/>
      <c r="H982" s="4"/>
      <c r="I982" s="4"/>
      <c r="J982" s="86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5">
      <c r="A983" s="4"/>
      <c r="B983" s="4"/>
      <c r="C983" s="4"/>
      <c r="D983" s="4"/>
      <c r="E983" s="4"/>
      <c r="F983" s="4"/>
      <c r="G983" s="4"/>
      <c r="H983" s="4"/>
      <c r="I983" s="4"/>
      <c r="J983" s="86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5">
      <c r="A984" s="4"/>
      <c r="B984" s="4"/>
      <c r="C984" s="4"/>
      <c r="D984" s="4"/>
      <c r="E984" s="4"/>
      <c r="F984" s="4"/>
      <c r="G984" s="4"/>
      <c r="H984" s="4"/>
      <c r="I984" s="4"/>
      <c r="J984" s="86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5">
      <c r="A985" s="4"/>
      <c r="B985" s="4"/>
      <c r="C985" s="4"/>
      <c r="D985" s="4"/>
      <c r="E985" s="4"/>
      <c r="F985" s="4"/>
      <c r="G985" s="4"/>
      <c r="H985" s="4"/>
      <c r="I985" s="4"/>
      <c r="J985" s="86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5">
      <c r="A986" s="4"/>
      <c r="B986" s="4"/>
      <c r="C986" s="4"/>
      <c r="D986" s="4"/>
      <c r="E986" s="4"/>
      <c r="F986" s="4"/>
      <c r="G986" s="4"/>
      <c r="H986" s="4"/>
      <c r="I986" s="4"/>
      <c r="J986" s="86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5">
      <c r="A987" s="4"/>
      <c r="B987" s="4"/>
      <c r="C987" s="4"/>
      <c r="D987" s="4"/>
      <c r="E987" s="4"/>
      <c r="F987" s="4"/>
      <c r="G987" s="4"/>
      <c r="H987" s="4"/>
      <c r="I987" s="4"/>
      <c r="J987" s="865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5">
      <c r="A988" s="4"/>
      <c r="B988" s="4"/>
      <c r="C988" s="4"/>
      <c r="D988" s="4"/>
      <c r="E988" s="4"/>
      <c r="F988" s="4"/>
      <c r="G988" s="4"/>
      <c r="H988" s="4"/>
      <c r="I988" s="4"/>
      <c r="J988" s="865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5">
      <c r="A989" s="4"/>
      <c r="B989" s="4"/>
      <c r="C989" s="4"/>
      <c r="D989" s="4"/>
      <c r="E989" s="4"/>
      <c r="F989" s="4"/>
      <c r="G989" s="4"/>
      <c r="H989" s="4"/>
      <c r="I989" s="4"/>
      <c r="J989" s="865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5">
      <c r="A990" s="4"/>
      <c r="B990" s="4"/>
      <c r="C990" s="4"/>
      <c r="D990" s="4"/>
      <c r="E990" s="4"/>
      <c r="F990" s="4"/>
      <c r="G990" s="4"/>
      <c r="H990" s="4"/>
      <c r="I990" s="4"/>
      <c r="J990" s="865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5">
      <c r="A991" s="4"/>
      <c r="B991" s="4"/>
      <c r="C991" s="4"/>
      <c r="D991" s="4"/>
      <c r="E991" s="4"/>
      <c r="F991" s="4"/>
      <c r="G991" s="4"/>
      <c r="H991" s="4"/>
      <c r="I991" s="4"/>
      <c r="J991" s="865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5">
      <c r="A992" s="4"/>
      <c r="B992" s="4"/>
      <c r="C992" s="4"/>
      <c r="D992" s="4"/>
      <c r="E992" s="4"/>
      <c r="F992" s="4"/>
      <c r="G992" s="4"/>
      <c r="H992" s="4"/>
      <c r="I992" s="4"/>
      <c r="J992" s="865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5">
      <c r="A993" s="4"/>
      <c r="B993" s="4"/>
      <c r="C993" s="4"/>
      <c r="D993" s="4"/>
      <c r="E993" s="4"/>
      <c r="F993" s="4"/>
      <c r="G993" s="4"/>
      <c r="H993" s="4"/>
      <c r="I993" s="4"/>
      <c r="J993" s="865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5">
      <c r="A994" s="4"/>
      <c r="B994" s="4"/>
      <c r="C994" s="4"/>
      <c r="D994" s="4"/>
      <c r="E994" s="4"/>
      <c r="F994" s="4"/>
      <c r="G994" s="4"/>
      <c r="H994" s="4"/>
      <c r="I994" s="4"/>
      <c r="J994" s="865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5">
      <c r="A995" s="4"/>
      <c r="B995" s="4"/>
      <c r="C995" s="4"/>
      <c r="D995" s="4"/>
      <c r="E995" s="4"/>
      <c r="F995" s="4"/>
      <c r="G995" s="4"/>
      <c r="H995" s="4"/>
      <c r="I995" s="4"/>
      <c r="J995" s="865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5">
      <c r="A996" s="4"/>
      <c r="B996" s="4"/>
      <c r="C996" s="4"/>
      <c r="D996" s="4"/>
      <c r="E996" s="4"/>
      <c r="F996" s="4"/>
      <c r="G996" s="4"/>
      <c r="H996" s="4"/>
      <c r="I996" s="4"/>
      <c r="J996" s="865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5">
      <c r="A997" s="4"/>
      <c r="B997" s="4"/>
      <c r="C997" s="4"/>
      <c r="D997" s="4"/>
      <c r="E997" s="4"/>
      <c r="F997" s="4"/>
      <c r="G997" s="4"/>
      <c r="H997" s="4"/>
      <c r="I997" s="4"/>
      <c r="J997" s="865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5">
      <c r="A998" s="4"/>
      <c r="B998" s="4"/>
      <c r="C998" s="4"/>
      <c r="D998" s="4"/>
      <c r="E998" s="4"/>
      <c r="F998" s="4"/>
      <c r="G998" s="4"/>
      <c r="H998" s="4"/>
      <c r="I998" s="4"/>
      <c r="J998" s="865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5">
      <c r="A999" s="4"/>
      <c r="B999" s="4"/>
      <c r="C999" s="4"/>
      <c r="D999" s="4"/>
      <c r="E999" s="4"/>
      <c r="F999" s="4"/>
      <c r="G999" s="4"/>
      <c r="H999" s="4"/>
      <c r="I999" s="4"/>
      <c r="J999" s="865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5">
      <c r="A1000" s="4"/>
      <c r="B1000" s="4"/>
      <c r="C1000" s="4"/>
      <c r="D1000" s="4"/>
      <c r="E1000" s="4"/>
      <c r="F1000" s="4"/>
      <c r="G1000" s="4"/>
      <c r="H1000" s="4"/>
      <c r="I1000" s="4"/>
      <c r="J1000" s="865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5">
      <c r="A1001" s="4"/>
      <c r="B1001" s="4"/>
      <c r="C1001" s="4"/>
      <c r="D1001" s="4"/>
      <c r="E1001" s="4"/>
      <c r="F1001" s="4"/>
      <c r="G1001" s="4"/>
      <c r="H1001" s="4"/>
      <c r="I1001" s="4"/>
      <c r="J1001" s="865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5">
      <c r="A1002" s="4"/>
      <c r="B1002" s="4"/>
      <c r="C1002" s="4"/>
      <c r="D1002" s="4"/>
      <c r="E1002" s="4"/>
      <c r="F1002" s="4"/>
      <c r="G1002" s="4"/>
      <c r="H1002" s="4"/>
      <c r="I1002" s="4"/>
      <c r="J1002" s="865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5">
      <c r="A1003" s="4"/>
      <c r="B1003" s="4"/>
      <c r="C1003" s="4"/>
      <c r="D1003" s="4"/>
      <c r="E1003" s="4"/>
      <c r="F1003" s="4"/>
      <c r="G1003" s="4"/>
      <c r="H1003" s="4"/>
      <c r="I1003" s="4"/>
      <c r="J1003" s="865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5">
      <c r="A1004" s="4"/>
      <c r="B1004" s="4"/>
      <c r="C1004" s="4"/>
      <c r="D1004" s="4"/>
      <c r="E1004" s="4"/>
      <c r="F1004" s="4"/>
      <c r="G1004" s="4"/>
      <c r="H1004" s="4"/>
      <c r="I1004" s="4"/>
      <c r="J1004" s="865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5">
      <c r="A1005" s="4"/>
      <c r="B1005" s="4"/>
      <c r="C1005" s="4"/>
      <c r="D1005" s="4"/>
      <c r="E1005" s="4"/>
      <c r="F1005" s="4"/>
      <c r="G1005" s="4"/>
      <c r="H1005" s="4"/>
      <c r="I1005" s="4"/>
      <c r="J1005" s="865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5">
      <c r="A1006" s="4"/>
      <c r="B1006" s="4"/>
      <c r="C1006" s="4"/>
      <c r="D1006" s="4"/>
      <c r="E1006" s="4"/>
      <c r="F1006" s="4"/>
      <c r="G1006" s="4"/>
      <c r="H1006" s="4"/>
      <c r="I1006" s="4"/>
      <c r="J1006" s="865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5">
      <c r="A1007" s="4"/>
      <c r="B1007" s="4"/>
      <c r="C1007" s="4"/>
      <c r="D1007" s="4"/>
      <c r="E1007" s="4"/>
      <c r="F1007" s="4"/>
      <c r="G1007" s="4"/>
      <c r="H1007" s="4"/>
      <c r="I1007" s="4"/>
      <c r="J1007" s="865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5">
      <c r="A1008" s="4"/>
      <c r="B1008" s="4"/>
      <c r="C1008" s="4"/>
      <c r="D1008" s="4"/>
      <c r="E1008" s="4"/>
      <c r="F1008" s="4"/>
      <c r="G1008" s="4"/>
      <c r="H1008" s="4"/>
      <c r="I1008" s="4"/>
      <c r="J1008" s="865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5">
      <c r="A1009" s="4"/>
      <c r="B1009" s="4"/>
      <c r="C1009" s="4"/>
      <c r="D1009" s="4"/>
      <c r="E1009" s="4"/>
      <c r="F1009" s="4"/>
      <c r="G1009" s="4"/>
      <c r="H1009" s="4"/>
      <c r="I1009" s="4"/>
      <c r="J1009" s="865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</sheetData>
  <mergeCells count="319">
    <mergeCell ref="I178:I181"/>
    <mergeCell ref="M178:M185"/>
    <mergeCell ref="P182:P185"/>
    <mergeCell ref="P186:P189"/>
    <mergeCell ref="C214:I214"/>
    <mergeCell ref="C215:I215"/>
    <mergeCell ref="C216:I216"/>
    <mergeCell ref="C218:I218"/>
    <mergeCell ref="C220:H220"/>
    <mergeCell ref="I190:I193"/>
    <mergeCell ref="C202:I202"/>
    <mergeCell ref="C203:I203"/>
    <mergeCell ref="C204:I204"/>
    <mergeCell ref="C208:I208"/>
    <mergeCell ref="C209:I209"/>
    <mergeCell ref="C210:I210"/>
    <mergeCell ref="H161:H164"/>
    <mergeCell ref="I161:I164"/>
    <mergeCell ref="M166:M169"/>
    <mergeCell ref="I170:I173"/>
    <mergeCell ref="J174:J175"/>
    <mergeCell ref="K174:K175"/>
    <mergeCell ref="L174:L175"/>
    <mergeCell ref="J176:J177"/>
    <mergeCell ref="K176:K177"/>
    <mergeCell ref="L176:L177"/>
    <mergeCell ref="A201:B201"/>
    <mergeCell ref="A207:B207"/>
    <mergeCell ref="A213:B213"/>
    <mergeCell ref="A133:A149"/>
    <mergeCell ref="B134:B137"/>
    <mergeCell ref="B138:B141"/>
    <mergeCell ref="B142:B145"/>
    <mergeCell ref="B146:B149"/>
    <mergeCell ref="B151:B154"/>
    <mergeCell ref="B166:B169"/>
    <mergeCell ref="B157:B160"/>
    <mergeCell ref="B161:B164"/>
    <mergeCell ref="C161:C164"/>
    <mergeCell ref="C165:E165"/>
    <mergeCell ref="D166:D169"/>
    <mergeCell ref="A151:A169"/>
    <mergeCell ref="A170:A189"/>
    <mergeCell ref="A190:A193"/>
    <mergeCell ref="A194:A198"/>
    <mergeCell ref="B170:B173"/>
    <mergeCell ref="B174:B177"/>
    <mergeCell ref="B178:B181"/>
    <mergeCell ref="B182:B185"/>
    <mergeCell ref="B186:B189"/>
    <mergeCell ref="B117:B120"/>
    <mergeCell ref="B121:B124"/>
    <mergeCell ref="B125:B128"/>
    <mergeCell ref="B129:B132"/>
    <mergeCell ref="B89:B92"/>
    <mergeCell ref="B93:B96"/>
    <mergeCell ref="A97:A112"/>
    <mergeCell ref="B97:B100"/>
    <mergeCell ref="B101:B104"/>
    <mergeCell ref="B105:B108"/>
    <mergeCell ref="A113:A132"/>
    <mergeCell ref="W113:W114"/>
    <mergeCell ref="E93:E96"/>
    <mergeCell ref="F93:F100"/>
    <mergeCell ref="G93:G100"/>
    <mergeCell ref="J95:J96"/>
    <mergeCell ref="K95:K96"/>
    <mergeCell ref="H97:H100"/>
    <mergeCell ref="I97:I100"/>
    <mergeCell ref="B109:B112"/>
    <mergeCell ref="B113:B116"/>
    <mergeCell ref="N97:N104"/>
    <mergeCell ref="L81:L84"/>
    <mergeCell ref="K85:K86"/>
    <mergeCell ref="M85:M92"/>
    <mergeCell ref="K87:K88"/>
    <mergeCell ref="C93:C96"/>
    <mergeCell ref="D93:D96"/>
    <mergeCell ref="C101:C104"/>
    <mergeCell ref="F101:F108"/>
    <mergeCell ref="G101:G108"/>
    <mergeCell ref="H101:H104"/>
    <mergeCell ref="J103:J104"/>
    <mergeCell ref="K103:K104"/>
    <mergeCell ref="I105:I106"/>
    <mergeCell ref="J105:J108"/>
    <mergeCell ref="K105:K106"/>
    <mergeCell ref="I89:I90"/>
    <mergeCell ref="K81:K84"/>
    <mergeCell ref="B49:B52"/>
    <mergeCell ref="B53:B56"/>
    <mergeCell ref="B57:B60"/>
    <mergeCell ref="C57:C60"/>
    <mergeCell ref="D57:D60"/>
    <mergeCell ref="E57:E60"/>
    <mergeCell ref="F57:F64"/>
    <mergeCell ref="G57:G64"/>
    <mergeCell ref="H57:H60"/>
    <mergeCell ref="F49:F56"/>
    <mergeCell ref="G49:G56"/>
    <mergeCell ref="H53:H56"/>
    <mergeCell ref="I49:I52"/>
    <mergeCell ref="O49:O52"/>
    <mergeCell ref="P49:P52"/>
    <mergeCell ref="R49:R52"/>
    <mergeCell ref="S49:S52"/>
    <mergeCell ref="T49:T52"/>
    <mergeCell ref="U49:U52"/>
    <mergeCell ref="H36:H39"/>
    <mergeCell ref="J37:L37"/>
    <mergeCell ref="J38:L38"/>
    <mergeCell ref="J39:L39"/>
    <mergeCell ref="H40:H43"/>
    <mergeCell ref="I40:I43"/>
    <mergeCell ref="T36:T39"/>
    <mergeCell ref="U36:U39"/>
    <mergeCell ref="O40:O43"/>
    <mergeCell ref="P40:P43"/>
    <mergeCell ref="R40:R43"/>
    <mergeCell ref="S40:S43"/>
    <mergeCell ref="T40:T43"/>
    <mergeCell ref="U40:U43"/>
    <mergeCell ref="L32:L33"/>
    <mergeCell ref="M32:M35"/>
    <mergeCell ref="O36:O39"/>
    <mergeCell ref="P36:P39"/>
    <mergeCell ref="Q36:Q37"/>
    <mergeCell ref="R36:R39"/>
    <mergeCell ref="S36:S39"/>
    <mergeCell ref="H20:H21"/>
    <mergeCell ref="F24:G27"/>
    <mergeCell ref="H24:H27"/>
    <mergeCell ref="I24:I27"/>
    <mergeCell ref="J24:J25"/>
    <mergeCell ref="K24:K25"/>
    <mergeCell ref="J26:J27"/>
    <mergeCell ref="K26:K27"/>
    <mergeCell ref="F28:F39"/>
    <mergeCell ref="G28:G39"/>
    <mergeCell ref="J28:J29"/>
    <mergeCell ref="K28:K29"/>
    <mergeCell ref="J30:J31"/>
    <mergeCell ref="K30:K31"/>
    <mergeCell ref="H32:H35"/>
    <mergeCell ref="J32:J33"/>
    <mergeCell ref="K32:K33"/>
    <mergeCell ref="B13:B15"/>
    <mergeCell ref="B24:B27"/>
    <mergeCell ref="A28:A43"/>
    <mergeCell ref="B28:B31"/>
    <mergeCell ref="B40:B43"/>
    <mergeCell ref="E2:E4"/>
    <mergeCell ref="F2:G4"/>
    <mergeCell ref="A5:A8"/>
    <mergeCell ref="A9:A27"/>
    <mergeCell ref="B9:B12"/>
    <mergeCell ref="C13:C15"/>
    <mergeCell ref="B36:B39"/>
    <mergeCell ref="B16:B19"/>
    <mergeCell ref="G40:G48"/>
    <mergeCell ref="F40:F48"/>
    <mergeCell ref="A44:A60"/>
    <mergeCell ref="C44:E44"/>
    <mergeCell ref="B45:B48"/>
    <mergeCell ref="C45:C48"/>
    <mergeCell ref="B32:B35"/>
    <mergeCell ref="B20:B23"/>
    <mergeCell ref="C28:C31"/>
    <mergeCell ref="D28:D31"/>
    <mergeCell ref="E28:E31"/>
    <mergeCell ref="N2:N4"/>
    <mergeCell ref="O2:O4"/>
    <mergeCell ref="P2:P4"/>
    <mergeCell ref="Q2:R3"/>
    <mergeCell ref="S2:S4"/>
    <mergeCell ref="U2:U4"/>
    <mergeCell ref="V2:V4"/>
    <mergeCell ref="W2:W4"/>
    <mergeCell ref="A1:B2"/>
    <mergeCell ref="C1:G1"/>
    <mergeCell ref="H1:L1"/>
    <mergeCell ref="O1:U1"/>
    <mergeCell ref="V1:W1"/>
    <mergeCell ref="C2:C4"/>
    <mergeCell ref="D2:D4"/>
    <mergeCell ref="A4:B4"/>
    <mergeCell ref="H2:H4"/>
    <mergeCell ref="I2:I4"/>
    <mergeCell ref="J2:L4"/>
    <mergeCell ref="M2:M4"/>
    <mergeCell ref="J8:L8"/>
    <mergeCell ref="J9:L10"/>
    <mergeCell ref="J13:L13"/>
    <mergeCell ref="J14:L15"/>
    <mergeCell ref="J16:L17"/>
    <mergeCell ref="F109:F116"/>
    <mergeCell ref="G109:G116"/>
    <mergeCell ref="G117:G124"/>
    <mergeCell ref="C125:C128"/>
    <mergeCell ref="F117:F124"/>
    <mergeCell ref="F125:F145"/>
    <mergeCell ref="G125:G145"/>
    <mergeCell ref="L105:L106"/>
    <mergeCell ref="J101:J102"/>
    <mergeCell ref="K101:K102"/>
    <mergeCell ref="H113:H116"/>
    <mergeCell ref="H117:H120"/>
    <mergeCell ref="F85:F92"/>
    <mergeCell ref="G85:G92"/>
    <mergeCell ref="H85:H86"/>
    <mergeCell ref="H87:H88"/>
    <mergeCell ref="H89:H92"/>
    <mergeCell ref="J85:J86"/>
    <mergeCell ref="J87:J88"/>
    <mergeCell ref="J159:J160"/>
    <mergeCell ref="K159:K160"/>
    <mergeCell ref="K151:K152"/>
    <mergeCell ref="L151:L152"/>
    <mergeCell ref="N151:N160"/>
    <mergeCell ref="H157:H160"/>
    <mergeCell ref="J157:J158"/>
    <mergeCell ref="K157:K158"/>
    <mergeCell ref="L157:L158"/>
    <mergeCell ref="C142:C145"/>
    <mergeCell ref="D142:D145"/>
    <mergeCell ref="E142:E145"/>
    <mergeCell ref="C150:E150"/>
    <mergeCell ref="C151:C154"/>
    <mergeCell ref="C155:E155"/>
    <mergeCell ref="C156:E156"/>
    <mergeCell ref="C109:C112"/>
    <mergeCell ref="D109:D112"/>
    <mergeCell ref="E109:E112"/>
    <mergeCell ref="F146:F160"/>
    <mergeCell ref="G146:G160"/>
    <mergeCell ref="L125:L128"/>
    <mergeCell ref="M125:M132"/>
    <mergeCell ref="O133:O135"/>
    <mergeCell ref="P133:P135"/>
    <mergeCell ref="I121:I124"/>
    <mergeCell ref="J123:J124"/>
    <mergeCell ref="K123:K124"/>
    <mergeCell ref="L123:L124"/>
    <mergeCell ref="I125:I128"/>
    <mergeCell ref="J125:J128"/>
    <mergeCell ref="K125:K128"/>
    <mergeCell ref="O138:O141"/>
    <mergeCell ref="P138:P141"/>
    <mergeCell ref="J136:J137"/>
    <mergeCell ref="J151:J152"/>
    <mergeCell ref="H129:H132"/>
    <mergeCell ref="H134:H137"/>
    <mergeCell ref="J134:J135"/>
    <mergeCell ref="K134:K135"/>
    <mergeCell ref="K136:K137"/>
    <mergeCell ref="H138:H141"/>
    <mergeCell ref="H146:H149"/>
    <mergeCell ref="P117:P118"/>
    <mergeCell ref="T146:T149"/>
    <mergeCell ref="U146:U149"/>
    <mergeCell ref="J141:L141"/>
    <mergeCell ref="J142:L142"/>
    <mergeCell ref="J143:L143"/>
    <mergeCell ref="O146:O149"/>
    <mergeCell ref="P146:P149"/>
    <mergeCell ref="R146:R149"/>
    <mergeCell ref="S146:S149"/>
    <mergeCell ref="R133:R135"/>
    <mergeCell ref="S133:S135"/>
    <mergeCell ref="T133:T135"/>
    <mergeCell ref="U133:U135"/>
    <mergeCell ref="R138:R141"/>
    <mergeCell ref="T138:T141"/>
    <mergeCell ref="U138:U141"/>
    <mergeCell ref="J117:J118"/>
    <mergeCell ref="K117:K118"/>
    <mergeCell ref="L117:L118"/>
    <mergeCell ref="P89:P92"/>
    <mergeCell ref="F73:G84"/>
    <mergeCell ref="K59:K60"/>
    <mergeCell ref="L59:L60"/>
    <mergeCell ref="A61:A80"/>
    <mergeCell ref="B61:B64"/>
    <mergeCell ref="N61:N72"/>
    <mergeCell ref="B73:B76"/>
    <mergeCell ref="B77:B80"/>
    <mergeCell ref="J79:L79"/>
    <mergeCell ref="B65:B68"/>
    <mergeCell ref="F65:F72"/>
    <mergeCell ref="B69:B72"/>
    <mergeCell ref="C69:C72"/>
    <mergeCell ref="A81:A96"/>
    <mergeCell ref="B81:B84"/>
    <mergeCell ref="B85:B88"/>
    <mergeCell ref="L95:L96"/>
    <mergeCell ref="J81:J84"/>
    <mergeCell ref="J93:J94"/>
    <mergeCell ref="K93:K94"/>
    <mergeCell ref="L93:L94"/>
    <mergeCell ref="M69:M72"/>
    <mergeCell ref="J78:L78"/>
    <mergeCell ref="I65:I66"/>
    <mergeCell ref="K61:K62"/>
    <mergeCell ref="J69:J70"/>
    <mergeCell ref="K69:K70"/>
    <mergeCell ref="P65:P68"/>
    <mergeCell ref="P69:P72"/>
    <mergeCell ref="J71:J72"/>
    <mergeCell ref="K71:K72"/>
    <mergeCell ref="G65:G72"/>
    <mergeCell ref="I53:I56"/>
    <mergeCell ref="M53:M56"/>
    <mergeCell ref="J57:J58"/>
    <mergeCell ref="K57:K58"/>
    <mergeCell ref="L57:L58"/>
    <mergeCell ref="J59:J60"/>
    <mergeCell ref="H61:H62"/>
    <mergeCell ref="H63:H64"/>
    <mergeCell ref="J61:J62"/>
  </mergeCells>
  <hyperlinks>
    <hyperlink ref="J28" r:id="rId1" xr:uid="{00000000-0004-0000-0200-000000000000}"/>
    <hyperlink ref="J30" r:id="rId2" xr:uid="{00000000-0004-0000-0200-000001000000}"/>
    <hyperlink ref="J32" r:id="rId3" xr:uid="{00000000-0004-0000-0200-000002000000}"/>
    <hyperlink ref="J44" r:id="rId4" xr:uid="{00000000-0004-0000-0200-000003000000}"/>
    <hyperlink ref="J57" r:id="rId5" xr:uid="{00000000-0004-0000-0200-000004000000}"/>
    <hyperlink ref="J59" r:id="rId6" xr:uid="{00000000-0004-0000-0200-000005000000}"/>
    <hyperlink ref="J61" r:id="rId7" xr:uid="{00000000-0004-0000-0200-000006000000}"/>
    <hyperlink ref="J71" r:id="rId8" xr:uid="{00000000-0004-0000-0200-000007000000}"/>
    <hyperlink ref="J85" r:id="rId9" xr:uid="{00000000-0004-0000-0200-000008000000}"/>
    <hyperlink ref="J87" r:id="rId10" xr:uid="{00000000-0004-0000-0200-000009000000}"/>
    <hyperlink ref="J93" r:id="rId11" xr:uid="{00000000-0004-0000-0200-00000A000000}"/>
    <hyperlink ref="J95" r:id="rId12" xr:uid="{00000000-0004-0000-0200-00000B000000}"/>
    <hyperlink ref="J101" r:id="rId13" xr:uid="{00000000-0004-0000-0200-00000C000000}"/>
    <hyperlink ref="J103" r:id="rId14" xr:uid="{00000000-0004-0000-0200-00000D000000}"/>
    <hyperlink ref="J117" r:id="rId15" xr:uid="{00000000-0004-0000-0200-00000E000000}"/>
    <hyperlink ref="J123" r:id="rId16" xr:uid="{00000000-0004-0000-0200-00000F000000}"/>
    <hyperlink ref="J125" r:id="rId17" xr:uid="{00000000-0004-0000-0200-000010000000}"/>
    <hyperlink ref="J134" r:id="rId18" xr:uid="{00000000-0004-0000-0200-000011000000}"/>
    <hyperlink ref="J136" r:id="rId19" xr:uid="{00000000-0004-0000-0200-000012000000}"/>
    <hyperlink ref="J151" r:id="rId20" xr:uid="{00000000-0004-0000-0200-000013000000}"/>
    <hyperlink ref="J157" r:id="rId21" xr:uid="{00000000-0004-0000-0200-000014000000}"/>
    <hyperlink ref="J159" r:id="rId22" xr:uid="{00000000-0004-0000-0200-000015000000}"/>
    <hyperlink ref="J174" r:id="rId23" xr:uid="{00000000-0004-0000-0200-000016000000}"/>
    <hyperlink ref="J176" r:id="rId24" xr:uid="{00000000-0004-0000-0200-000017000000}"/>
  </hyperlinks>
  <printOptions horizontalCentered="1" gridLines="1"/>
  <pageMargins left="0.25" right="0.25" top="0.75" bottom="0.75" header="0" footer="0"/>
  <pageSetup paperSize="8" scale="58" fitToHeight="0" pageOrder="overThenDown" orientation="portrait" cellComments="atEnd"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A1005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5.08984375" defaultRowHeight="15" customHeight="1"/>
  <cols>
    <col min="1" max="1" width="6.36328125" customWidth="1"/>
    <col min="2" max="2" width="8.36328125" customWidth="1"/>
    <col min="3" max="3" width="6.90625" customWidth="1"/>
    <col min="4" max="4" width="7" customWidth="1"/>
    <col min="5" max="6" width="3.6328125" customWidth="1"/>
    <col min="7" max="7" width="15.7265625" customWidth="1"/>
    <col min="8" max="8" width="20.08984375" customWidth="1"/>
    <col min="9" max="9" width="16.90625" customWidth="1"/>
    <col min="10" max="10" width="11.453125" customWidth="1"/>
    <col min="11" max="11" width="4.08984375" customWidth="1"/>
    <col min="12" max="12" width="16.90625" customWidth="1"/>
    <col min="13" max="13" width="4.26953125" customWidth="1"/>
    <col min="14" max="14" width="4.36328125" customWidth="1"/>
    <col min="15" max="15" width="5.453125" customWidth="1"/>
    <col min="16" max="16" width="8.36328125" customWidth="1"/>
    <col min="17" max="17" width="6.26953125" customWidth="1"/>
    <col min="18" max="18" width="29.08984375" customWidth="1"/>
    <col min="19" max="19" width="26.90625" customWidth="1"/>
  </cols>
  <sheetData>
    <row r="1" spans="1:27" ht="13">
      <c r="A1" s="4700" t="s">
        <v>582</v>
      </c>
      <c r="B1" s="4183"/>
      <c r="C1" s="4701" t="s">
        <v>1</v>
      </c>
      <c r="D1" s="4610"/>
      <c r="E1" s="4610"/>
      <c r="F1" s="4611"/>
      <c r="G1" s="4702" t="s">
        <v>2</v>
      </c>
      <c r="H1" s="4391"/>
      <c r="I1" s="4391"/>
      <c r="J1" s="4391"/>
      <c r="K1" s="4703" t="s">
        <v>5</v>
      </c>
      <c r="L1" s="4610"/>
      <c r="M1" s="4610"/>
      <c r="N1" s="4610"/>
      <c r="O1" s="4610"/>
      <c r="P1" s="4610"/>
      <c r="Q1" s="4611"/>
      <c r="R1" s="4704" t="s">
        <v>6</v>
      </c>
      <c r="S1" s="4705"/>
      <c r="T1" s="4"/>
      <c r="U1" s="4"/>
      <c r="V1" s="4"/>
      <c r="W1" s="4"/>
      <c r="X1" s="4"/>
      <c r="Y1" s="4"/>
      <c r="Z1" s="4"/>
      <c r="AA1" s="4"/>
    </row>
    <row r="2" spans="1:27" ht="12.5">
      <c r="A2" s="4189"/>
      <c r="B2" s="4068"/>
      <c r="C2" s="4706" t="s">
        <v>7</v>
      </c>
      <c r="D2" s="4707" t="s">
        <v>583</v>
      </c>
      <c r="E2" s="4709" t="s">
        <v>584</v>
      </c>
      <c r="F2" s="4069"/>
      <c r="G2" s="4710" t="s">
        <v>585</v>
      </c>
      <c r="H2" s="4713" t="s">
        <v>586</v>
      </c>
      <c r="I2" s="4128"/>
      <c r="J2" s="4705"/>
      <c r="K2" s="4715" t="s">
        <v>15</v>
      </c>
      <c r="L2" s="4716" t="s">
        <v>16</v>
      </c>
      <c r="M2" s="4717" t="s">
        <v>17</v>
      </c>
      <c r="N2" s="4144"/>
      <c r="O2" s="4718" t="s">
        <v>587</v>
      </c>
      <c r="P2" s="1224" t="s">
        <v>19</v>
      </c>
      <c r="Q2" s="4719" t="s">
        <v>588</v>
      </c>
      <c r="R2" s="4720" t="s">
        <v>589</v>
      </c>
      <c r="S2" s="4699" t="s">
        <v>590</v>
      </c>
      <c r="T2" s="4"/>
      <c r="U2" s="4"/>
      <c r="V2" s="4"/>
      <c r="W2" s="4"/>
      <c r="X2" s="4"/>
      <c r="Y2" s="4"/>
      <c r="Z2" s="4"/>
      <c r="AA2" s="4"/>
    </row>
    <row r="3" spans="1:27" ht="12.5">
      <c r="A3" s="1225"/>
      <c r="B3" s="1226"/>
      <c r="C3" s="4456"/>
      <c r="D3" s="4189"/>
      <c r="E3" s="4068"/>
      <c r="F3" s="4069"/>
      <c r="G3" s="4711"/>
      <c r="H3" s="4711"/>
      <c r="I3" s="4068"/>
      <c r="J3" s="4190"/>
      <c r="K3" s="4145"/>
      <c r="L3" s="4147"/>
      <c r="M3" s="1227"/>
      <c r="N3" s="1228"/>
      <c r="O3" s="4147"/>
      <c r="P3" s="1228"/>
      <c r="Q3" s="4442"/>
      <c r="R3" s="4145"/>
      <c r="S3" s="4213"/>
      <c r="T3" s="4"/>
      <c r="U3" s="4"/>
      <c r="V3" s="4"/>
      <c r="W3" s="4"/>
      <c r="X3" s="4"/>
      <c r="Y3" s="4"/>
      <c r="Z3" s="4"/>
      <c r="AA3" s="4"/>
    </row>
    <row r="4" spans="1:27" ht="12.5">
      <c r="A4" s="4708" t="s">
        <v>23</v>
      </c>
      <c r="B4" s="4144"/>
      <c r="C4" s="4491"/>
      <c r="D4" s="4207"/>
      <c r="E4" s="4070"/>
      <c r="F4" s="4071"/>
      <c r="G4" s="4712"/>
      <c r="H4" s="4714"/>
      <c r="I4" s="4176"/>
      <c r="J4" s="4192"/>
      <c r="K4" s="4474"/>
      <c r="L4" s="4180"/>
      <c r="M4" s="1230" t="s">
        <v>24</v>
      </c>
      <c r="N4" s="1230" t="s">
        <v>25</v>
      </c>
      <c r="O4" s="4180"/>
      <c r="P4" s="1228" t="s">
        <v>26</v>
      </c>
      <c r="Q4" s="4458"/>
      <c r="R4" s="4721"/>
      <c r="S4" s="4214"/>
      <c r="T4" s="4"/>
      <c r="U4" s="4"/>
      <c r="V4" s="4"/>
      <c r="W4" s="4"/>
      <c r="X4" s="4"/>
      <c r="Y4" s="4"/>
      <c r="Z4" s="4"/>
      <c r="AA4" s="4"/>
    </row>
    <row r="5" spans="1:27" ht="13">
      <c r="A5" s="4722" t="s">
        <v>27</v>
      </c>
      <c r="B5" s="1231">
        <v>44748</v>
      </c>
      <c r="C5" s="1232"/>
      <c r="D5" s="1233"/>
      <c r="E5" s="1232"/>
      <c r="F5" s="1232"/>
      <c r="G5" s="1234"/>
      <c r="H5" s="1235"/>
      <c r="I5" s="1236"/>
      <c r="J5" s="1237"/>
      <c r="K5" s="1238"/>
      <c r="L5" s="1239"/>
      <c r="M5" s="1239"/>
      <c r="N5" s="1239"/>
      <c r="O5" s="1239"/>
      <c r="P5" s="1239"/>
      <c r="Q5" s="1240"/>
      <c r="R5" s="1239"/>
      <c r="S5" s="1241"/>
      <c r="T5" s="4"/>
      <c r="U5" s="4"/>
      <c r="V5" s="4"/>
      <c r="W5" s="4"/>
      <c r="X5" s="4"/>
      <c r="Y5" s="4"/>
      <c r="Z5" s="4"/>
      <c r="AA5" s="4"/>
    </row>
    <row r="6" spans="1:27" ht="13">
      <c r="A6" s="4111"/>
      <c r="B6" s="1242" t="s">
        <v>50</v>
      </c>
      <c r="C6" s="1243"/>
      <c r="D6" s="1244"/>
      <c r="E6" s="1245"/>
      <c r="F6" s="1245"/>
      <c r="G6" s="1246"/>
      <c r="H6" s="1247"/>
      <c r="I6" s="1248"/>
      <c r="J6" s="1249"/>
      <c r="K6" s="1250"/>
      <c r="L6" s="1251"/>
      <c r="M6" s="1251"/>
      <c r="N6" s="1251"/>
      <c r="O6" s="1251"/>
      <c r="P6" s="1251"/>
      <c r="Q6" s="1252"/>
      <c r="R6" s="1251"/>
      <c r="S6" s="1253"/>
      <c r="T6" s="4"/>
      <c r="U6" s="4"/>
      <c r="V6" s="4"/>
      <c r="W6" s="4"/>
      <c r="X6" s="4"/>
      <c r="Y6" s="4"/>
      <c r="Z6" s="4"/>
      <c r="AA6" s="4"/>
    </row>
    <row r="7" spans="1:27" ht="13">
      <c r="A7" s="4111"/>
      <c r="B7" s="1242" t="s">
        <v>54</v>
      </c>
      <c r="C7" s="1243"/>
      <c r="D7" s="1244"/>
      <c r="E7" s="1245"/>
      <c r="F7" s="1245"/>
      <c r="G7" s="1246"/>
      <c r="H7" s="1254"/>
      <c r="I7" s="1255"/>
      <c r="J7" s="1256"/>
      <c r="K7" s="1250"/>
      <c r="L7" s="1251"/>
      <c r="M7" s="1251"/>
      <c r="N7" s="1251"/>
      <c r="O7" s="1251"/>
      <c r="P7" s="1251"/>
      <c r="Q7" s="1252"/>
      <c r="R7" s="1251"/>
      <c r="S7" s="1253"/>
      <c r="T7" s="4"/>
      <c r="U7" s="4"/>
      <c r="V7" s="4"/>
      <c r="W7" s="4"/>
      <c r="X7" s="4"/>
      <c r="Y7" s="4"/>
      <c r="Z7" s="4"/>
      <c r="AA7" s="4"/>
    </row>
    <row r="8" spans="1:27" ht="13">
      <c r="A8" s="4175"/>
      <c r="B8" s="1257" t="s">
        <v>59</v>
      </c>
      <c r="C8" s="1258"/>
      <c r="D8" s="1259"/>
      <c r="E8" s="1260"/>
      <c r="F8" s="1260"/>
      <c r="G8" s="1261"/>
      <c r="H8" s="4732" t="s">
        <v>591</v>
      </c>
      <c r="I8" s="4733"/>
      <c r="J8" s="4734"/>
      <c r="K8" s="1262"/>
      <c r="L8" s="1263"/>
      <c r="M8" s="1263"/>
      <c r="N8" s="1263"/>
      <c r="O8" s="1263"/>
      <c r="P8" s="1263"/>
      <c r="Q8" s="1264"/>
      <c r="R8" s="1263"/>
      <c r="S8" s="1265"/>
      <c r="T8" s="4"/>
      <c r="U8" s="4"/>
      <c r="V8" s="4"/>
      <c r="W8" s="4"/>
      <c r="X8" s="4"/>
      <c r="Y8" s="4"/>
      <c r="Z8" s="4"/>
      <c r="AA8" s="4"/>
    </row>
    <row r="9" spans="1:27" ht="13">
      <c r="A9" s="4676" t="s">
        <v>41</v>
      </c>
      <c r="B9" s="4723">
        <v>44654</v>
      </c>
      <c r="C9" s="1266"/>
      <c r="D9" s="1267"/>
      <c r="E9" s="1266"/>
      <c r="F9" s="1266"/>
      <c r="G9" s="1242"/>
      <c r="H9" s="4735" t="s">
        <v>592</v>
      </c>
      <c r="I9" s="4322"/>
      <c r="J9" s="4736"/>
      <c r="K9" s="1268"/>
      <c r="L9" s="1269"/>
      <c r="M9" s="1269"/>
      <c r="N9" s="1269"/>
      <c r="O9" s="1269"/>
      <c r="P9" s="1269"/>
      <c r="Q9" s="1270"/>
      <c r="R9" s="1269"/>
      <c r="S9" s="1271"/>
      <c r="T9" s="4"/>
      <c r="U9" s="4"/>
      <c r="V9" s="4"/>
      <c r="W9" s="4"/>
      <c r="X9" s="4"/>
      <c r="Y9" s="4"/>
      <c r="Z9" s="4"/>
      <c r="AA9" s="4"/>
    </row>
    <row r="10" spans="1:27" ht="13">
      <c r="A10" s="4111"/>
      <c r="B10" s="4658"/>
      <c r="C10" s="1266"/>
      <c r="D10" s="1267"/>
      <c r="E10" s="1266"/>
      <c r="F10" s="1266"/>
      <c r="G10" s="1242"/>
      <c r="H10" s="1272"/>
      <c r="I10" s="1273"/>
      <c r="J10" s="1274"/>
      <c r="K10" s="1268"/>
      <c r="L10" s="1269"/>
      <c r="M10" s="1269"/>
      <c r="N10" s="1269"/>
      <c r="O10" s="1269"/>
      <c r="P10" s="1269"/>
      <c r="Q10" s="1270"/>
      <c r="R10" s="1269"/>
      <c r="S10" s="1271"/>
      <c r="T10" s="4"/>
      <c r="U10" s="4"/>
      <c r="V10" s="4"/>
      <c r="W10" s="4"/>
      <c r="X10" s="4"/>
      <c r="Y10" s="4"/>
      <c r="Z10" s="4"/>
      <c r="AA10" s="4"/>
    </row>
    <row r="11" spans="1:27" ht="13">
      <c r="A11" s="4111"/>
      <c r="B11" s="4662"/>
      <c r="C11" s="1275"/>
      <c r="D11" s="1276"/>
      <c r="E11" s="1275"/>
      <c r="F11" s="1275"/>
      <c r="G11" s="1277"/>
      <c r="H11" s="1278"/>
      <c r="I11" s="1279"/>
      <c r="J11" s="1280"/>
      <c r="K11" s="1281"/>
      <c r="L11" s="1282"/>
      <c r="M11" s="1282"/>
      <c r="N11" s="1282"/>
      <c r="O11" s="1282"/>
      <c r="P11" s="1282"/>
      <c r="Q11" s="1283"/>
      <c r="R11" s="1282"/>
      <c r="S11" s="1284"/>
      <c r="T11" s="4"/>
      <c r="U11" s="4"/>
      <c r="V11" s="4"/>
      <c r="W11" s="4"/>
      <c r="X11" s="4"/>
      <c r="Y11" s="4"/>
      <c r="Z11" s="4"/>
      <c r="AA11" s="4"/>
    </row>
    <row r="12" spans="1:27" ht="13">
      <c r="A12" s="4111"/>
      <c r="B12" s="4661">
        <v>44875</v>
      </c>
      <c r="C12" s="4669" t="s">
        <v>454</v>
      </c>
      <c r="D12" s="1285"/>
      <c r="E12" s="1286"/>
      <c r="F12" s="1286"/>
      <c r="G12" s="1242"/>
      <c r="H12" s="1287"/>
      <c r="I12" s="1288"/>
      <c r="J12" s="1289"/>
      <c r="K12" s="1268"/>
      <c r="L12" s="1290"/>
      <c r="M12" s="1291"/>
      <c r="N12" s="1291"/>
      <c r="O12" s="1291"/>
      <c r="P12" s="1291"/>
      <c r="Q12" s="1292"/>
      <c r="R12" s="1291"/>
      <c r="S12" s="1293"/>
      <c r="T12" s="4"/>
      <c r="U12" s="4"/>
      <c r="V12" s="4"/>
      <c r="W12" s="4"/>
      <c r="X12" s="4"/>
      <c r="Y12" s="4"/>
      <c r="Z12" s="4"/>
      <c r="AA12" s="4"/>
    </row>
    <row r="13" spans="1:27" ht="13">
      <c r="A13" s="4111"/>
      <c r="B13" s="4658"/>
      <c r="C13" s="4068"/>
      <c r="D13" s="1267"/>
      <c r="E13" s="1266"/>
      <c r="F13" s="1266"/>
      <c r="G13" s="1242"/>
      <c r="H13" s="1272"/>
      <c r="I13" s="1273"/>
      <c r="J13" s="1274"/>
      <c r="K13" s="1268"/>
      <c r="L13" s="1269"/>
      <c r="M13" s="1269"/>
      <c r="N13" s="1269"/>
      <c r="O13" s="1269"/>
      <c r="P13" s="1269"/>
      <c r="Q13" s="1270"/>
      <c r="R13" s="1269"/>
      <c r="S13" s="1271"/>
      <c r="T13" s="4"/>
      <c r="U13" s="4"/>
      <c r="V13" s="4"/>
      <c r="W13" s="4"/>
      <c r="X13" s="4"/>
      <c r="Y13" s="4"/>
      <c r="Z13" s="4"/>
      <c r="AA13" s="4"/>
    </row>
    <row r="14" spans="1:27" ht="13">
      <c r="A14" s="4111"/>
      <c r="B14" s="4670"/>
      <c r="C14" s="4130"/>
      <c r="D14" s="1276"/>
      <c r="E14" s="1275"/>
      <c r="F14" s="1275"/>
      <c r="G14" s="1277"/>
      <c r="H14" s="1278"/>
      <c r="I14" s="1279"/>
      <c r="J14" s="1280"/>
      <c r="K14" s="1281"/>
      <c r="L14" s="1282"/>
      <c r="M14" s="1282"/>
      <c r="N14" s="1282"/>
      <c r="O14" s="1282"/>
      <c r="P14" s="1282"/>
      <c r="Q14" s="1283"/>
      <c r="R14" s="1282"/>
      <c r="S14" s="1284"/>
      <c r="T14" s="4"/>
      <c r="U14" s="4"/>
      <c r="V14" s="4"/>
      <c r="W14" s="4"/>
      <c r="X14" s="4"/>
      <c r="Y14" s="4"/>
      <c r="Z14" s="4"/>
      <c r="AA14" s="4"/>
    </row>
    <row r="15" spans="1:27" ht="13">
      <c r="A15" s="4111"/>
      <c r="B15" s="4668" t="s">
        <v>156</v>
      </c>
      <c r="C15" s="1286"/>
      <c r="D15" s="1285"/>
      <c r="E15" s="1221"/>
      <c r="F15" s="1221"/>
      <c r="G15" s="1295"/>
      <c r="H15" s="1296"/>
      <c r="I15" s="1297"/>
      <c r="J15" s="1298"/>
      <c r="K15" s="1299"/>
      <c r="L15" s="1291"/>
      <c r="M15" s="1291"/>
      <c r="N15" s="1291"/>
      <c r="O15" s="1291"/>
      <c r="P15" s="1291"/>
      <c r="Q15" s="1292"/>
      <c r="R15" s="1291"/>
      <c r="S15" s="1293"/>
      <c r="T15" s="4"/>
      <c r="U15" s="4"/>
      <c r="V15" s="4"/>
      <c r="W15" s="4"/>
      <c r="X15" s="4"/>
      <c r="Y15" s="4"/>
      <c r="Z15" s="4"/>
      <c r="AA15" s="4"/>
    </row>
    <row r="16" spans="1:27" ht="13">
      <c r="A16" s="4111"/>
      <c r="B16" s="4658"/>
      <c r="C16" s="1266"/>
      <c r="D16" s="1267"/>
      <c r="E16" s="1300"/>
      <c r="F16" s="1300"/>
      <c r="G16" s="1242"/>
      <c r="H16" s="1272"/>
      <c r="I16" s="1273"/>
      <c r="J16" s="1274"/>
      <c r="K16" s="1268"/>
      <c r="L16" s="1269"/>
      <c r="M16" s="1269"/>
      <c r="N16" s="1269"/>
      <c r="O16" s="1269"/>
      <c r="P16" s="1269"/>
      <c r="Q16" s="1270"/>
      <c r="R16" s="1269"/>
      <c r="S16" s="1271"/>
      <c r="T16" s="4"/>
      <c r="U16" s="4"/>
      <c r="V16" s="4"/>
      <c r="W16" s="4"/>
      <c r="X16" s="4"/>
      <c r="Y16" s="4"/>
      <c r="Z16" s="4"/>
      <c r="AA16" s="4"/>
    </row>
    <row r="17" spans="1:27" ht="13">
      <c r="A17" s="4111"/>
      <c r="B17" s="4658"/>
      <c r="C17" s="1266"/>
      <c r="D17" s="1267"/>
      <c r="E17" s="1300"/>
      <c r="F17" s="1300"/>
      <c r="G17" s="1242"/>
      <c r="H17" s="1272"/>
      <c r="I17" s="1273"/>
      <c r="J17" s="1274"/>
      <c r="K17" s="1268"/>
      <c r="L17" s="1269"/>
      <c r="M17" s="1269"/>
      <c r="N17" s="1269"/>
      <c r="O17" s="1269"/>
      <c r="P17" s="1269"/>
      <c r="Q17" s="1270"/>
      <c r="R17" s="1269"/>
      <c r="S17" s="1271"/>
      <c r="T17" s="4"/>
      <c r="U17" s="4"/>
      <c r="V17" s="4"/>
      <c r="W17" s="4"/>
      <c r="X17" s="4"/>
      <c r="Y17" s="4"/>
      <c r="Z17" s="4"/>
      <c r="AA17" s="4"/>
    </row>
    <row r="18" spans="1:27" ht="13">
      <c r="A18" s="4111"/>
      <c r="B18" s="4662"/>
      <c r="C18" s="1275"/>
      <c r="D18" s="1276"/>
      <c r="E18" s="1301"/>
      <c r="F18" s="1301"/>
      <c r="G18" s="1294"/>
      <c r="H18" s="1278"/>
      <c r="I18" s="1279"/>
      <c r="J18" s="1280"/>
      <c r="K18" s="1281"/>
      <c r="L18" s="1282"/>
      <c r="M18" s="1282"/>
      <c r="N18" s="1282"/>
      <c r="O18" s="1282"/>
      <c r="P18" s="1282"/>
      <c r="Q18" s="1283"/>
      <c r="R18" s="1282"/>
      <c r="S18" s="1284"/>
      <c r="T18" s="4"/>
      <c r="U18" s="4"/>
      <c r="V18" s="4"/>
      <c r="W18" s="4"/>
      <c r="X18" s="4"/>
      <c r="Y18" s="4"/>
      <c r="Z18" s="4"/>
      <c r="AA18" s="4"/>
    </row>
    <row r="19" spans="1:27" ht="13">
      <c r="A19" s="4111"/>
      <c r="B19" s="4668" t="s">
        <v>161</v>
      </c>
      <c r="C19" s="1302"/>
      <c r="D19" s="1285"/>
      <c r="E19" s="1221"/>
      <c r="F19" s="1221"/>
      <c r="G19" s="4683" t="s">
        <v>593</v>
      </c>
      <c r="H19" s="1303"/>
      <c r="I19" s="1297"/>
      <c r="J19" s="1304"/>
      <c r="K19" s="1305">
        <v>70</v>
      </c>
      <c r="L19" s="1306" t="s">
        <v>594</v>
      </c>
      <c r="M19" s="1306"/>
      <c r="N19" s="1306"/>
      <c r="O19" s="1306"/>
      <c r="P19" s="1306" t="s">
        <v>595</v>
      </c>
      <c r="Q19" s="1307">
        <v>7</v>
      </c>
      <c r="R19" s="1306"/>
      <c r="S19" s="1308"/>
      <c r="T19" s="4"/>
      <c r="U19" s="4"/>
      <c r="V19" s="4"/>
      <c r="W19" s="4"/>
      <c r="X19" s="4"/>
      <c r="Y19" s="4"/>
      <c r="Z19" s="4"/>
      <c r="AA19" s="4"/>
    </row>
    <row r="20" spans="1:27" ht="13">
      <c r="A20" s="4111"/>
      <c r="B20" s="4658"/>
      <c r="C20" s="1309"/>
      <c r="D20" s="1267"/>
      <c r="E20" s="1300"/>
      <c r="F20" s="1300"/>
      <c r="G20" s="4658"/>
      <c r="H20" s="1310"/>
      <c r="I20" s="1273"/>
      <c r="J20" s="1311"/>
      <c r="K20" s="1312"/>
      <c r="L20" s="1313" t="s">
        <v>596</v>
      </c>
      <c r="M20" s="1314"/>
      <c r="N20" s="1314"/>
      <c r="O20" s="1314"/>
      <c r="P20" s="1314"/>
      <c r="Q20" s="1315"/>
      <c r="R20" s="1314"/>
      <c r="S20" s="1316"/>
      <c r="T20" s="4"/>
      <c r="U20" s="4"/>
      <c r="V20" s="4"/>
      <c r="W20" s="4"/>
      <c r="X20" s="4"/>
      <c r="Y20" s="4"/>
      <c r="Z20" s="4"/>
      <c r="AA20" s="4"/>
    </row>
    <row r="21" spans="1:27" ht="13">
      <c r="A21" s="4111"/>
      <c r="B21" s="4658"/>
      <c r="C21" s="1309"/>
      <c r="D21" s="1267"/>
      <c r="E21" s="1300"/>
      <c r="F21" s="1300"/>
      <c r="G21" s="4658"/>
      <c r="H21" s="1317"/>
      <c r="I21" s="1273"/>
      <c r="J21" s="1311"/>
      <c r="K21" s="1312"/>
      <c r="L21" s="1184"/>
      <c r="M21" s="1314"/>
      <c r="N21" s="1314"/>
      <c r="O21" s="1314"/>
      <c r="P21" s="1314"/>
      <c r="Q21" s="1315"/>
      <c r="R21" s="1314"/>
      <c r="S21" s="1316"/>
      <c r="T21" s="4"/>
      <c r="U21" s="4"/>
      <c r="V21" s="4"/>
      <c r="W21" s="4"/>
      <c r="X21" s="4"/>
      <c r="Y21" s="4"/>
      <c r="Z21" s="4"/>
      <c r="AA21" s="4"/>
    </row>
    <row r="22" spans="1:27" ht="13">
      <c r="A22" s="4175"/>
      <c r="B22" s="4670"/>
      <c r="C22" s="1318"/>
      <c r="D22" s="1319"/>
      <c r="E22" s="1320"/>
      <c r="F22" s="1320"/>
      <c r="G22" s="4670"/>
      <c r="H22" s="1321"/>
      <c r="I22" s="1322"/>
      <c r="J22" s="1323"/>
      <c r="K22" s="1324"/>
      <c r="L22" s="1325"/>
      <c r="M22" s="1325"/>
      <c r="N22" s="1325"/>
      <c r="O22" s="1325"/>
      <c r="P22" s="1325"/>
      <c r="Q22" s="1326"/>
      <c r="R22" s="1324"/>
      <c r="S22" s="1327"/>
      <c r="T22" s="4"/>
      <c r="U22" s="4"/>
      <c r="V22" s="4"/>
      <c r="W22" s="4"/>
      <c r="X22" s="4"/>
      <c r="Y22" s="4"/>
      <c r="Z22" s="4"/>
      <c r="AA22" s="4"/>
    </row>
    <row r="23" spans="1:27" ht="13">
      <c r="A23" s="4676" t="s">
        <v>65</v>
      </c>
      <c r="B23" s="4661">
        <v>44593</v>
      </c>
      <c r="C23" s="1266"/>
      <c r="D23" s="1267"/>
      <c r="E23" s="4684"/>
      <c r="F23" s="4474"/>
      <c r="G23" s="4685" t="s">
        <v>597</v>
      </c>
      <c r="H23" s="4686" t="s">
        <v>598</v>
      </c>
      <c r="I23" s="4687" t="s">
        <v>599</v>
      </c>
      <c r="J23" s="1328"/>
      <c r="K23" s="1268"/>
      <c r="L23" s="1269"/>
      <c r="M23" s="1269"/>
      <c r="N23" s="1269"/>
      <c r="O23" s="1269"/>
      <c r="P23" s="1269"/>
      <c r="Q23" s="1270"/>
      <c r="R23" s="1269"/>
      <c r="S23" s="1271"/>
      <c r="T23" s="4"/>
      <c r="U23" s="4"/>
      <c r="V23" s="4"/>
      <c r="W23" s="4"/>
      <c r="X23" s="4"/>
      <c r="Y23" s="4"/>
      <c r="Z23" s="4"/>
      <c r="AA23" s="4"/>
    </row>
    <row r="24" spans="1:27" ht="13">
      <c r="A24" s="4111"/>
      <c r="B24" s="4658"/>
      <c r="C24" s="1266"/>
      <c r="D24" s="1267"/>
      <c r="E24" s="4688"/>
      <c r="F24" s="4205"/>
      <c r="G24" s="4666"/>
      <c r="H24" s="4070"/>
      <c r="I24" s="4180"/>
      <c r="J24" s="1316"/>
      <c r="K24" s="1268"/>
      <c r="L24" s="1269"/>
      <c r="M24" s="1269"/>
      <c r="N24" s="1269"/>
      <c r="O24" s="1269"/>
      <c r="P24" s="1269"/>
      <c r="Q24" s="1270"/>
      <c r="R24" s="1269"/>
      <c r="S24" s="1271"/>
      <c r="T24" s="4"/>
      <c r="U24" s="4"/>
      <c r="V24" s="4"/>
      <c r="W24" s="4"/>
      <c r="X24" s="4"/>
      <c r="Y24" s="4"/>
      <c r="Z24" s="4"/>
      <c r="AA24" s="4"/>
    </row>
    <row r="25" spans="1:27" ht="13">
      <c r="A25" s="4111"/>
      <c r="B25" s="4658"/>
      <c r="C25" s="1266"/>
      <c r="D25" s="1267"/>
      <c r="E25" s="4688"/>
      <c r="F25" s="4205"/>
      <c r="G25" s="1242"/>
      <c r="H25" s="1329"/>
      <c r="I25" s="1330"/>
      <c r="J25" s="1331"/>
      <c r="K25" s="1268"/>
      <c r="L25" s="1269"/>
      <c r="M25" s="1269"/>
      <c r="N25" s="1269"/>
      <c r="O25" s="1269"/>
      <c r="P25" s="1269"/>
      <c r="Q25" s="1270"/>
      <c r="R25" s="1269"/>
      <c r="S25" s="1271"/>
      <c r="T25" s="4"/>
      <c r="U25" s="4"/>
      <c r="V25" s="4"/>
      <c r="W25" s="4"/>
      <c r="X25" s="4"/>
      <c r="Y25" s="4"/>
      <c r="Z25" s="4"/>
      <c r="AA25" s="4"/>
    </row>
    <row r="26" spans="1:27" ht="13">
      <c r="A26" s="4111"/>
      <c r="B26" s="4670"/>
      <c r="C26" s="1275"/>
      <c r="D26" s="1276"/>
      <c r="E26" s="4737"/>
      <c r="F26" s="4205"/>
      <c r="G26" s="1277"/>
      <c r="H26" s="1332"/>
      <c r="I26" s="1333"/>
      <c r="J26" s="1334"/>
      <c r="K26" s="1281"/>
      <c r="L26" s="1282"/>
      <c r="M26" s="1282"/>
      <c r="N26" s="1282"/>
      <c r="O26" s="1282"/>
      <c r="P26" s="1282"/>
      <c r="Q26" s="1283"/>
      <c r="R26" s="1282"/>
      <c r="S26" s="1284"/>
      <c r="T26" s="4"/>
      <c r="U26" s="4"/>
      <c r="V26" s="4"/>
      <c r="W26" s="4"/>
      <c r="X26" s="4"/>
      <c r="Y26" s="4"/>
      <c r="Z26" s="4"/>
      <c r="AA26" s="4"/>
    </row>
    <row r="27" spans="1:27" ht="13">
      <c r="A27" s="4111"/>
      <c r="B27" s="4661">
        <v>44812</v>
      </c>
      <c r="C27" s="4669" t="s">
        <v>600</v>
      </c>
      <c r="D27" s="4731" t="s">
        <v>312</v>
      </c>
      <c r="E27" s="4738" t="s">
        <v>601</v>
      </c>
      <c r="F27" s="4069"/>
      <c r="G27" s="1335"/>
      <c r="H27" s="1336"/>
      <c r="I27" s="1290"/>
      <c r="J27" s="1274"/>
      <c r="K27" s="1268"/>
      <c r="L27" s="1290"/>
      <c r="M27" s="1290"/>
      <c r="N27" s="1290"/>
      <c r="O27" s="1290"/>
      <c r="P27" s="1290"/>
      <c r="Q27" s="1337"/>
      <c r="R27" s="1269"/>
      <c r="S27" s="1274"/>
      <c r="T27" s="4"/>
      <c r="U27" s="4"/>
      <c r="V27" s="4"/>
      <c r="W27" s="4"/>
      <c r="X27" s="4"/>
      <c r="Y27" s="4"/>
      <c r="Z27" s="4"/>
      <c r="AA27" s="4"/>
    </row>
    <row r="28" spans="1:27" ht="13">
      <c r="A28" s="4111"/>
      <c r="B28" s="4658"/>
      <c r="C28" s="4068"/>
      <c r="D28" s="4147"/>
      <c r="E28" s="4070"/>
      <c r="F28" s="4071"/>
      <c r="G28" s="1338"/>
      <c r="H28" s="1339"/>
      <c r="I28" s="1313"/>
      <c r="J28" s="1331"/>
      <c r="K28" s="1340"/>
      <c r="L28" s="1313"/>
      <c r="M28" s="1313"/>
      <c r="N28" s="1313"/>
      <c r="O28" s="1313"/>
      <c r="P28" s="1313"/>
      <c r="Q28" s="1341"/>
      <c r="R28" s="1342"/>
      <c r="S28" s="1331"/>
      <c r="T28" s="4"/>
      <c r="U28" s="4"/>
      <c r="V28" s="4"/>
      <c r="W28" s="4"/>
      <c r="X28" s="4"/>
      <c r="Y28" s="4"/>
      <c r="Z28" s="4"/>
      <c r="AA28" s="4"/>
    </row>
    <row r="29" spans="1:27" ht="13">
      <c r="A29" s="4111"/>
      <c r="B29" s="4658"/>
      <c r="C29" s="4068"/>
      <c r="D29" s="4147"/>
      <c r="E29" s="4678" t="s">
        <v>63</v>
      </c>
      <c r="F29" s="4724" t="s">
        <v>602</v>
      </c>
      <c r="G29" s="1343"/>
      <c r="H29" s="4725" t="s">
        <v>603</v>
      </c>
      <c r="I29" s="4727" t="s">
        <v>604</v>
      </c>
      <c r="J29" s="1331"/>
      <c r="K29" s="1340"/>
      <c r="L29" s="1313"/>
      <c r="M29" s="1313"/>
      <c r="N29" s="1313"/>
      <c r="O29" s="1313"/>
      <c r="P29" s="1313"/>
      <c r="Q29" s="1341"/>
      <c r="R29" s="1342"/>
      <c r="S29" s="1331"/>
      <c r="T29" s="4"/>
      <c r="U29" s="4"/>
      <c r="V29" s="4"/>
      <c r="W29" s="4"/>
      <c r="X29" s="4"/>
      <c r="Y29" s="4"/>
      <c r="Z29" s="4"/>
      <c r="AA29" s="4"/>
    </row>
    <row r="30" spans="1:27" ht="13">
      <c r="A30" s="4111"/>
      <c r="B30" s="4662"/>
      <c r="C30" s="4130"/>
      <c r="D30" s="4148"/>
      <c r="E30" s="4496"/>
      <c r="F30" s="4674"/>
      <c r="G30" s="1345"/>
      <c r="H30" s="4726"/>
      <c r="I30" s="4180"/>
      <c r="J30" s="1311"/>
      <c r="K30" s="1312"/>
      <c r="L30" s="1344"/>
      <c r="M30" s="1344"/>
      <c r="N30" s="1344"/>
      <c r="O30" s="1344"/>
      <c r="P30" s="1344"/>
      <c r="Q30" s="1346"/>
      <c r="R30" s="1314"/>
      <c r="S30" s="1311"/>
      <c r="T30" s="4"/>
      <c r="U30" s="4"/>
      <c r="V30" s="4"/>
      <c r="W30" s="4"/>
      <c r="X30" s="4"/>
      <c r="Y30" s="4"/>
      <c r="Z30" s="4"/>
      <c r="AA30" s="4"/>
    </row>
    <row r="31" spans="1:27" ht="25.5" customHeight="1">
      <c r="A31" s="4111"/>
      <c r="B31" s="4668" t="s">
        <v>111</v>
      </c>
      <c r="C31" s="1347"/>
      <c r="D31" s="1348"/>
      <c r="E31" s="4496"/>
      <c r="F31" s="4674"/>
      <c r="G31" s="1295"/>
      <c r="H31" s="4728" t="s">
        <v>605</v>
      </c>
      <c r="I31" s="4729" t="s">
        <v>604</v>
      </c>
      <c r="J31" s="1349" t="s">
        <v>606</v>
      </c>
      <c r="K31" s="1299">
        <v>21</v>
      </c>
      <c r="L31" s="1291" t="s">
        <v>607</v>
      </c>
      <c r="M31" s="1291"/>
      <c r="N31" s="1291"/>
      <c r="O31" s="1291"/>
      <c r="P31" s="1291"/>
      <c r="Q31" s="1292">
        <v>10</v>
      </c>
      <c r="R31" s="1291"/>
      <c r="S31" s="1293" t="s">
        <v>608</v>
      </c>
      <c r="T31" s="4"/>
      <c r="U31" s="4"/>
      <c r="V31" s="4"/>
      <c r="W31" s="4"/>
      <c r="X31" s="4"/>
      <c r="Y31" s="4"/>
      <c r="Z31" s="4"/>
      <c r="AA31" s="4"/>
    </row>
    <row r="32" spans="1:27" ht="13">
      <c r="A32" s="4111"/>
      <c r="B32" s="4658"/>
      <c r="C32" s="1309"/>
      <c r="D32" s="1350"/>
      <c r="E32" s="4496"/>
      <c r="F32" s="4674"/>
      <c r="G32" s="1242"/>
      <c r="H32" s="4712"/>
      <c r="I32" s="4180"/>
      <c r="J32" s="1271"/>
      <c r="K32" s="1268"/>
      <c r="L32" s="1269"/>
      <c r="M32" s="1269"/>
      <c r="N32" s="1269"/>
      <c r="O32" s="1269"/>
      <c r="P32" s="1269"/>
      <c r="Q32" s="1270"/>
      <c r="R32" s="1269"/>
      <c r="S32" s="1271" t="s">
        <v>609</v>
      </c>
      <c r="T32" s="4"/>
      <c r="U32" s="4"/>
      <c r="V32" s="4"/>
      <c r="W32" s="4"/>
      <c r="X32" s="4"/>
      <c r="Y32" s="4"/>
      <c r="Z32" s="4"/>
      <c r="AA32" s="4"/>
    </row>
    <row r="33" spans="1:27" ht="13">
      <c r="A33" s="4111"/>
      <c r="B33" s="4658"/>
      <c r="C33" s="1309"/>
      <c r="D33" s="1350"/>
      <c r="E33" s="4496"/>
      <c r="F33" s="4674"/>
      <c r="G33" s="1242"/>
      <c r="H33" s="1351"/>
      <c r="I33" s="1273"/>
      <c r="J33" s="1352"/>
      <c r="K33" s="1268"/>
      <c r="L33" s="1269"/>
      <c r="M33" s="1269"/>
      <c r="N33" s="1269"/>
      <c r="O33" s="1269"/>
      <c r="P33" s="1269"/>
      <c r="Q33" s="1270"/>
      <c r="R33" s="1269"/>
      <c r="S33" s="1271"/>
      <c r="T33" s="4"/>
      <c r="U33" s="4"/>
      <c r="V33" s="4"/>
      <c r="W33" s="4"/>
      <c r="X33" s="4"/>
      <c r="Y33" s="4"/>
      <c r="Z33" s="4"/>
      <c r="AA33" s="4"/>
    </row>
    <row r="34" spans="1:27" ht="13">
      <c r="A34" s="4111"/>
      <c r="B34" s="4662"/>
      <c r="C34" s="1353"/>
      <c r="D34" s="1354"/>
      <c r="E34" s="4496"/>
      <c r="F34" s="4674"/>
      <c r="G34" s="1277"/>
      <c r="H34" s="1355"/>
      <c r="I34" s="1279"/>
      <c r="J34" s="1334"/>
      <c r="K34" s="1281"/>
      <c r="L34" s="1282"/>
      <c r="M34" s="1282"/>
      <c r="N34" s="1282"/>
      <c r="O34" s="1282"/>
      <c r="P34" s="1282"/>
      <c r="Q34" s="1283"/>
      <c r="R34" s="1282"/>
      <c r="S34" s="1284"/>
      <c r="T34" s="4"/>
      <c r="U34" s="4"/>
      <c r="V34" s="4"/>
      <c r="W34" s="4"/>
      <c r="X34" s="4"/>
      <c r="Y34" s="4"/>
      <c r="Z34" s="4"/>
      <c r="AA34" s="4"/>
    </row>
    <row r="35" spans="1:27" ht="13">
      <c r="A35" s="4111"/>
      <c r="B35" s="4668" t="s">
        <v>120</v>
      </c>
      <c r="C35" s="4740"/>
      <c r="D35" s="1357"/>
      <c r="E35" s="4496"/>
      <c r="F35" s="4674"/>
      <c r="G35" s="4730" t="s">
        <v>610</v>
      </c>
      <c r="H35" s="1358"/>
      <c r="I35" s="1359"/>
      <c r="J35" s="1360"/>
      <c r="K35" s="1361">
        <v>25</v>
      </c>
      <c r="L35" s="1362" t="s">
        <v>611</v>
      </c>
      <c r="M35" s="1362"/>
      <c r="N35" s="1362"/>
      <c r="O35" s="1362"/>
      <c r="P35" s="1362"/>
      <c r="Q35" s="1363">
        <v>7</v>
      </c>
      <c r="R35" s="1362"/>
      <c r="S35" s="1364"/>
      <c r="T35" s="4"/>
      <c r="U35" s="4"/>
      <c r="V35" s="4"/>
      <c r="W35" s="4"/>
      <c r="X35" s="4"/>
      <c r="Y35" s="4"/>
      <c r="Z35" s="4"/>
      <c r="AA35" s="4"/>
    </row>
    <row r="36" spans="1:27" ht="13">
      <c r="A36" s="4111"/>
      <c r="B36" s="4658"/>
      <c r="C36" s="4068"/>
      <c r="D36" s="1365"/>
      <c r="E36" s="4496"/>
      <c r="F36" s="4674"/>
      <c r="G36" s="4658"/>
      <c r="H36" s="1366"/>
      <c r="I36" s="1367"/>
      <c r="J36" s="1368"/>
      <c r="K36" s="1369"/>
      <c r="L36" s="1370"/>
      <c r="M36" s="1370"/>
      <c r="N36" s="1370"/>
      <c r="O36" s="1370"/>
      <c r="P36" s="1370"/>
      <c r="Q36" s="1371"/>
      <c r="R36" s="1370"/>
      <c r="S36" s="1372"/>
      <c r="T36" s="4"/>
      <c r="U36" s="4"/>
      <c r="V36" s="4"/>
      <c r="W36" s="4"/>
      <c r="X36" s="4"/>
      <c r="Y36" s="4"/>
      <c r="Z36" s="4"/>
      <c r="AA36" s="4"/>
    </row>
    <row r="37" spans="1:27" ht="13">
      <c r="A37" s="4111"/>
      <c r="B37" s="4658"/>
      <c r="C37" s="4068"/>
      <c r="D37" s="1373"/>
      <c r="E37" s="4496"/>
      <c r="F37" s="4674"/>
      <c r="G37" s="4658"/>
      <c r="H37" s="1374"/>
      <c r="I37" s="1367"/>
      <c r="J37" s="1368"/>
      <c r="K37" s="1369"/>
      <c r="L37" s="1370"/>
      <c r="M37" s="1370"/>
      <c r="N37" s="1370"/>
      <c r="O37" s="1370"/>
      <c r="P37" s="1370"/>
      <c r="Q37" s="1371"/>
      <c r="R37" s="1370"/>
      <c r="S37" s="1372"/>
      <c r="T37" s="4"/>
      <c r="U37" s="4"/>
      <c r="V37" s="4"/>
      <c r="W37" s="4"/>
      <c r="X37" s="4"/>
      <c r="Y37" s="4"/>
      <c r="Z37" s="4"/>
      <c r="AA37" s="4"/>
    </row>
    <row r="38" spans="1:27" ht="13">
      <c r="A38" s="4111"/>
      <c r="B38" s="4662"/>
      <c r="C38" s="4130"/>
      <c r="D38" s="1373"/>
      <c r="E38" s="4497"/>
      <c r="F38" s="4675"/>
      <c r="G38" s="4662"/>
      <c r="H38" s="1375"/>
      <c r="I38" s="1376"/>
      <c r="J38" s="1377"/>
      <c r="K38" s="1378"/>
      <c r="L38" s="1379"/>
      <c r="M38" s="1379"/>
      <c r="N38" s="1379"/>
      <c r="O38" s="1379"/>
      <c r="P38" s="1379"/>
      <c r="Q38" s="1380"/>
      <c r="R38" s="1379"/>
      <c r="S38" s="1381"/>
      <c r="T38" s="4"/>
      <c r="U38" s="4"/>
      <c r="V38" s="4"/>
      <c r="W38" s="4"/>
      <c r="X38" s="4"/>
      <c r="Y38" s="4"/>
      <c r="Z38" s="4"/>
      <c r="AA38" s="4"/>
    </row>
    <row r="39" spans="1:27" ht="13">
      <c r="A39" s="4111"/>
      <c r="B39" s="4741" t="s">
        <v>125</v>
      </c>
      <c r="C39" s="1382"/>
      <c r="D39" s="1357"/>
      <c r="E39" s="4689" t="s">
        <v>104</v>
      </c>
      <c r="F39" s="4682" t="s">
        <v>612</v>
      </c>
      <c r="G39" s="4742" t="s">
        <v>613</v>
      </c>
      <c r="H39" s="1385"/>
      <c r="I39" s="1359"/>
      <c r="J39" s="1360"/>
      <c r="K39" s="1361">
        <v>25</v>
      </c>
      <c r="L39" s="1362" t="s">
        <v>152</v>
      </c>
      <c r="M39" s="1386"/>
      <c r="N39" s="1386"/>
      <c r="O39" s="1386"/>
      <c r="P39" s="1386"/>
      <c r="Q39" s="1387"/>
      <c r="R39" s="1386"/>
      <c r="S39" s="1388"/>
      <c r="T39" s="4"/>
      <c r="U39" s="4"/>
      <c r="V39" s="4"/>
      <c r="W39" s="4"/>
      <c r="X39" s="4"/>
      <c r="Y39" s="4"/>
      <c r="Z39" s="4"/>
      <c r="AA39" s="4"/>
    </row>
    <row r="40" spans="1:27" ht="13">
      <c r="A40" s="4111"/>
      <c r="B40" s="4658"/>
      <c r="C40" s="1389"/>
      <c r="D40" s="1390"/>
      <c r="E40" s="4068"/>
      <c r="F40" s="4674"/>
      <c r="G40" s="4666"/>
      <c r="H40" s="1374"/>
      <c r="I40" s="1367"/>
      <c r="J40" s="1368"/>
      <c r="K40" s="1250">
        <v>21</v>
      </c>
      <c r="L40" s="1251" t="s">
        <v>614</v>
      </c>
      <c r="M40" s="1251"/>
      <c r="N40" s="1251"/>
      <c r="O40" s="1251"/>
      <c r="P40" s="1251"/>
      <c r="Q40" s="1252"/>
      <c r="R40" s="1391"/>
      <c r="S40" s="1392"/>
      <c r="T40" s="4"/>
      <c r="U40" s="4"/>
      <c r="V40" s="4"/>
      <c r="W40" s="4"/>
      <c r="X40" s="4"/>
      <c r="Y40" s="4"/>
      <c r="Z40" s="4"/>
      <c r="AA40" s="4"/>
    </row>
    <row r="41" spans="1:27" ht="13">
      <c r="A41" s="4111"/>
      <c r="B41" s="4658"/>
      <c r="C41" s="1389"/>
      <c r="D41" s="1390"/>
      <c r="E41" s="4068"/>
      <c r="F41" s="4674"/>
      <c r="G41" s="1393"/>
      <c r="H41" s="1374"/>
      <c r="I41" s="1367"/>
      <c r="J41" s="1368"/>
      <c r="K41" s="1250"/>
      <c r="L41" s="1251"/>
      <c r="M41" s="1251"/>
      <c r="N41" s="1251"/>
      <c r="O41" s="1251"/>
      <c r="P41" s="1251"/>
      <c r="Q41" s="1252"/>
      <c r="R41" s="1391"/>
      <c r="S41" s="1392"/>
      <c r="T41" s="4"/>
      <c r="U41" s="4"/>
      <c r="V41" s="4"/>
      <c r="W41" s="4"/>
      <c r="X41" s="4"/>
      <c r="Y41" s="4"/>
      <c r="Z41" s="4"/>
      <c r="AA41" s="4"/>
    </row>
    <row r="42" spans="1:27" ht="13">
      <c r="A42" s="4175"/>
      <c r="B42" s="4670"/>
      <c r="C42" s="1394"/>
      <c r="D42" s="1395"/>
      <c r="E42" s="4068"/>
      <c r="F42" s="4674"/>
      <c r="G42" s="1396"/>
      <c r="H42" s="1397"/>
      <c r="I42" s="1398"/>
      <c r="J42" s="1399"/>
      <c r="K42" s="1262"/>
      <c r="L42" s="1263"/>
      <c r="M42" s="1263"/>
      <c r="N42" s="1263"/>
      <c r="O42" s="1263"/>
      <c r="P42" s="1263"/>
      <c r="Q42" s="1264"/>
      <c r="R42" s="1400"/>
      <c r="S42" s="1401"/>
      <c r="T42" s="4"/>
      <c r="U42" s="4"/>
      <c r="V42" s="4"/>
      <c r="W42" s="4"/>
      <c r="X42" s="4"/>
      <c r="Y42" s="4"/>
      <c r="Z42" s="4"/>
      <c r="AA42" s="4"/>
    </row>
    <row r="43" spans="1:27" ht="13">
      <c r="A43" s="4676" t="s">
        <v>96</v>
      </c>
      <c r="B43" s="4665">
        <v>44717</v>
      </c>
      <c r="C43" s="1245"/>
      <c r="D43" s="1402"/>
      <c r="E43" s="4068"/>
      <c r="F43" s="4674"/>
      <c r="G43" s="4746" t="s">
        <v>615</v>
      </c>
      <c r="H43" s="4739" t="s">
        <v>616</v>
      </c>
      <c r="I43" s="4743" t="s">
        <v>617</v>
      </c>
      <c r="J43" s="1256"/>
      <c r="K43" s="1250"/>
      <c r="L43" s="1251"/>
      <c r="M43" s="1251"/>
      <c r="N43" s="1251"/>
      <c r="O43" s="1251"/>
      <c r="P43" s="1251"/>
      <c r="Q43" s="1252"/>
      <c r="R43" s="1269" t="s">
        <v>618</v>
      </c>
      <c r="S43" s="1253"/>
      <c r="T43" s="4"/>
      <c r="U43" s="4"/>
      <c r="V43" s="4"/>
      <c r="W43" s="4"/>
      <c r="X43" s="4"/>
      <c r="Y43" s="4"/>
      <c r="Z43" s="4"/>
      <c r="AA43" s="4"/>
    </row>
    <row r="44" spans="1:27" ht="13">
      <c r="A44" s="4111"/>
      <c r="B44" s="4658"/>
      <c r="C44" s="1245"/>
      <c r="D44" s="1402"/>
      <c r="E44" s="4068"/>
      <c r="F44" s="4674"/>
      <c r="G44" s="4658"/>
      <c r="H44" s="4712"/>
      <c r="I44" s="4189"/>
      <c r="J44" s="1368"/>
      <c r="K44" s="1250"/>
      <c r="L44" s="1251"/>
      <c r="M44" s="1251"/>
      <c r="N44" s="1251"/>
      <c r="O44" s="1251"/>
      <c r="P44" s="1251"/>
      <c r="Q44" s="1252"/>
      <c r="R44" s="1251"/>
      <c r="S44" s="1253"/>
      <c r="T44" s="4"/>
      <c r="U44" s="4"/>
      <c r="V44" s="4"/>
      <c r="W44" s="4"/>
      <c r="X44" s="4"/>
      <c r="Y44" s="4"/>
      <c r="Z44" s="4"/>
      <c r="AA44" s="4"/>
    </row>
    <row r="45" spans="1:27" ht="13">
      <c r="A45" s="4111"/>
      <c r="B45" s="4658"/>
      <c r="C45" s="1245"/>
      <c r="D45" s="1402"/>
      <c r="E45" s="4068"/>
      <c r="F45" s="4674"/>
      <c r="G45" s="4658"/>
      <c r="H45" s="4725" t="s">
        <v>619</v>
      </c>
      <c r="I45" s="4189"/>
      <c r="J45" s="1368"/>
      <c r="K45" s="1250"/>
      <c r="L45" s="1251"/>
      <c r="M45" s="1251"/>
      <c r="N45" s="1251"/>
      <c r="O45" s="1251"/>
      <c r="P45" s="1251"/>
      <c r="Q45" s="1252"/>
      <c r="R45" s="1251"/>
      <c r="S45" s="1253"/>
      <c r="T45" s="4"/>
      <c r="U45" s="4"/>
      <c r="V45" s="4"/>
      <c r="W45" s="4"/>
      <c r="X45" s="4"/>
      <c r="Y45" s="4"/>
      <c r="Z45" s="4"/>
      <c r="AA45" s="4"/>
    </row>
    <row r="46" spans="1:27" ht="13">
      <c r="A46" s="4111"/>
      <c r="B46" s="4666"/>
      <c r="C46" s="1356"/>
      <c r="D46" s="1365"/>
      <c r="E46" s="4068"/>
      <c r="F46" s="4674"/>
      <c r="G46" s="4666"/>
      <c r="H46" s="4726"/>
      <c r="I46" s="4189"/>
      <c r="J46" s="1377"/>
      <c r="K46" s="1403"/>
      <c r="L46" s="1404"/>
      <c r="M46" s="1404"/>
      <c r="N46" s="1404"/>
      <c r="O46" s="1404"/>
      <c r="P46" s="1404"/>
      <c r="Q46" s="1405"/>
      <c r="R46" s="1404"/>
      <c r="S46" s="1406"/>
      <c r="T46" s="4"/>
      <c r="U46" s="4"/>
      <c r="V46" s="4"/>
      <c r="W46" s="4"/>
      <c r="X46" s="4"/>
      <c r="Y46" s="4"/>
      <c r="Z46" s="4"/>
      <c r="AA46" s="4"/>
    </row>
    <row r="47" spans="1:27" ht="13">
      <c r="A47" s="4111"/>
      <c r="B47" s="1407">
        <v>44876</v>
      </c>
      <c r="C47" s="4744" t="s">
        <v>331</v>
      </c>
      <c r="D47" s="4745"/>
      <c r="E47" s="4068"/>
      <c r="F47" s="4674"/>
      <c r="G47" s="4747" t="s">
        <v>620</v>
      </c>
      <c r="H47" s="1408" t="s">
        <v>110</v>
      </c>
      <c r="I47" s="1409" t="s">
        <v>621</v>
      </c>
      <c r="J47" s="1410"/>
      <c r="K47" s="1411"/>
      <c r="L47" s="1412"/>
      <c r="M47" s="1412"/>
      <c r="N47" s="1412"/>
      <c r="O47" s="1412"/>
      <c r="P47" s="1412"/>
      <c r="Q47" s="1413"/>
      <c r="R47" s="1412"/>
      <c r="S47" s="1414" t="s">
        <v>622</v>
      </c>
      <c r="T47" s="4"/>
      <c r="U47" s="4"/>
      <c r="V47" s="4"/>
      <c r="W47" s="4"/>
      <c r="X47" s="4"/>
      <c r="Y47" s="4"/>
      <c r="Z47" s="4"/>
      <c r="AA47" s="4"/>
    </row>
    <row r="48" spans="1:27" ht="13">
      <c r="A48" s="4111"/>
      <c r="B48" s="4668" t="s">
        <v>317</v>
      </c>
      <c r="C48" s="4672" t="s">
        <v>106</v>
      </c>
      <c r="D48" s="1415"/>
      <c r="E48" s="4068"/>
      <c r="F48" s="4674"/>
      <c r="G48" s="4658"/>
      <c r="H48" s="1416"/>
      <c r="I48" s="1273"/>
      <c r="J48" s="1352"/>
      <c r="K48" s="1299"/>
      <c r="L48" s="1291"/>
      <c r="M48" s="1291"/>
      <c r="N48" s="1291"/>
      <c r="O48" s="1291"/>
      <c r="P48" s="1291"/>
      <c r="Q48" s="1292"/>
      <c r="R48" s="1291"/>
      <c r="S48" s="1293"/>
      <c r="T48" s="4"/>
      <c r="U48" s="4"/>
      <c r="V48" s="4"/>
      <c r="W48" s="4"/>
      <c r="X48" s="4"/>
      <c r="Y48" s="4"/>
      <c r="Z48" s="4"/>
      <c r="AA48" s="4"/>
    </row>
    <row r="49" spans="1:27" ht="13">
      <c r="A49" s="4111"/>
      <c r="B49" s="4658"/>
      <c r="C49" s="4068"/>
      <c r="D49" s="1415"/>
      <c r="E49" s="4068"/>
      <c r="F49" s="4674"/>
      <c r="G49" s="4658"/>
      <c r="H49" s="1417"/>
      <c r="I49" s="1418"/>
      <c r="J49" s="1311"/>
      <c r="K49" s="1268"/>
      <c r="L49" s="1269"/>
      <c r="M49" s="1269"/>
      <c r="N49" s="1269"/>
      <c r="O49" s="1269"/>
      <c r="P49" s="1269"/>
      <c r="Q49" s="1270"/>
      <c r="R49" s="1269"/>
      <c r="S49" s="1271"/>
      <c r="T49" s="4"/>
      <c r="U49" s="4"/>
      <c r="V49" s="4"/>
      <c r="W49" s="4"/>
      <c r="X49" s="4"/>
      <c r="Y49" s="4"/>
      <c r="Z49" s="4"/>
      <c r="AA49" s="4"/>
    </row>
    <row r="50" spans="1:27" ht="13">
      <c r="A50" s="4111"/>
      <c r="B50" s="4658"/>
      <c r="C50" s="4068"/>
      <c r="D50" s="1415"/>
      <c r="E50" s="4068"/>
      <c r="F50" s="4674"/>
      <c r="G50" s="4658"/>
      <c r="H50" s="1419"/>
      <c r="I50" s="1229"/>
      <c r="J50" s="1311"/>
      <c r="K50" s="1268"/>
      <c r="L50" s="1269"/>
      <c r="M50" s="1269"/>
      <c r="N50" s="1269"/>
      <c r="O50" s="1269"/>
      <c r="P50" s="1269"/>
      <c r="Q50" s="1270"/>
      <c r="R50" s="1269"/>
      <c r="S50" s="1271"/>
      <c r="T50" s="4"/>
      <c r="U50" s="4"/>
      <c r="V50" s="4"/>
      <c r="W50" s="4"/>
      <c r="X50" s="4"/>
      <c r="Y50" s="4"/>
      <c r="Z50" s="4"/>
      <c r="AA50" s="4"/>
    </row>
    <row r="51" spans="1:27" ht="13">
      <c r="A51" s="4111"/>
      <c r="B51" s="4662"/>
      <c r="C51" s="4130"/>
      <c r="D51" s="1223"/>
      <c r="E51" s="4130"/>
      <c r="F51" s="4675"/>
      <c r="G51" s="4666"/>
      <c r="H51" s="1419"/>
      <c r="I51" s="1229"/>
      <c r="J51" s="1311"/>
      <c r="K51" s="1281"/>
      <c r="L51" s="1282"/>
      <c r="M51" s="1282"/>
      <c r="N51" s="1282"/>
      <c r="O51" s="1282"/>
      <c r="P51" s="1282"/>
      <c r="Q51" s="1283"/>
      <c r="R51" s="1282"/>
      <c r="S51" s="1284"/>
      <c r="T51" s="4"/>
      <c r="U51" s="4"/>
      <c r="V51" s="4"/>
      <c r="W51" s="4"/>
      <c r="X51" s="4"/>
      <c r="Y51" s="4"/>
      <c r="Z51" s="4"/>
      <c r="AA51" s="4"/>
    </row>
    <row r="52" spans="1:27" ht="13">
      <c r="A52" s="4111"/>
      <c r="B52" s="4764" t="s">
        <v>324</v>
      </c>
      <c r="C52" s="1302"/>
      <c r="D52" s="1420"/>
      <c r="E52" s="4761" t="s">
        <v>117</v>
      </c>
      <c r="F52" s="4762" t="s">
        <v>623</v>
      </c>
      <c r="G52" s="4763" t="s">
        <v>624</v>
      </c>
      <c r="H52" s="1421"/>
      <c r="I52" s="1422"/>
      <c r="J52" s="1304"/>
      <c r="K52" s="1299">
        <v>25</v>
      </c>
      <c r="L52" s="1291" t="s">
        <v>625</v>
      </c>
      <c r="M52" s="1291"/>
      <c r="N52" s="1291"/>
      <c r="O52" s="1291"/>
      <c r="P52" s="1291" t="s">
        <v>626</v>
      </c>
      <c r="Q52" s="1292">
        <v>7</v>
      </c>
      <c r="R52" s="1291"/>
      <c r="S52" s="1293" t="s">
        <v>627</v>
      </c>
      <c r="T52" s="4"/>
      <c r="U52" s="4"/>
      <c r="V52" s="4"/>
      <c r="W52" s="4"/>
      <c r="X52" s="4"/>
      <c r="Y52" s="4"/>
      <c r="Z52" s="4"/>
      <c r="AA52" s="4"/>
    </row>
    <row r="53" spans="1:27" ht="13">
      <c r="A53" s="4111"/>
      <c r="B53" s="4658"/>
      <c r="C53" s="1309"/>
      <c r="D53" s="1415"/>
      <c r="E53" s="4068"/>
      <c r="F53" s="4674"/>
      <c r="G53" s="4658"/>
      <c r="H53" s="1423"/>
      <c r="I53" s="1424"/>
      <c r="J53" s="1311"/>
      <c r="K53" s="1268">
        <v>39</v>
      </c>
      <c r="L53" s="1269" t="s">
        <v>628</v>
      </c>
      <c r="M53" s="1269"/>
      <c r="N53" s="1269"/>
      <c r="O53" s="1269"/>
      <c r="P53" s="1269"/>
      <c r="Q53" s="1270"/>
      <c r="R53" s="1269"/>
      <c r="S53" s="1271"/>
      <c r="T53" s="4"/>
      <c r="U53" s="4"/>
      <c r="V53" s="4"/>
      <c r="W53" s="4"/>
      <c r="X53" s="4"/>
      <c r="Y53" s="4"/>
      <c r="Z53" s="4"/>
      <c r="AA53" s="4"/>
    </row>
    <row r="54" spans="1:27" ht="13">
      <c r="A54" s="4111"/>
      <c r="B54" s="4658"/>
      <c r="C54" s="1309"/>
      <c r="D54" s="1415"/>
      <c r="E54" s="4068"/>
      <c r="F54" s="4674"/>
      <c r="G54" s="4658"/>
      <c r="H54" s="1423"/>
      <c r="I54" s="1424"/>
      <c r="J54" s="1311"/>
      <c r="K54" s="1268"/>
      <c r="L54" s="1269"/>
      <c r="M54" s="1269"/>
      <c r="N54" s="1269"/>
      <c r="O54" s="1269"/>
      <c r="P54" s="1269"/>
      <c r="Q54" s="1270"/>
      <c r="R54" s="1269"/>
      <c r="S54" s="1271"/>
      <c r="T54" s="4"/>
      <c r="U54" s="4"/>
      <c r="V54" s="4"/>
      <c r="W54" s="4"/>
      <c r="X54" s="4"/>
      <c r="Y54" s="4"/>
      <c r="Z54" s="4"/>
      <c r="AA54" s="4"/>
    </row>
    <row r="55" spans="1:27" ht="13">
      <c r="A55" s="4111"/>
      <c r="B55" s="4662"/>
      <c r="C55" s="1353"/>
      <c r="D55" s="1425"/>
      <c r="E55" s="4068"/>
      <c r="F55" s="4674"/>
      <c r="G55" s="4662"/>
      <c r="H55" s="1426"/>
      <c r="I55" s="1427"/>
      <c r="J55" s="1334"/>
      <c r="K55" s="1281"/>
      <c r="L55" s="1282"/>
      <c r="M55" s="1282"/>
      <c r="N55" s="1282"/>
      <c r="O55" s="1282"/>
      <c r="P55" s="1282"/>
      <c r="Q55" s="1283"/>
      <c r="R55" s="1282"/>
      <c r="S55" s="1284"/>
      <c r="T55" s="4"/>
      <c r="U55" s="4"/>
      <c r="V55" s="4"/>
      <c r="W55" s="4"/>
      <c r="X55" s="4"/>
      <c r="Y55" s="4"/>
      <c r="Z55" s="4"/>
      <c r="AA55" s="4"/>
    </row>
    <row r="56" spans="1:27" ht="13">
      <c r="A56" s="4111"/>
      <c r="B56" s="4741" t="s">
        <v>327</v>
      </c>
      <c r="C56" s="1286"/>
      <c r="D56" s="1420"/>
      <c r="E56" s="4068"/>
      <c r="F56" s="4674"/>
      <c r="G56" s="4730" t="s">
        <v>610</v>
      </c>
      <c r="H56" s="1428"/>
      <c r="I56" s="1429"/>
      <c r="J56" s="1304"/>
      <c r="K56" s="1299">
        <v>25</v>
      </c>
      <c r="L56" s="1291" t="s">
        <v>84</v>
      </c>
      <c r="M56" s="1291"/>
      <c r="N56" s="1291"/>
      <c r="O56" s="1291"/>
      <c r="P56" s="1291"/>
      <c r="Q56" s="1292"/>
      <c r="R56" s="1299"/>
      <c r="S56" s="1293"/>
      <c r="T56" s="4"/>
      <c r="U56" s="4"/>
      <c r="V56" s="4"/>
      <c r="W56" s="4"/>
      <c r="X56" s="4"/>
      <c r="Y56" s="4"/>
      <c r="Z56" s="4"/>
      <c r="AA56" s="4"/>
    </row>
    <row r="57" spans="1:27" ht="13">
      <c r="A57" s="4111"/>
      <c r="B57" s="4658"/>
      <c r="C57" s="1430"/>
      <c r="D57" s="1223"/>
      <c r="E57" s="4068"/>
      <c r="F57" s="4674"/>
      <c r="G57" s="4658"/>
      <c r="H57" s="1428"/>
      <c r="I57" s="1273"/>
      <c r="J57" s="1311"/>
      <c r="K57" s="1431"/>
      <c r="L57" s="1432"/>
      <c r="M57" s="1432"/>
      <c r="N57" s="1432"/>
      <c r="O57" s="1432"/>
      <c r="P57" s="1432"/>
      <c r="Q57" s="1433"/>
      <c r="R57" s="1431"/>
      <c r="S57" s="1328"/>
      <c r="T57" s="4"/>
      <c r="U57" s="4"/>
      <c r="V57" s="4"/>
      <c r="W57" s="4"/>
      <c r="X57" s="4"/>
      <c r="Y57" s="4"/>
      <c r="Z57" s="4"/>
      <c r="AA57" s="4"/>
    </row>
    <row r="58" spans="1:27" ht="13">
      <c r="A58" s="4111"/>
      <c r="B58" s="4658"/>
      <c r="C58" s="1434"/>
      <c r="D58" s="1435"/>
      <c r="E58" s="4068"/>
      <c r="F58" s="4674"/>
      <c r="G58" s="4658"/>
      <c r="H58" s="1428"/>
      <c r="I58" s="1273"/>
      <c r="J58" s="1311"/>
      <c r="K58" s="1312"/>
      <c r="L58" s="1314"/>
      <c r="M58" s="1314"/>
      <c r="N58" s="1314"/>
      <c r="O58" s="1314"/>
      <c r="P58" s="1314"/>
      <c r="Q58" s="1315"/>
      <c r="R58" s="1312"/>
      <c r="S58" s="1316"/>
      <c r="T58" s="4"/>
      <c r="U58" s="4"/>
      <c r="V58" s="4"/>
      <c r="W58" s="4"/>
      <c r="X58" s="4"/>
      <c r="Y58" s="4"/>
      <c r="Z58" s="4"/>
      <c r="AA58" s="4"/>
    </row>
    <row r="59" spans="1:27" ht="13">
      <c r="A59" s="4175"/>
      <c r="B59" s="4670"/>
      <c r="C59" s="1436"/>
      <c r="D59" s="1437"/>
      <c r="E59" s="4176"/>
      <c r="F59" s="4690"/>
      <c r="G59" s="4670"/>
      <c r="H59" s="1438"/>
      <c r="I59" s="1322"/>
      <c r="J59" s="1323"/>
      <c r="K59" s="1324"/>
      <c r="L59" s="1325"/>
      <c r="M59" s="1325"/>
      <c r="N59" s="1325"/>
      <c r="O59" s="1325"/>
      <c r="P59" s="1325"/>
      <c r="Q59" s="1326"/>
      <c r="R59" s="1324"/>
      <c r="S59" s="1327"/>
      <c r="T59" s="4"/>
      <c r="U59" s="4"/>
      <c r="V59" s="4"/>
      <c r="W59" s="4"/>
      <c r="X59" s="4"/>
      <c r="Y59" s="4"/>
      <c r="Z59" s="4"/>
      <c r="AA59" s="4"/>
    </row>
    <row r="60" spans="1:27" ht="13">
      <c r="A60" s="4676" t="s">
        <v>126</v>
      </c>
      <c r="B60" s="4661">
        <v>44654</v>
      </c>
      <c r="C60" s="1266"/>
      <c r="D60" s="1415"/>
      <c r="E60" s="4689" t="s">
        <v>128</v>
      </c>
      <c r="F60" s="4682" t="s">
        <v>629</v>
      </c>
      <c r="G60" s="4753" t="s">
        <v>630</v>
      </c>
      <c r="H60" s="4754" t="s">
        <v>631</v>
      </c>
      <c r="I60" s="4755" t="s">
        <v>107</v>
      </c>
      <c r="J60" s="1274"/>
      <c r="K60" s="1299">
        <v>90</v>
      </c>
      <c r="L60" s="1291" t="s">
        <v>355</v>
      </c>
      <c r="M60" s="1269"/>
      <c r="N60" s="1269"/>
      <c r="O60" s="1269"/>
      <c r="P60" s="1269"/>
      <c r="Q60" s="1270"/>
      <c r="R60" s="1269" t="s">
        <v>632</v>
      </c>
      <c r="S60" s="1271"/>
      <c r="T60" s="4"/>
      <c r="U60" s="4"/>
      <c r="V60" s="4"/>
      <c r="W60" s="4"/>
      <c r="X60" s="4"/>
      <c r="Y60" s="4"/>
      <c r="Z60" s="4"/>
      <c r="AA60" s="4"/>
    </row>
    <row r="61" spans="1:27" ht="13">
      <c r="A61" s="4111"/>
      <c r="B61" s="4658"/>
      <c r="C61" s="1266"/>
      <c r="D61" s="1415"/>
      <c r="E61" s="4068"/>
      <c r="F61" s="4674"/>
      <c r="G61" s="4658"/>
      <c r="H61" s="4712"/>
      <c r="I61" s="4180"/>
      <c r="J61" s="1274"/>
      <c r="K61" s="1268"/>
      <c r="L61" s="1269"/>
      <c r="M61" s="1269"/>
      <c r="N61" s="1269"/>
      <c r="O61" s="1269"/>
      <c r="P61" s="1269"/>
      <c r="Q61" s="1270"/>
      <c r="R61" s="1269"/>
      <c r="S61" s="1271"/>
      <c r="T61" s="4"/>
      <c r="U61" s="4"/>
      <c r="V61" s="4"/>
      <c r="W61" s="4"/>
      <c r="X61" s="4"/>
      <c r="Y61" s="4"/>
      <c r="Z61" s="4"/>
      <c r="AA61" s="4"/>
    </row>
    <row r="62" spans="1:27" ht="13">
      <c r="A62" s="4111"/>
      <c r="B62" s="4658"/>
      <c r="C62" s="1266"/>
      <c r="D62" s="1415"/>
      <c r="E62" s="4068"/>
      <c r="F62" s="4674"/>
      <c r="G62" s="4658"/>
      <c r="H62" s="4756" t="s">
        <v>633</v>
      </c>
      <c r="I62" s="4757" t="s">
        <v>634</v>
      </c>
      <c r="J62" s="4758" t="s">
        <v>635</v>
      </c>
      <c r="K62" s="1268"/>
      <c r="L62" s="1269"/>
      <c r="M62" s="1269"/>
      <c r="N62" s="1269"/>
      <c r="O62" s="1269"/>
      <c r="P62" s="1269"/>
      <c r="Q62" s="1270"/>
      <c r="R62" s="1269"/>
      <c r="S62" s="1271"/>
      <c r="T62" s="4"/>
      <c r="U62" s="4"/>
      <c r="V62" s="4"/>
      <c r="W62" s="4"/>
      <c r="X62" s="4"/>
      <c r="Y62" s="4"/>
      <c r="Z62" s="4"/>
      <c r="AA62" s="4"/>
    </row>
    <row r="63" spans="1:27" ht="13">
      <c r="A63" s="4111"/>
      <c r="B63" s="4662"/>
      <c r="C63" s="1275"/>
      <c r="D63" s="1425"/>
      <c r="E63" s="4068"/>
      <c r="F63" s="4674"/>
      <c r="G63" s="4662"/>
      <c r="H63" s="4726"/>
      <c r="I63" s="4148"/>
      <c r="J63" s="4759"/>
      <c r="K63" s="1431"/>
      <c r="L63" s="1432"/>
      <c r="M63" s="1432"/>
      <c r="N63" s="1432"/>
      <c r="O63" s="1432"/>
      <c r="P63" s="1432"/>
      <c r="Q63" s="1433"/>
      <c r="R63" s="1432"/>
      <c r="S63" s="1328"/>
      <c r="T63" s="4"/>
      <c r="U63" s="4"/>
      <c r="V63" s="4"/>
      <c r="W63" s="4"/>
      <c r="X63" s="4"/>
      <c r="Y63" s="4"/>
      <c r="Z63" s="4"/>
      <c r="AA63" s="4"/>
    </row>
    <row r="64" spans="1:27" ht="12.5">
      <c r="A64" s="4111"/>
      <c r="B64" s="4668" t="s">
        <v>636</v>
      </c>
      <c r="C64" s="4672" t="s">
        <v>121</v>
      </c>
      <c r="D64" s="4731" t="s">
        <v>122</v>
      </c>
      <c r="E64" s="4068"/>
      <c r="F64" s="4674"/>
      <c r="G64" s="4794" t="s">
        <v>637</v>
      </c>
      <c r="H64" s="4728" t="s">
        <v>638</v>
      </c>
      <c r="I64" s="4748" t="s">
        <v>639</v>
      </c>
      <c r="J64" s="4749" t="s">
        <v>640</v>
      </c>
      <c r="K64" s="1440"/>
      <c r="L64" s="1441"/>
      <c r="M64" s="1291"/>
      <c r="N64" s="1291"/>
      <c r="O64" s="1291"/>
      <c r="P64" s="1291"/>
      <c r="Q64" s="1292"/>
      <c r="R64" s="1291"/>
      <c r="S64" s="1293"/>
      <c r="T64" s="4"/>
      <c r="U64" s="4"/>
      <c r="V64" s="4"/>
      <c r="W64" s="4"/>
      <c r="X64" s="4"/>
      <c r="Y64" s="4"/>
      <c r="Z64" s="4"/>
      <c r="AA64" s="4"/>
    </row>
    <row r="65" spans="1:27" ht="13">
      <c r="A65" s="4111"/>
      <c r="B65" s="4658"/>
      <c r="C65" s="4068"/>
      <c r="D65" s="4147"/>
      <c r="E65" s="4068"/>
      <c r="F65" s="4674"/>
      <c r="G65" s="4666"/>
      <c r="H65" s="4712"/>
      <c r="I65" s="4180"/>
      <c r="J65" s="4070"/>
      <c r="K65" s="1442"/>
      <c r="L65" s="1269"/>
      <c r="M65" s="1269"/>
      <c r="N65" s="1269"/>
      <c r="O65" s="1269"/>
      <c r="P65" s="1269"/>
      <c r="Q65" s="1270"/>
      <c r="R65" s="1269"/>
      <c r="S65" s="1271"/>
      <c r="T65" s="4"/>
      <c r="U65" s="4"/>
      <c r="V65" s="4"/>
      <c r="W65" s="4"/>
      <c r="X65" s="4"/>
      <c r="Y65" s="4"/>
      <c r="Z65" s="4"/>
      <c r="AA65" s="4"/>
    </row>
    <row r="66" spans="1:27" ht="13">
      <c r="A66" s="4111"/>
      <c r="B66" s="4658"/>
      <c r="C66" s="4068"/>
      <c r="D66" s="4147"/>
      <c r="E66" s="4068"/>
      <c r="F66" s="4674"/>
      <c r="G66" s="1242"/>
      <c r="H66" s="1443"/>
      <c r="I66" s="1444"/>
      <c r="J66" s="1273"/>
      <c r="K66" s="1442"/>
      <c r="L66" s="1269"/>
      <c r="M66" s="1269"/>
      <c r="N66" s="1269"/>
      <c r="O66" s="1269"/>
      <c r="P66" s="1269"/>
      <c r="Q66" s="1270"/>
      <c r="R66" s="1269"/>
      <c r="S66" s="1271"/>
      <c r="T66" s="4"/>
      <c r="U66" s="4"/>
      <c r="V66" s="4"/>
      <c r="W66" s="4"/>
      <c r="X66" s="4"/>
      <c r="Y66" s="4"/>
      <c r="Z66" s="4"/>
      <c r="AA66" s="4"/>
    </row>
    <row r="67" spans="1:27" ht="13">
      <c r="A67" s="4111"/>
      <c r="B67" s="4666"/>
      <c r="C67" s="4130"/>
      <c r="D67" s="4148"/>
      <c r="E67" s="4068"/>
      <c r="F67" s="4675"/>
      <c r="G67" s="1277"/>
      <c r="H67" s="1445"/>
      <c r="I67" s="1446"/>
      <c r="J67" s="1447"/>
      <c r="K67" s="1448"/>
      <c r="L67" s="1282"/>
      <c r="M67" s="1282"/>
      <c r="N67" s="1282"/>
      <c r="O67" s="1282"/>
      <c r="P67" s="1282"/>
      <c r="Q67" s="1283"/>
      <c r="R67" s="1282"/>
      <c r="S67" s="1284"/>
      <c r="T67" s="4"/>
      <c r="U67" s="4"/>
      <c r="V67" s="4"/>
      <c r="W67" s="4"/>
      <c r="X67" s="4"/>
      <c r="Y67" s="4"/>
      <c r="Z67" s="4"/>
      <c r="AA67" s="4"/>
    </row>
    <row r="68" spans="1:27" ht="13">
      <c r="A68" s="4111"/>
      <c r="B68" s="4668" t="s">
        <v>156</v>
      </c>
      <c r="C68" s="1449"/>
      <c r="D68" s="1357"/>
      <c r="E68" s="4761" t="s">
        <v>147</v>
      </c>
      <c r="F68" s="4760" t="s">
        <v>629</v>
      </c>
      <c r="G68" s="1450"/>
      <c r="H68" s="4750" t="s">
        <v>641</v>
      </c>
      <c r="I68" s="4751" t="s">
        <v>642</v>
      </c>
      <c r="J68" s="1359"/>
      <c r="K68" s="1451">
        <v>25</v>
      </c>
      <c r="L68" s="1251" t="s">
        <v>643</v>
      </c>
      <c r="M68" s="1251"/>
      <c r="N68" s="1251"/>
      <c r="O68" s="1251"/>
      <c r="P68" s="1251"/>
      <c r="Q68" s="1252"/>
      <c r="R68" s="1251"/>
      <c r="S68" s="1253"/>
      <c r="T68" s="4"/>
      <c r="U68" s="4"/>
      <c r="V68" s="4"/>
      <c r="W68" s="4"/>
      <c r="X68" s="4"/>
      <c r="Y68" s="4"/>
      <c r="Z68" s="4"/>
      <c r="AA68" s="4"/>
    </row>
    <row r="69" spans="1:27" ht="13">
      <c r="A69" s="4111"/>
      <c r="B69" s="4658"/>
      <c r="C69" s="1452"/>
      <c r="D69" s="1365"/>
      <c r="E69" s="4068"/>
      <c r="F69" s="4674"/>
      <c r="G69" s="1453"/>
      <c r="H69" s="4068"/>
      <c r="I69" s="4189"/>
      <c r="J69" s="1367"/>
      <c r="K69" s="1454"/>
      <c r="L69" s="1404"/>
      <c r="M69" s="1404"/>
      <c r="N69" s="1404"/>
      <c r="O69" s="1404"/>
      <c r="P69" s="1404"/>
      <c r="Q69" s="1405"/>
      <c r="R69" s="1404"/>
      <c r="S69" s="1406"/>
      <c r="T69" s="4"/>
      <c r="U69" s="4"/>
      <c r="V69" s="4"/>
      <c r="W69" s="4"/>
      <c r="X69" s="4"/>
      <c r="Y69" s="4"/>
      <c r="Z69" s="4"/>
      <c r="AA69" s="4"/>
    </row>
    <row r="70" spans="1:27" ht="13">
      <c r="A70" s="4111"/>
      <c r="B70" s="4658"/>
      <c r="C70" s="1452"/>
      <c r="D70" s="1373"/>
      <c r="E70" s="4068"/>
      <c r="F70" s="4674"/>
      <c r="G70" s="1455"/>
      <c r="H70" s="4752" t="s">
        <v>644</v>
      </c>
      <c r="I70" s="4189"/>
      <c r="J70" s="1456"/>
      <c r="K70" s="1457"/>
      <c r="L70" s="1370"/>
      <c r="M70" s="1370"/>
      <c r="N70" s="1370"/>
      <c r="O70" s="1370"/>
      <c r="P70" s="1370"/>
      <c r="Q70" s="1371"/>
      <c r="R70" s="1370"/>
      <c r="S70" s="1372"/>
      <c r="T70" s="4"/>
      <c r="U70" s="4"/>
      <c r="V70" s="4"/>
      <c r="W70" s="4"/>
      <c r="X70" s="4"/>
      <c r="Y70" s="4"/>
      <c r="Z70" s="4"/>
      <c r="AA70" s="4"/>
    </row>
    <row r="71" spans="1:27" ht="13">
      <c r="A71" s="4111"/>
      <c r="B71" s="4662"/>
      <c r="C71" s="1458"/>
      <c r="D71" s="1459"/>
      <c r="E71" s="4068"/>
      <c r="F71" s="4674"/>
      <c r="G71" s="1460"/>
      <c r="H71" s="4130"/>
      <c r="I71" s="4506"/>
      <c r="J71" s="1376"/>
      <c r="K71" s="1461"/>
      <c r="L71" s="1379"/>
      <c r="M71" s="1379"/>
      <c r="N71" s="1379"/>
      <c r="O71" s="1379"/>
      <c r="P71" s="1379"/>
      <c r="Q71" s="1380"/>
      <c r="R71" s="1379"/>
      <c r="S71" s="1381"/>
      <c r="T71" s="4"/>
      <c r="U71" s="4"/>
      <c r="V71" s="4"/>
      <c r="W71" s="4"/>
      <c r="X71" s="4"/>
      <c r="Y71" s="4"/>
      <c r="Z71" s="4"/>
      <c r="AA71" s="4"/>
    </row>
    <row r="72" spans="1:27" ht="13">
      <c r="A72" s="4111"/>
      <c r="B72" s="4668" t="s">
        <v>161</v>
      </c>
      <c r="C72" s="1449"/>
      <c r="D72" s="1462"/>
      <c r="E72" s="4793" t="s">
        <v>137</v>
      </c>
      <c r="F72" s="4392"/>
      <c r="G72" s="1463"/>
      <c r="H72" s="1385"/>
      <c r="I72" s="1359"/>
      <c r="J72" s="1360"/>
      <c r="K72" s="1403"/>
      <c r="L72" s="1404"/>
      <c r="M72" s="1404"/>
      <c r="N72" s="1404"/>
      <c r="O72" s="1404"/>
      <c r="P72" s="1404"/>
      <c r="Q72" s="1405"/>
      <c r="R72" s="1404"/>
      <c r="S72" s="1406"/>
      <c r="T72" s="4"/>
      <c r="U72" s="4"/>
      <c r="V72" s="4"/>
      <c r="W72" s="4"/>
      <c r="X72" s="4"/>
      <c r="Y72" s="4"/>
      <c r="Z72" s="4"/>
      <c r="AA72" s="4"/>
    </row>
    <row r="73" spans="1:27" ht="13">
      <c r="A73" s="4111"/>
      <c r="B73" s="4658"/>
      <c r="C73" s="1452"/>
      <c r="D73" s="1373"/>
      <c r="E73" s="4068"/>
      <c r="F73" s="4069"/>
      <c r="G73" s="1464"/>
      <c r="H73" s="1374"/>
      <c r="I73" s="1367"/>
      <c r="J73" s="1368"/>
      <c r="K73" s="1369"/>
      <c r="L73" s="1370"/>
      <c r="M73" s="1370"/>
      <c r="N73" s="1370"/>
      <c r="O73" s="1370"/>
      <c r="P73" s="1370"/>
      <c r="Q73" s="1371"/>
      <c r="R73" s="1370"/>
      <c r="S73" s="1372"/>
      <c r="T73" s="4"/>
      <c r="U73" s="4"/>
      <c r="V73" s="4"/>
      <c r="W73" s="4"/>
      <c r="X73" s="4"/>
      <c r="Y73" s="4"/>
      <c r="Z73" s="4"/>
      <c r="AA73" s="4"/>
    </row>
    <row r="74" spans="1:27" ht="13">
      <c r="A74" s="4111"/>
      <c r="B74" s="4658"/>
      <c r="C74" s="1452"/>
      <c r="D74" s="1373"/>
      <c r="E74" s="4068"/>
      <c r="F74" s="4069"/>
      <c r="G74" s="1464"/>
      <c r="H74" s="1374"/>
      <c r="I74" s="1367"/>
      <c r="J74" s="1368"/>
      <c r="K74" s="1369"/>
      <c r="L74" s="1370"/>
      <c r="M74" s="1370"/>
      <c r="N74" s="1370"/>
      <c r="O74" s="1370"/>
      <c r="P74" s="1370"/>
      <c r="Q74" s="1371"/>
      <c r="R74" s="1370"/>
      <c r="S74" s="1372"/>
      <c r="T74" s="4"/>
      <c r="U74" s="4"/>
      <c r="V74" s="4"/>
      <c r="W74" s="4"/>
      <c r="X74" s="4"/>
      <c r="Y74" s="4"/>
      <c r="Z74" s="4"/>
      <c r="AA74" s="4"/>
    </row>
    <row r="75" spans="1:27" ht="13">
      <c r="A75" s="4111"/>
      <c r="B75" s="4662"/>
      <c r="C75" s="1458"/>
      <c r="D75" s="1459"/>
      <c r="E75" s="4068"/>
      <c r="F75" s="4069"/>
      <c r="G75" s="1465"/>
      <c r="H75" s="1375"/>
      <c r="I75" s="1376"/>
      <c r="J75" s="1377"/>
      <c r="K75" s="1394"/>
      <c r="L75" s="1395"/>
      <c r="M75" s="1395"/>
      <c r="N75" s="1395"/>
      <c r="O75" s="1395"/>
      <c r="P75" s="1395"/>
      <c r="Q75" s="1466"/>
      <c r="R75" s="1467"/>
      <c r="S75" s="1468"/>
      <c r="T75" s="4"/>
      <c r="U75" s="4"/>
      <c r="V75" s="4"/>
      <c r="W75" s="4"/>
      <c r="X75" s="4"/>
      <c r="Y75" s="4"/>
      <c r="Z75" s="4"/>
      <c r="AA75" s="4"/>
    </row>
    <row r="76" spans="1:27" ht="13">
      <c r="A76" s="4111"/>
      <c r="B76" s="4661">
        <v>44592</v>
      </c>
      <c r="C76" s="1382"/>
      <c r="D76" s="1357"/>
      <c r="E76" s="4068"/>
      <c r="F76" s="4069"/>
      <c r="G76" s="1246"/>
      <c r="H76" s="1469"/>
      <c r="I76" s="1359"/>
      <c r="J76" s="1360"/>
      <c r="K76" s="1238"/>
      <c r="L76" s="1239"/>
      <c r="M76" s="1239"/>
      <c r="N76" s="1239"/>
      <c r="O76" s="1239"/>
      <c r="P76" s="1239"/>
      <c r="Q76" s="1240"/>
      <c r="R76" s="1239"/>
      <c r="S76" s="1241"/>
      <c r="T76" s="4"/>
      <c r="U76" s="4"/>
      <c r="V76" s="4"/>
      <c r="W76" s="4"/>
      <c r="X76" s="4"/>
      <c r="Y76" s="4"/>
      <c r="Z76" s="4"/>
      <c r="AA76" s="4"/>
    </row>
    <row r="77" spans="1:27" ht="13">
      <c r="A77" s="4111"/>
      <c r="B77" s="4658"/>
      <c r="C77" s="1245"/>
      <c r="D77" s="1402"/>
      <c r="E77" s="4068"/>
      <c r="F77" s="4069"/>
      <c r="G77" s="1246"/>
      <c r="H77" s="1374"/>
      <c r="I77" s="1367"/>
      <c r="J77" s="1368"/>
      <c r="K77" s="1250"/>
      <c r="L77" s="1251"/>
      <c r="M77" s="1251"/>
      <c r="N77" s="1251"/>
      <c r="O77" s="1251"/>
      <c r="P77" s="1251"/>
      <c r="Q77" s="1252"/>
      <c r="R77" s="1251"/>
      <c r="S77" s="1253"/>
      <c r="T77" s="4"/>
      <c r="U77" s="4"/>
      <c r="V77" s="4"/>
      <c r="W77" s="4"/>
      <c r="X77" s="4"/>
      <c r="Y77" s="4"/>
      <c r="Z77" s="4"/>
      <c r="AA77" s="4"/>
    </row>
    <row r="78" spans="1:27" ht="13">
      <c r="A78" s="4111"/>
      <c r="B78" s="4658"/>
      <c r="C78" s="1245"/>
      <c r="D78" s="1402"/>
      <c r="E78" s="4068"/>
      <c r="F78" s="4069"/>
      <c r="G78" s="1246"/>
      <c r="H78" s="1374"/>
      <c r="I78" s="1367"/>
      <c r="J78" s="1368"/>
      <c r="K78" s="1250"/>
      <c r="L78" s="1251"/>
      <c r="M78" s="1251"/>
      <c r="N78" s="1251"/>
      <c r="O78" s="1251"/>
      <c r="P78" s="1251"/>
      <c r="Q78" s="1252"/>
      <c r="R78" s="1251"/>
      <c r="S78" s="1253"/>
      <c r="T78" s="4"/>
      <c r="U78" s="4"/>
      <c r="V78" s="4"/>
      <c r="W78" s="4"/>
      <c r="X78" s="4"/>
      <c r="Y78" s="4"/>
      <c r="Z78" s="4"/>
      <c r="AA78" s="4"/>
    </row>
    <row r="79" spans="1:27" ht="13">
      <c r="A79" s="4175"/>
      <c r="B79" s="4670"/>
      <c r="C79" s="1260"/>
      <c r="D79" s="1470"/>
      <c r="E79" s="4176"/>
      <c r="F79" s="4107"/>
      <c r="G79" s="1261"/>
      <c r="H79" s="1397"/>
      <c r="I79" s="1398"/>
      <c r="J79" s="1399"/>
      <c r="K79" s="1262"/>
      <c r="L79" s="1263"/>
      <c r="M79" s="1263"/>
      <c r="N79" s="1263"/>
      <c r="O79" s="1263"/>
      <c r="P79" s="1263"/>
      <c r="Q79" s="1264"/>
      <c r="R79" s="1263"/>
      <c r="S79" s="1265"/>
      <c r="T79" s="4"/>
      <c r="U79" s="4"/>
      <c r="V79" s="4"/>
      <c r="W79" s="4"/>
      <c r="X79" s="4"/>
      <c r="Y79" s="4"/>
      <c r="Z79" s="4"/>
      <c r="AA79" s="4"/>
    </row>
    <row r="80" spans="1:27" ht="13">
      <c r="A80" s="4676" t="s">
        <v>142</v>
      </c>
      <c r="B80" s="4661">
        <v>44780</v>
      </c>
      <c r="C80" s="4672" t="s">
        <v>645</v>
      </c>
      <c r="D80" s="1415"/>
      <c r="E80" s="4689" t="s">
        <v>159</v>
      </c>
      <c r="F80" s="4682" t="s">
        <v>646</v>
      </c>
      <c r="G80" s="1242"/>
      <c r="H80" s="1310"/>
      <c r="I80" s="1471"/>
      <c r="J80" s="1472"/>
      <c r="K80" s="1268">
        <v>71</v>
      </c>
      <c r="L80" s="1269" t="s">
        <v>546</v>
      </c>
      <c r="M80" s="1269"/>
      <c r="N80" s="1269"/>
      <c r="O80" s="1269"/>
      <c r="P80" s="1269"/>
      <c r="Q80" s="1270"/>
      <c r="R80" s="1268"/>
      <c r="S80" s="1271"/>
      <c r="T80" s="4"/>
      <c r="U80" s="4"/>
      <c r="V80" s="4"/>
      <c r="W80" s="4"/>
      <c r="X80" s="4"/>
      <c r="Y80" s="4"/>
      <c r="Z80" s="4"/>
      <c r="AA80" s="4"/>
    </row>
    <row r="81" spans="1:27" ht="13">
      <c r="A81" s="4111"/>
      <c r="B81" s="4658"/>
      <c r="C81" s="4068"/>
      <c r="D81" s="1415"/>
      <c r="E81" s="4068"/>
      <c r="F81" s="4674"/>
      <c r="G81" s="1242"/>
      <c r="H81" s="1473"/>
      <c r="I81" s="1474"/>
      <c r="J81" s="1331"/>
      <c r="K81" s="1268"/>
      <c r="L81" s="1269"/>
      <c r="M81" s="1269"/>
      <c r="N81" s="1269"/>
      <c r="O81" s="1269"/>
      <c r="P81" s="1269"/>
      <c r="Q81" s="1270"/>
      <c r="R81" s="1268"/>
      <c r="S81" s="1271"/>
      <c r="T81" s="4"/>
      <c r="U81" s="4"/>
      <c r="V81" s="4"/>
      <c r="W81" s="4"/>
      <c r="X81" s="4"/>
      <c r="Y81" s="4"/>
      <c r="Z81" s="4"/>
      <c r="AA81" s="4"/>
    </row>
    <row r="82" spans="1:27" ht="13">
      <c r="A82" s="4111"/>
      <c r="B82" s="4658"/>
      <c r="C82" s="4068"/>
      <c r="D82" s="1415"/>
      <c r="E82" s="4068"/>
      <c r="F82" s="4674"/>
      <c r="G82" s="1242"/>
      <c r="H82" s="1428"/>
      <c r="I82" s="1273"/>
      <c r="J82" s="1311"/>
      <c r="K82" s="1268"/>
      <c r="L82" s="1269"/>
      <c r="M82" s="1269"/>
      <c r="N82" s="1269"/>
      <c r="O82" s="1269"/>
      <c r="P82" s="1269"/>
      <c r="Q82" s="1270"/>
      <c r="R82" s="1268"/>
      <c r="S82" s="1271"/>
      <c r="T82" s="4"/>
      <c r="U82" s="4"/>
      <c r="V82" s="4"/>
      <c r="W82" s="4"/>
      <c r="X82" s="4"/>
      <c r="Y82" s="4"/>
      <c r="Z82" s="4"/>
      <c r="AA82" s="4"/>
    </row>
    <row r="83" spans="1:27" ht="13">
      <c r="A83" s="4111"/>
      <c r="B83" s="4662"/>
      <c r="C83" s="4130"/>
      <c r="D83" s="1425"/>
      <c r="E83" s="4068"/>
      <c r="F83" s="4674"/>
      <c r="G83" s="1277"/>
      <c r="H83" s="1475"/>
      <c r="I83" s="1279"/>
      <c r="J83" s="1334"/>
      <c r="K83" s="1281"/>
      <c r="L83" s="1282"/>
      <c r="M83" s="1282"/>
      <c r="N83" s="1282"/>
      <c r="O83" s="1282"/>
      <c r="P83" s="1282"/>
      <c r="Q83" s="1283"/>
      <c r="R83" s="1281"/>
      <c r="S83" s="1284"/>
      <c r="T83" s="4"/>
      <c r="U83" s="4"/>
      <c r="V83" s="4"/>
      <c r="W83" s="4"/>
      <c r="X83" s="4"/>
      <c r="Y83" s="4"/>
      <c r="Z83" s="4"/>
      <c r="AA83" s="4"/>
    </row>
    <row r="84" spans="1:27" ht="13">
      <c r="A84" s="4111"/>
      <c r="B84" s="4767" t="s">
        <v>647</v>
      </c>
      <c r="C84" s="1286"/>
      <c r="D84" s="1420"/>
      <c r="E84" s="4068"/>
      <c r="F84" s="4674"/>
      <c r="G84" s="4746" t="s">
        <v>648</v>
      </c>
      <c r="H84" s="1303"/>
      <c r="I84" s="1476"/>
      <c r="J84" s="1352"/>
      <c r="K84" s="1299"/>
      <c r="L84" s="1291"/>
      <c r="M84" s="1291"/>
      <c r="N84" s="1291"/>
      <c r="O84" s="1291"/>
      <c r="P84" s="1291"/>
      <c r="Q84" s="1292"/>
      <c r="R84" s="1291" t="s">
        <v>649</v>
      </c>
      <c r="S84" s="1293" t="s">
        <v>650</v>
      </c>
      <c r="T84" s="4"/>
      <c r="U84" s="4"/>
      <c r="V84" s="4"/>
      <c r="W84" s="4"/>
      <c r="X84" s="4"/>
      <c r="Y84" s="4"/>
      <c r="Z84" s="4"/>
      <c r="AA84" s="4"/>
    </row>
    <row r="85" spans="1:27" ht="13">
      <c r="A85" s="4111"/>
      <c r="B85" s="4658"/>
      <c r="C85" s="1266"/>
      <c r="D85" s="1415"/>
      <c r="E85" s="4068"/>
      <c r="F85" s="4674"/>
      <c r="G85" s="4666"/>
      <c r="H85" s="1473"/>
      <c r="I85" s="1477"/>
      <c r="J85" s="1311"/>
      <c r="K85" s="1268"/>
      <c r="L85" s="1269"/>
      <c r="M85" s="1269"/>
      <c r="N85" s="1269"/>
      <c r="O85" s="1269"/>
      <c r="P85" s="1269"/>
      <c r="Q85" s="1270"/>
      <c r="R85" s="1269"/>
      <c r="S85" s="1271"/>
      <c r="T85" s="4"/>
      <c r="U85" s="4"/>
      <c r="V85" s="4"/>
      <c r="W85" s="4"/>
      <c r="X85" s="4"/>
      <c r="Y85" s="4"/>
      <c r="Z85" s="4"/>
      <c r="AA85" s="4"/>
    </row>
    <row r="86" spans="1:27" ht="13">
      <c r="A86" s="4111"/>
      <c r="B86" s="4658"/>
      <c r="C86" s="1266"/>
      <c r="D86" s="1415"/>
      <c r="E86" s="4068"/>
      <c r="F86" s="4674"/>
      <c r="G86" s="1242"/>
      <c r="H86" s="1419"/>
      <c r="I86" s="1273"/>
      <c r="J86" s="1311"/>
      <c r="K86" s="1268"/>
      <c r="L86" s="1269"/>
      <c r="M86" s="1269"/>
      <c r="N86" s="1269"/>
      <c r="O86" s="1269"/>
      <c r="P86" s="1269"/>
      <c r="Q86" s="1270"/>
      <c r="R86" s="1269"/>
      <c r="S86" s="1271"/>
      <c r="T86" s="4"/>
      <c r="U86" s="4"/>
      <c r="V86" s="4"/>
      <c r="W86" s="4"/>
      <c r="X86" s="4"/>
      <c r="Y86" s="4"/>
      <c r="Z86" s="4"/>
      <c r="AA86" s="4"/>
    </row>
    <row r="87" spans="1:27" ht="13">
      <c r="A87" s="4111"/>
      <c r="B87" s="4662"/>
      <c r="C87" s="1275"/>
      <c r="D87" s="1425"/>
      <c r="E87" s="4130"/>
      <c r="F87" s="4675"/>
      <c r="G87" s="1294"/>
      <c r="H87" s="1478"/>
      <c r="I87" s="1279"/>
      <c r="J87" s="1334"/>
      <c r="K87" s="1281"/>
      <c r="L87" s="1282"/>
      <c r="M87" s="1282"/>
      <c r="N87" s="1282"/>
      <c r="O87" s="1282"/>
      <c r="P87" s="1282"/>
      <c r="Q87" s="1283"/>
      <c r="R87" s="1282"/>
      <c r="S87" s="1284"/>
      <c r="T87" s="4"/>
      <c r="U87" s="4"/>
      <c r="V87" s="4"/>
      <c r="W87" s="4"/>
      <c r="X87" s="4"/>
      <c r="Y87" s="4"/>
      <c r="Z87" s="4"/>
      <c r="AA87" s="4"/>
    </row>
    <row r="88" spans="1:27" ht="13">
      <c r="A88" s="4111"/>
      <c r="B88" s="4668" t="s">
        <v>193</v>
      </c>
      <c r="C88" s="1286"/>
      <c r="D88" s="1420"/>
      <c r="E88" s="4689" t="s">
        <v>173</v>
      </c>
      <c r="F88" s="4682" t="s">
        <v>651</v>
      </c>
      <c r="G88" s="4791" t="s">
        <v>652</v>
      </c>
      <c r="H88" s="1303"/>
      <c r="I88" s="1476"/>
      <c r="J88" s="1352"/>
      <c r="K88" s="1299">
        <v>70</v>
      </c>
      <c r="L88" s="1291" t="s">
        <v>653</v>
      </c>
      <c r="M88" s="1291"/>
      <c r="N88" s="1291" t="s">
        <v>264</v>
      </c>
      <c r="O88" s="1291"/>
      <c r="P88" s="1291" t="s">
        <v>93</v>
      </c>
      <c r="Q88" s="1292"/>
      <c r="R88" s="1291"/>
      <c r="S88" s="1293"/>
      <c r="T88" s="4"/>
      <c r="U88" s="4"/>
      <c r="V88" s="4"/>
      <c r="W88" s="4"/>
      <c r="X88" s="4"/>
      <c r="Y88" s="4"/>
      <c r="Z88" s="4"/>
      <c r="AA88" s="4"/>
    </row>
    <row r="89" spans="1:27" ht="13">
      <c r="A89" s="4111"/>
      <c r="B89" s="4658"/>
      <c r="C89" s="1430"/>
      <c r="D89" s="1223"/>
      <c r="E89" s="4068"/>
      <c r="F89" s="4674"/>
      <c r="G89" s="4666"/>
      <c r="H89" s="1473"/>
      <c r="I89" s="1477"/>
      <c r="J89" s="1311"/>
      <c r="K89" s="1431"/>
      <c r="L89" s="1432"/>
      <c r="M89" s="1432"/>
      <c r="N89" s="1432"/>
      <c r="O89" s="1432"/>
      <c r="P89" s="1432"/>
      <c r="Q89" s="1433"/>
      <c r="R89" s="1432"/>
      <c r="S89" s="1328"/>
      <c r="T89" s="4"/>
      <c r="U89" s="4"/>
      <c r="V89" s="4"/>
      <c r="W89" s="4"/>
      <c r="X89" s="4"/>
      <c r="Y89" s="4"/>
      <c r="Z89" s="4"/>
      <c r="AA89" s="4"/>
    </row>
    <row r="90" spans="1:27" ht="13">
      <c r="A90" s="4111"/>
      <c r="B90" s="4658"/>
      <c r="C90" s="1434"/>
      <c r="D90" s="1435"/>
      <c r="E90" s="4068"/>
      <c r="F90" s="4674"/>
      <c r="G90" s="4792" t="s">
        <v>610</v>
      </c>
      <c r="H90" s="1479"/>
      <c r="I90" s="1480"/>
      <c r="J90" s="1311"/>
      <c r="K90" s="1312"/>
      <c r="L90" s="1314"/>
      <c r="M90" s="1314"/>
      <c r="N90" s="1314"/>
      <c r="O90" s="1314"/>
      <c r="P90" s="1314"/>
      <c r="Q90" s="1315"/>
      <c r="R90" s="1314"/>
      <c r="S90" s="1316"/>
      <c r="T90" s="4"/>
      <c r="U90" s="4"/>
      <c r="V90" s="4"/>
      <c r="W90" s="4"/>
      <c r="X90" s="4"/>
      <c r="Y90" s="4"/>
      <c r="Z90" s="4"/>
      <c r="AA90" s="4"/>
    </row>
    <row r="91" spans="1:27" ht="13">
      <c r="A91" s="4111"/>
      <c r="B91" s="4662"/>
      <c r="C91" s="1481"/>
      <c r="D91" s="1482"/>
      <c r="E91" s="4068"/>
      <c r="F91" s="4674"/>
      <c r="G91" s="4662"/>
      <c r="H91" s="1483"/>
      <c r="I91" s="1484"/>
      <c r="J91" s="1311"/>
      <c r="K91" s="1485"/>
      <c r="L91" s="1486"/>
      <c r="M91" s="1486"/>
      <c r="N91" s="1486"/>
      <c r="O91" s="1486"/>
      <c r="P91" s="1486"/>
      <c r="Q91" s="1487"/>
      <c r="R91" s="1486"/>
      <c r="S91" s="1488"/>
      <c r="T91" s="4"/>
      <c r="U91" s="4"/>
      <c r="V91" s="4"/>
      <c r="W91" s="4"/>
      <c r="X91" s="4"/>
      <c r="Y91" s="4"/>
      <c r="Z91" s="4"/>
      <c r="AA91" s="4"/>
    </row>
    <row r="92" spans="1:27" ht="13">
      <c r="A92" s="4111"/>
      <c r="B92" s="4668" t="s">
        <v>209</v>
      </c>
      <c r="C92" s="4766" t="s">
        <v>654</v>
      </c>
      <c r="D92" s="4803" t="s">
        <v>164</v>
      </c>
      <c r="E92" s="4068"/>
      <c r="F92" s="4674"/>
      <c r="G92" s="1489"/>
      <c r="H92" s="4774" t="s">
        <v>655</v>
      </c>
      <c r="I92" s="4807" t="s">
        <v>656</v>
      </c>
      <c r="J92" s="4787" t="s">
        <v>657</v>
      </c>
      <c r="K92" s="1431"/>
      <c r="L92" s="1432"/>
      <c r="M92" s="1432"/>
      <c r="N92" s="1432"/>
      <c r="O92" s="1432"/>
      <c r="P92" s="1432"/>
      <c r="Q92" s="1433"/>
      <c r="R92" s="1432"/>
      <c r="S92" s="1328"/>
      <c r="T92" s="4"/>
      <c r="U92" s="4"/>
      <c r="V92" s="4"/>
      <c r="W92" s="4"/>
      <c r="X92" s="4"/>
      <c r="Y92" s="4"/>
      <c r="Z92" s="4"/>
      <c r="AA92" s="4"/>
    </row>
    <row r="93" spans="1:27" ht="13">
      <c r="A93" s="4111"/>
      <c r="B93" s="4658"/>
      <c r="C93" s="4068"/>
      <c r="D93" s="4147"/>
      <c r="E93" s="4068"/>
      <c r="F93" s="4674"/>
      <c r="G93" s="1490"/>
      <c r="H93" s="4712"/>
      <c r="I93" s="4207"/>
      <c r="J93" s="4770"/>
      <c r="K93" s="1312"/>
      <c r="L93" s="1314"/>
      <c r="M93" s="1314"/>
      <c r="N93" s="1314"/>
      <c r="O93" s="1314"/>
      <c r="P93" s="1314"/>
      <c r="Q93" s="1315"/>
      <c r="R93" s="1314"/>
      <c r="S93" s="1316"/>
      <c r="T93" s="4"/>
      <c r="U93" s="4"/>
      <c r="V93" s="4"/>
      <c r="W93" s="4"/>
      <c r="X93" s="4"/>
      <c r="Y93" s="4"/>
      <c r="Z93" s="4"/>
      <c r="AA93" s="4"/>
    </row>
    <row r="94" spans="1:27" ht="13">
      <c r="A94" s="4111"/>
      <c r="B94" s="4658"/>
      <c r="C94" s="4068"/>
      <c r="D94" s="4147"/>
      <c r="E94" s="4068"/>
      <c r="F94" s="4674"/>
      <c r="G94" s="1491"/>
      <c r="H94" s="4788" t="s">
        <v>658</v>
      </c>
      <c r="I94" s="4789" t="s">
        <v>371</v>
      </c>
      <c r="J94" s="4790"/>
      <c r="K94" s="1312"/>
      <c r="L94" s="1314"/>
      <c r="M94" s="1314"/>
      <c r="N94" s="1314"/>
      <c r="O94" s="1314"/>
      <c r="P94" s="1314"/>
      <c r="Q94" s="1315"/>
      <c r="R94" s="1314"/>
      <c r="S94" s="1316"/>
      <c r="T94" s="4"/>
      <c r="U94" s="4"/>
      <c r="V94" s="4"/>
      <c r="W94" s="4"/>
      <c r="X94" s="4"/>
      <c r="Y94" s="4"/>
      <c r="Z94" s="4"/>
      <c r="AA94" s="4"/>
    </row>
    <row r="95" spans="1:27" ht="13">
      <c r="A95" s="4175"/>
      <c r="B95" s="4670"/>
      <c r="C95" s="4176"/>
      <c r="D95" s="4804"/>
      <c r="E95" s="4176"/>
      <c r="F95" s="4690"/>
      <c r="G95" s="1492"/>
      <c r="H95" s="4714"/>
      <c r="I95" s="4191"/>
      <c r="J95" s="4214"/>
      <c r="K95" s="1324"/>
      <c r="L95" s="1325"/>
      <c r="M95" s="1325"/>
      <c r="N95" s="1325"/>
      <c r="O95" s="1325"/>
      <c r="P95" s="1325"/>
      <c r="Q95" s="1326"/>
      <c r="R95" s="1325"/>
      <c r="S95" s="1493"/>
      <c r="T95" s="4"/>
      <c r="U95" s="4"/>
      <c r="V95" s="4"/>
      <c r="W95" s="4"/>
      <c r="X95" s="4"/>
      <c r="Y95" s="4"/>
      <c r="Z95" s="4"/>
      <c r="AA95" s="4"/>
    </row>
    <row r="96" spans="1:27" ht="13">
      <c r="A96" s="4768" t="s">
        <v>170</v>
      </c>
      <c r="B96" s="4696">
        <v>44685</v>
      </c>
      <c r="C96" s="1494"/>
      <c r="D96" s="1402"/>
      <c r="E96" s="4689" t="s">
        <v>199</v>
      </c>
      <c r="F96" s="4682" t="s">
        <v>659</v>
      </c>
      <c r="G96" s="4796" t="s">
        <v>660</v>
      </c>
      <c r="H96" s="1495"/>
      <c r="I96" s="1496"/>
      <c r="J96" s="1249"/>
      <c r="K96" s="1497">
        <v>25</v>
      </c>
      <c r="L96" s="1498" t="s">
        <v>661</v>
      </c>
      <c r="M96" s="1239"/>
      <c r="N96" s="1239" t="s">
        <v>264</v>
      </c>
      <c r="O96" s="1239"/>
      <c r="P96" s="1239" t="s">
        <v>93</v>
      </c>
      <c r="Q96" s="1240"/>
      <c r="R96" s="1238"/>
      <c r="S96" s="1499"/>
      <c r="T96" s="4"/>
      <c r="U96" s="4"/>
      <c r="V96" s="4"/>
      <c r="W96" s="4"/>
      <c r="X96" s="4"/>
      <c r="Y96" s="4"/>
      <c r="Z96" s="4"/>
      <c r="AA96" s="4"/>
    </row>
    <row r="97" spans="1:27" ht="13">
      <c r="A97" s="4111"/>
      <c r="B97" s="4658"/>
      <c r="C97" s="1494"/>
      <c r="D97" s="1402"/>
      <c r="E97" s="4068"/>
      <c r="F97" s="4674"/>
      <c r="G97" s="4658"/>
      <c r="H97" s="1500"/>
      <c r="I97" s="1501"/>
      <c r="J97" s="1249"/>
      <c r="K97" s="1250"/>
      <c r="L97" s="1251"/>
      <c r="M97" s="1251"/>
      <c r="N97" s="1251"/>
      <c r="O97" s="1251"/>
      <c r="P97" s="1251"/>
      <c r="Q97" s="1252"/>
      <c r="R97" s="1250"/>
      <c r="S97" s="1502"/>
      <c r="T97" s="4"/>
      <c r="U97" s="4"/>
      <c r="V97" s="4"/>
      <c r="W97" s="4"/>
      <c r="X97" s="4"/>
      <c r="Y97" s="4"/>
      <c r="Z97" s="4"/>
      <c r="AA97" s="4"/>
    </row>
    <row r="98" spans="1:27" ht="13">
      <c r="A98" s="4111"/>
      <c r="B98" s="4658"/>
      <c r="C98" s="1494"/>
      <c r="D98" s="1402"/>
      <c r="E98" s="4068"/>
      <c r="F98" s="4674"/>
      <c r="G98" s="4658"/>
      <c r="H98" s="1500"/>
      <c r="I98" s="1501"/>
      <c r="J98" s="1256"/>
      <c r="K98" s="1250"/>
      <c r="L98" s="1251"/>
      <c r="M98" s="1251"/>
      <c r="N98" s="1251"/>
      <c r="O98" s="1251"/>
      <c r="P98" s="1251"/>
      <c r="Q98" s="1252"/>
      <c r="R98" s="1250"/>
      <c r="S98" s="1502"/>
      <c r="T98" s="4"/>
      <c r="U98" s="4"/>
      <c r="V98" s="4"/>
      <c r="W98" s="4"/>
      <c r="X98" s="4"/>
      <c r="Y98" s="4"/>
      <c r="Z98" s="4"/>
      <c r="AA98" s="4"/>
    </row>
    <row r="99" spans="1:27" ht="13">
      <c r="A99" s="4111"/>
      <c r="B99" s="4662"/>
      <c r="C99" s="1503"/>
      <c r="D99" s="1504"/>
      <c r="E99" s="4068"/>
      <c r="F99" s="4674"/>
      <c r="G99" s="4666"/>
      <c r="H99" s="1375"/>
      <c r="I99" s="1505"/>
      <c r="J99" s="1377"/>
      <c r="K99" s="1403"/>
      <c r="L99" s="1404"/>
      <c r="M99" s="1404"/>
      <c r="N99" s="1404"/>
      <c r="O99" s="1404"/>
      <c r="P99" s="1404"/>
      <c r="Q99" s="1405"/>
      <c r="R99" s="1403"/>
      <c r="S99" s="1506"/>
      <c r="T99" s="4"/>
      <c r="U99" s="4"/>
      <c r="V99" s="4"/>
      <c r="W99" s="4"/>
      <c r="X99" s="4"/>
      <c r="Y99" s="4"/>
      <c r="Z99" s="4"/>
      <c r="AA99" s="4"/>
    </row>
    <row r="100" spans="1:27" ht="13">
      <c r="A100" s="4111"/>
      <c r="B100" s="4765">
        <v>44906</v>
      </c>
      <c r="C100" s="4766" t="s">
        <v>662</v>
      </c>
      <c r="D100" s="1357"/>
      <c r="E100" s="4068"/>
      <c r="F100" s="4674"/>
      <c r="G100" s="4794" t="s">
        <v>175</v>
      </c>
      <c r="H100" s="4797" t="s">
        <v>663</v>
      </c>
      <c r="I100" s="4743" t="s">
        <v>664</v>
      </c>
      <c r="J100" s="4798" t="s">
        <v>665</v>
      </c>
      <c r="K100" s="1497"/>
      <c r="L100" s="1498"/>
      <c r="M100" s="1498"/>
      <c r="N100" s="1498"/>
      <c r="O100" s="1498"/>
      <c r="P100" s="1386"/>
      <c r="Q100" s="1387"/>
      <c r="R100" s="1386"/>
      <c r="S100" s="1388"/>
      <c r="T100" s="4"/>
      <c r="U100" s="4"/>
      <c r="V100" s="4"/>
      <c r="W100" s="4"/>
      <c r="X100" s="4"/>
      <c r="Y100" s="4"/>
      <c r="Z100" s="4"/>
      <c r="AA100" s="4"/>
    </row>
    <row r="101" spans="1:27" ht="13">
      <c r="A101" s="4111"/>
      <c r="B101" s="4658"/>
      <c r="C101" s="4068"/>
      <c r="D101" s="1402"/>
      <c r="E101" s="4068"/>
      <c r="F101" s="4674"/>
      <c r="G101" s="4666"/>
      <c r="H101" s="4712"/>
      <c r="I101" s="4189"/>
      <c r="J101" s="4213"/>
      <c r="K101" s="1507"/>
      <c r="L101" s="1508"/>
      <c r="M101" s="1508"/>
      <c r="N101" s="1508"/>
      <c r="O101" s="1508"/>
      <c r="P101" s="1251"/>
      <c r="Q101" s="1252"/>
      <c r="R101" s="1251"/>
      <c r="S101" s="1253"/>
      <c r="T101" s="4"/>
      <c r="U101" s="4"/>
      <c r="V101" s="4"/>
      <c r="W101" s="4"/>
      <c r="X101" s="4"/>
      <c r="Y101" s="4"/>
      <c r="Z101" s="4"/>
      <c r="AA101" s="4"/>
    </row>
    <row r="102" spans="1:27" ht="13">
      <c r="A102" s="4111"/>
      <c r="B102" s="4658"/>
      <c r="C102" s="4068"/>
      <c r="D102" s="1402"/>
      <c r="E102" s="4068"/>
      <c r="F102" s="4674"/>
      <c r="G102" s="1455"/>
      <c r="H102" s="4725" t="s">
        <v>666</v>
      </c>
      <c r="I102" s="4189"/>
      <c r="J102" s="4213"/>
      <c r="K102" s="1507"/>
      <c r="L102" s="1508"/>
      <c r="M102" s="1508"/>
      <c r="N102" s="1508"/>
      <c r="O102" s="1508"/>
      <c r="P102" s="1251"/>
      <c r="Q102" s="1252"/>
      <c r="R102" s="1251"/>
      <c r="S102" s="1253"/>
      <c r="T102" s="4"/>
      <c r="U102" s="4"/>
      <c r="V102" s="4"/>
      <c r="W102" s="4"/>
      <c r="X102" s="4"/>
      <c r="Y102" s="4"/>
      <c r="Z102" s="4"/>
      <c r="AA102" s="4"/>
    </row>
    <row r="103" spans="1:27" ht="13">
      <c r="A103" s="4111"/>
      <c r="B103" s="4662"/>
      <c r="C103" s="4130"/>
      <c r="D103" s="1504"/>
      <c r="E103" s="4130"/>
      <c r="F103" s="4675"/>
      <c r="G103" s="1460"/>
      <c r="H103" s="4726"/>
      <c r="I103" s="4506"/>
      <c r="J103" s="4412"/>
      <c r="K103" s="1509"/>
      <c r="L103" s="1510"/>
      <c r="M103" s="1510"/>
      <c r="N103" s="1510"/>
      <c r="O103" s="1510"/>
      <c r="P103" s="1511"/>
      <c r="Q103" s="1512"/>
      <c r="R103" s="1511"/>
      <c r="S103" s="1513"/>
      <c r="T103" s="4"/>
      <c r="U103" s="4"/>
      <c r="V103" s="4"/>
      <c r="W103" s="4"/>
      <c r="X103" s="4"/>
      <c r="Y103" s="4"/>
      <c r="Z103" s="4"/>
      <c r="AA103" s="4"/>
    </row>
    <row r="104" spans="1:27" ht="13">
      <c r="A104" s="4111"/>
      <c r="B104" s="4671" t="s">
        <v>79</v>
      </c>
      <c r="C104" s="1382"/>
      <c r="D104" s="1357"/>
      <c r="E104" s="4689" t="s">
        <v>207</v>
      </c>
      <c r="F104" s="4682" t="s">
        <v>667</v>
      </c>
      <c r="G104" s="1514"/>
      <c r="H104" s="1515"/>
      <c r="I104" s="1516"/>
      <c r="J104" s="1517"/>
      <c r="K104" s="1451"/>
      <c r="L104" s="1251"/>
      <c r="M104" s="1251"/>
      <c r="N104" s="1251"/>
      <c r="O104" s="1251"/>
      <c r="P104" s="1251"/>
      <c r="Q104" s="1252"/>
      <c r="R104" s="1251"/>
      <c r="S104" s="1253" t="s">
        <v>668</v>
      </c>
      <c r="T104" s="4"/>
      <c r="U104" s="4"/>
      <c r="V104" s="4"/>
      <c r="W104" s="4"/>
      <c r="X104" s="4"/>
      <c r="Y104" s="4"/>
      <c r="Z104" s="4"/>
      <c r="AA104" s="4"/>
    </row>
    <row r="105" spans="1:27" ht="13">
      <c r="A105" s="4111"/>
      <c r="B105" s="4658"/>
      <c r="C105" s="1356"/>
      <c r="D105" s="1402"/>
      <c r="E105" s="4068"/>
      <c r="F105" s="4674"/>
      <c r="G105" s="1518"/>
      <c r="H105" s="1519"/>
      <c r="I105" s="1520"/>
      <c r="J105" s="1521"/>
      <c r="K105" s="1454"/>
      <c r="L105" s="1404"/>
      <c r="M105" s="1404"/>
      <c r="N105" s="1404"/>
      <c r="O105" s="1404"/>
      <c r="P105" s="1404"/>
      <c r="Q105" s="1405"/>
      <c r="R105" s="1404"/>
      <c r="S105" s="1506"/>
      <c r="T105" s="4"/>
      <c r="U105" s="4"/>
      <c r="V105" s="4"/>
      <c r="W105" s="4"/>
      <c r="X105" s="4"/>
      <c r="Y105" s="4"/>
      <c r="Z105" s="4"/>
      <c r="AA105" s="4"/>
    </row>
    <row r="106" spans="1:27" ht="13">
      <c r="A106" s="4111"/>
      <c r="B106" s="4658"/>
      <c r="C106" s="1452"/>
      <c r="D106" s="1402"/>
      <c r="E106" s="4068"/>
      <c r="F106" s="4674"/>
      <c r="G106" s="1522"/>
      <c r="H106" s="4805" t="s">
        <v>669</v>
      </c>
      <c r="I106" s="4806" t="s">
        <v>639</v>
      </c>
      <c r="J106" s="4743" t="s">
        <v>512</v>
      </c>
      <c r="K106" s="1457"/>
      <c r="L106" s="1370"/>
      <c r="M106" s="1370"/>
      <c r="N106" s="1370"/>
      <c r="O106" s="1370"/>
      <c r="P106" s="1370"/>
      <c r="Q106" s="1371"/>
      <c r="R106" s="1370"/>
      <c r="S106" s="1524"/>
      <c r="T106" s="4"/>
      <c r="U106" s="4"/>
      <c r="V106" s="4"/>
      <c r="W106" s="4"/>
      <c r="X106" s="4"/>
      <c r="Y106" s="4"/>
      <c r="Z106" s="4"/>
      <c r="AA106" s="4"/>
    </row>
    <row r="107" spans="1:27" ht="13">
      <c r="A107" s="4111"/>
      <c r="B107" s="4662"/>
      <c r="C107" s="1458"/>
      <c r="D107" s="1504"/>
      <c r="E107" s="4068"/>
      <c r="F107" s="4674"/>
      <c r="G107" s="1522"/>
      <c r="H107" s="4112"/>
      <c r="I107" s="4506"/>
      <c r="J107" s="4506"/>
      <c r="K107" s="1457"/>
      <c r="L107" s="1370"/>
      <c r="M107" s="1370"/>
      <c r="N107" s="1370"/>
      <c r="O107" s="1370"/>
      <c r="P107" s="1370"/>
      <c r="Q107" s="1371"/>
      <c r="R107" s="1370"/>
      <c r="S107" s="1524"/>
      <c r="T107" s="4"/>
      <c r="U107" s="4"/>
      <c r="V107" s="4"/>
      <c r="W107" s="4"/>
      <c r="X107" s="4"/>
      <c r="Y107" s="4"/>
      <c r="Z107" s="4"/>
      <c r="AA107" s="4"/>
    </row>
    <row r="108" spans="1:27" ht="13">
      <c r="A108" s="4111"/>
      <c r="B108" s="4691" t="s">
        <v>90</v>
      </c>
      <c r="C108" s="4669" t="s">
        <v>191</v>
      </c>
      <c r="D108" s="4803" t="s">
        <v>192</v>
      </c>
      <c r="E108" s="4068"/>
      <c r="F108" s="4674"/>
      <c r="G108" s="1525"/>
      <c r="H108" s="1336"/>
      <c r="I108" s="1526"/>
      <c r="J108" s="1527"/>
      <c r="K108" s="1528"/>
      <c r="L108" s="1529"/>
      <c r="M108" s="1529"/>
      <c r="N108" s="1529"/>
      <c r="O108" s="1529"/>
      <c r="P108" s="1529"/>
      <c r="Q108" s="1530"/>
      <c r="R108" s="1529"/>
      <c r="S108" s="1531"/>
      <c r="T108" s="4"/>
      <c r="U108" s="4"/>
      <c r="V108" s="4"/>
      <c r="W108" s="4"/>
      <c r="X108" s="4"/>
      <c r="Y108" s="4"/>
      <c r="Z108" s="4"/>
      <c r="AA108" s="4"/>
    </row>
    <row r="109" spans="1:27" ht="13">
      <c r="A109" s="4111"/>
      <c r="B109" s="4658"/>
      <c r="C109" s="4068"/>
      <c r="D109" s="4147"/>
      <c r="E109" s="4068"/>
      <c r="F109" s="4674"/>
      <c r="G109" s="1532"/>
      <c r="H109" s="1339"/>
      <c r="I109" s="1533"/>
      <c r="J109" s="1534"/>
      <c r="K109" s="1535"/>
      <c r="L109" s="1536"/>
      <c r="M109" s="1536"/>
      <c r="N109" s="1536"/>
      <c r="O109" s="1536"/>
      <c r="P109" s="1536"/>
      <c r="Q109" s="1537"/>
      <c r="R109" s="1536"/>
      <c r="S109" s="1538"/>
      <c r="T109" s="4"/>
      <c r="U109" s="4"/>
      <c r="V109" s="4"/>
      <c r="W109" s="4"/>
      <c r="X109" s="4"/>
      <c r="Y109" s="4"/>
      <c r="Z109" s="4"/>
      <c r="AA109" s="4"/>
    </row>
    <row r="110" spans="1:27" ht="13">
      <c r="A110" s="4111"/>
      <c r="B110" s="4658"/>
      <c r="C110" s="4068"/>
      <c r="D110" s="4147"/>
      <c r="E110" s="4068"/>
      <c r="F110" s="4674"/>
      <c r="G110" s="1539"/>
      <c r="H110" s="4788" t="s">
        <v>670</v>
      </c>
      <c r="I110" s="4795" t="s">
        <v>671</v>
      </c>
      <c r="J110" s="4212"/>
      <c r="K110" s="1535"/>
      <c r="L110" s="1536"/>
      <c r="M110" s="1536"/>
      <c r="N110" s="1536"/>
      <c r="O110" s="1536"/>
      <c r="P110" s="1536"/>
      <c r="Q110" s="1537"/>
      <c r="R110" s="1536"/>
      <c r="S110" s="1538"/>
      <c r="T110" s="4"/>
      <c r="U110" s="4"/>
      <c r="V110" s="4"/>
      <c r="W110" s="4"/>
      <c r="X110" s="4"/>
      <c r="Y110" s="4"/>
      <c r="Z110" s="4"/>
      <c r="AA110" s="4"/>
    </row>
    <row r="111" spans="1:27" ht="13">
      <c r="A111" s="4175"/>
      <c r="B111" s="4670"/>
      <c r="C111" s="4176"/>
      <c r="D111" s="4804"/>
      <c r="E111" s="4176"/>
      <c r="F111" s="4690"/>
      <c r="G111" s="1540"/>
      <c r="H111" s="4714"/>
      <c r="I111" s="4191"/>
      <c r="J111" s="4214"/>
      <c r="K111" s="1541"/>
      <c r="L111" s="1542"/>
      <c r="M111" s="1542"/>
      <c r="N111" s="1542"/>
      <c r="O111" s="1542"/>
      <c r="P111" s="1542"/>
      <c r="Q111" s="1543"/>
      <c r="R111" s="1542"/>
      <c r="S111" s="1544"/>
      <c r="T111" s="4"/>
      <c r="U111" s="4"/>
      <c r="V111" s="4"/>
      <c r="W111" s="4"/>
      <c r="X111" s="4"/>
      <c r="Y111" s="4"/>
      <c r="Z111" s="4"/>
      <c r="AA111" s="4"/>
    </row>
    <row r="112" spans="1:27" ht="15" customHeight="1">
      <c r="A112" s="4664" t="s">
        <v>196</v>
      </c>
      <c r="B112" s="4665">
        <v>44685</v>
      </c>
      <c r="C112" s="1347"/>
      <c r="D112" s="1545"/>
      <c r="E112" s="4689" t="s">
        <v>228</v>
      </c>
      <c r="F112" s="4682" t="s">
        <v>672</v>
      </c>
      <c r="G112" s="1546"/>
      <c r="H112" s="1547"/>
      <c r="I112" s="1273"/>
      <c r="J112" s="1548"/>
      <c r="K112" s="1268">
        <v>25</v>
      </c>
      <c r="L112" s="103" t="s">
        <v>673</v>
      </c>
      <c r="M112" s="1269"/>
      <c r="N112" s="1269" t="s">
        <v>264</v>
      </c>
      <c r="O112" s="1269"/>
      <c r="P112" s="1269" t="s">
        <v>93</v>
      </c>
      <c r="Q112" s="1270"/>
      <c r="R112" s="1269"/>
      <c r="S112" s="1549" t="s">
        <v>674</v>
      </c>
      <c r="T112" s="4"/>
      <c r="U112" s="4"/>
      <c r="V112" s="4"/>
      <c r="W112" s="4"/>
      <c r="X112" s="4"/>
      <c r="Y112" s="4"/>
      <c r="Z112" s="4"/>
      <c r="AA112" s="4"/>
    </row>
    <row r="113" spans="1:27" ht="13">
      <c r="A113" s="4111"/>
      <c r="B113" s="4658"/>
      <c r="C113" s="1550"/>
      <c r="D113" s="1350"/>
      <c r="E113" s="4068"/>
      <c r="F113" s="4674"/>
      <c r="G113" s="1490"/>
      <c r="H113" s="1547"/>
      <c r="I113" s="1273"/>
      <c r="J113" s="1551"/>
      <c r="K113" s="1268"/>
      <c r="L113" s="103"/>
      <c r="M113" s="1269"/>
      <c r="N113" s="1269"/>
      <c r="O113" s="1269"/>
      <c r="P113" s="1269"/>
      <c r="Q113" s="1270"/>
      <c r="R113" s="1269"/>
      <c r="S113" s="1549"/>
      <c r="T113" s="4"/>
      <c r="U113" s="4"/>
      <c r="V113" s="4"/>
      <c r="W113" s="4"/>
      <c r="X113" s="4"/>
      <c r="Y113" s="4"/>
      <c r="Z113" s="4"/>
      <c r="AA113" s="4"/>
    </row>
    <row r="114" spans="1:27" ht="13">
      <c r="A114" s="4111"/>
      <c r="B114" s="4658"/>
      <c r="C114" s="1550"/>
      <c r="D114" s="1350"/>
      <c r="E114" s="4068"/>
      <c r="F114" s="4674"/>
      <c r="G114" s="1490"/>
      <c r="H114" s="1552"/>
      <c r="I114" s="1553"/>
      <c r="J114" s="1274"/>
      <c r="K114" s="1268"/>
      <c r="L114" s="1269"/>
      <c r="M114" s="1269"/>
      <c r="N114" s="1269"/>
      <c r="O114" s="1269"/>
      <c r="P114" s="1269"/>
      <c r="Q114" s="1270"/>
      <c r="R114" s="1269"/>
      <c r="S114" s="1549"/>
      <c r="T114" s="4"/>
      <c r="U114" s="4"/>
      <c r="V114" s="4"/>
      <c r="W114" s="4"/>
      <c r="X114" s="4"/>
      <c r="Y114" s="4"/>
      <c r="Z114" s="4"/>
      <c r="AA114" s="4"/>
    </row>
    <row r="115" spans="1:27" ht="13">
      <c r="A115" s="4111"/>
      <c r="B115" s="4666"/>
      <c r="C115" s="1554"/>
      <c r="D115" s="1354"/>
      <c r="E115" s="4068"/>
      <c r="F115" s="4674"/>
      <c r="G115" s="1555"/>
      <c r="H115" s="1556"/>
      <c r="I115" s="1557"/>
      <c r="J115" s="1280"/>
      <c r="K115" s="1431"/>
      <c r="L115" s="1432"/>
      <c r="M115" s="1432"/>
      <c r="N115" s="1432"/>
      <c r="O115" s="1432"/>
      <c r="P115" s="1432"/>
      <c r="Q115" s="1433"/>
      <c r="R115" s="1432"/>
      <c r="S115" s="1558"/>
      <c r="T115" s="4"/>
      <c r="U115" s="4"/>
      <c r="V115" s="4"/>
      <c r="W115" s="4"/>
      <c r="X115" s="4"/>
      <c r="Y115" s="4"/>
      <c r="Z115" s="4"/>
      <c r="AA115" s="4"/>
    </row>
    <row r="116" spans="1:27" ht="13">
      <c r="A116" s="4111"/>
      <c r="B116" s="4667">
        <v>44906</v>
      </c>
      <c r="C116" s="1286"/>
      <c r="D116" s="1420"/>
      <c r="E116" s="4068"/>
      <c r="F116" s="4674"/>
      <c r="G116" s="4800" t="s">
        <v>610</v>
      </c>
      <c r="H116" s="1559"/>
      <c r="I116" s="1526"/>
      <c r="J116" s="1560"/>
      <c r="K116" s="1299"/>
      <c r="L116" s="1291"/>
      <c r="M116" s="1291"/>
      <c r="N116" s="1291"/>
      <c r="O116" s="1291"/>
      <c r="P116" s="1291"/>
      <c r="Q116" s="1292"/>
      <c r="R116" s="1291" t="s">
        <v>675</v>
      </c>
      <c r="S116" s="1293"/>
      <c r="T116" s="4"/>
      <c r="U116" s="4"/>
      <c r="V116" s="4"/>
      <c r="W116" s="4"/>
      <c r="X116" s="4"/>
      <c r="Y116" s="4"/>
      <c r="Z116" s="4"/>
      <c r="AA116" s="4"/>
    </row>
    <row r="117" spans="1:27" ht="13">
      <c r="A117" s="4111"/>
      <c r="B117" s="4658"/>
      <c r="C117" s="1266"/>
      <c r="D117" s="1415"/>
      <c r="E117" s="4068"/>
      <c r="F117" s="4674"/>
      <c r="G117" s="4658"/>
      <c r="H117" s="1561"/>
      <c r="I117" s="1553"/>
      <c r="J117" s="1562"/>
      <c r="K117" s="1268"/>
      <c r="L117" s="1269"/>
      <c r="M117" s="1269"/>
      <c r="N117" s="1269"/>
      <c r="O117" s="1269"/>
      <c r="P117" s="1269"/>
      <c r="Q117" s="1270"/>
      <c r="R117" s="1269"/>
      <c r="S117" s="1271"/>
      <c r="T117" s="4"/>
      <c r="U117" s="4"/>
      <c r="V117" s="4"/>
      <c r="W117" s="4"/>
      <c r="X117" s="4"/>
      <c r="Y117" s="4"/>
      <c r="Z117" s="4"/>
      <c r="AA117" s="4"/>
    </row>
    <row r="118" spans="1:27" ht="13">
      <c r="A118" s="4111"/>
      <c r="B118" s="4658"/>
      <c r="C118" s="1266"/>
      <c r="D118" s="1415"/>
      <c r="E118" s="4068"/>
      <c r="F118" s="4674"/>
      <c r="G118" s="4753" t="s">
        <v>676</v>
      </c>
      <c r="H118" s="1552"/>
      <c r="I118" s="1273"/>
      <c r="J118" s="1527"/>
      <c r="K118" s="1268"/>
      <c r="L118" s="1269"/>
      <c r="M118" s="1269"/>
      <c r="N118" s="1269"/>
      <c r="O118" s="1269"/>
      <c r="P118" s="1269"/>
      <c r="Q118" s="1270"/>
      <c r="R118" s="1269"/>
      <c r="S118" s="1271"/>
      <c r="T118" s="4"/>
      <c r="U118" s="4"/>
      <c r="V118" s="4"/>
      <c r="W118" s="4"/>
      <c r="X118" s="4"/>
      <c r="Y118" s="4"/>
      <c r="Z118" s="4"/>
      <c r="AA118" s="4"/>
    </row>
    <row r="119" spans="1:27" ht="13">
      <c r="A119" s="4111"/>
      <c r="B119" s="4662"/>
      <c r="C119" s="1275"/>
      <c r="D119" s="1425"/>
      <c r="E119" s="4130"/>
      <c r="F119" s="4675"/>
      <c r="G119" s="4662"/>
      <c r="H119" s="1563"/>
      <c r="I119" s="1279"/>
      <c r="J119" s="1534"/>
      <c r="K119" s="1281"/>
      <c r="L119" s="1282"/>
      <c r="M119" s="1282"/>
      <c r="N119" s="1282"/>
      <c r="O119" s="1282"/>
      <c r="P119" s="1282"/>
      <c r="Q119" s="1283"/>
      <c r="R119" s="1282"/>
      <c r="S119" s="1284"/>
      <c r="T119" s="4"/>
      <c r="U119" s="4"/>
      <c r="V119" s="4"/>
      <c r="W119" s="4"/>
      <c r="X119" s="4"/>
      <c r="Y119" s="4"/>
      <c r="Z119" s="4"/>
      <c r="AA119" s="4"/>
    </row>
    <row r="120" spans="1:27" ht="13">
      <c r="A120" s="4111"/>
      <c r="B120" s="4668" t="s">
        <v>79</v>
      </c>
      <c r="C120" s="4669" t="s">
        <v>677</v>
      </c>
      <c r="D120" s="1420"/>
      <c r="E120" s="4689" t="s">
        <v>678</v>
      </c>
      <c r="F120" s="4682" t="s">
        <v>679</v>
      </c>
      <c r="G120" s="1295"/>
      <c r="H120" s="1564"/>
      <c r="I120" s="1565"/>
      <c r="J120" s="1566"/>
      <c r="K120" s="1567" t="s">
        <v>535</v>
      </c>
      <c r="L120" s="1568" t="s">
        <v>536</v>
      </c>
      <c r="M120" s="12"/>
      <c r="N120" s="1569" t="s">
        <v>144</v>
      </c>
      <c r="O120" s="1569" t="s">
        <v>113</v>
      </c>
      <c r="P120" s="1569" t="s">
        <v>93</v>
      </c>
      <c r="Q120" s="1570">
        <v>7</v>
      </c>
      <c r="R120" s="1291"/>
      <c r="S120" s="1293"/>
      <c r="T120" s="4"/>
      <c r="U120" s="4"/>
      <c r="V120" s="4"/>
      <c r="W120" s="4"/>
      <c r="X120" s="4"/>
      <c r="Y120" s="4"/>
      <c r="Z120" s="4"/>
      <c r="AA120" s="4"/>
    </row>
    <row r="121" spans="1:27" ht="13">
      <c r="A121" s="4111"/>
      <c r="B121" s="4658"/>
      <c r="C121" s="4068"/>
      <c r="D121" s="1223"/>
      <c r="E121" s="4068"/>
      <c r="F121" s="4674"/>
      <c r="G121" s="1242"/>
      <c r="H121" s="1571"/>
      <c r="I121" s="1572"/>
      <c r="J121" s="1573"/>
      <c r="K121" s="1312"/>
      <c r="L121" s="1342"/>
      <c r="M121" s="1313"/>
      <c r="N121" s="1313"/>
      <c r="O121" s="1313"/>
      <c r="P121" s="1313"/>
      <c r="Q121" s="1341"/>
      <c r="R121" s="1432"/>
      <c r="S121" s="1328"/>
      <c r="T121" s="4"/>
      <c r="U121" s="4"/>
      <c r="V121" s="4"/>
      <c r="W121" s="4"/>
      <c r="X121" s="4"/>
      <c r="Y121" s="4"/>
      <c r="Z121" s="4"/>
      <c r="AA121" s="4"/>
    </row>
    <row r="122" spans="1:27" ht="13">
      <c r="A122" s="4111"/>
      <c r="B122" s="4658"/>
      <c r="C122" s="4068"/>
      <c r="D122" s="1435"/>
      <c r="E122" s="4068"/>
      <c r="F122" s="4674"/>
      <c r="G122" s="1242"/>
      <c r="H122" s="1317"/>
      <c r="I122" s="1572"/>
      <c r="J122" s="1573"/>
      <c r="K122" s="1312"/>
      <c r="L122" s="1342"/>
      <c r="M122" s="1313"/>
      <c r="N122" s="1313"/>
      <c r="O122" s="1313"/>
      <c r="P122" s="1313"/>
      <c r="Q122" s="1341"/>
      <c r="R122" s="1314"/>
      <c r="S122" s="1316"/>
      <c r="T122" s="4"/>
      <c r="U122" s="4"/>
      <c r="V122" s="4"/>
      <c r="W122" s="4"/>
      <c r="X122" s="4"/>
      <c r="Y122" s="4"/>
      <c r="Z122" s="4"/>
      <c r="AA122" s="4"/>
    </row>
    <row r="123" spans="1:27" ht="13">
      <c r="A123" s="4111"/>
      <c r="B123" s="4662"/>
      <c r="C123" s="4130"/>
      <c r="D123" s="1482"/>
      <c r="E123" s="4068"/>
      <c r="F123" s="4674"/>
      <c r="G123" s="1277"/>
      <c r="H123" s="1574"/>
      <c r="I123" s="1575"/>
      <c r="J123" s="1576"/>
      <c r="K123" s="1485"/>
      <c r="L123" s="1486"/>
      <c r="M123" s="1577"/>
      <c r="N123" s="1577"/>
      <c r="O123" s="1577"/>
      <c r="P123" s="1577"/>
      <c r="Q123" s="1578"/>
      <c r="R123" s="1314"/>
      <c r="S123" s="1316"/>
      <c r="T123" s="4"/>
      <c r="U123" s="4"/>
      <c r="V123" s="4"/>
      <c r="W123" s="4"/>
      <c r="X123" s="4"/>
      <c r="Y123" s="4"/>
      <c r="Z123" s="4"/>
      <c r="AA123" s="4"/>
    </row>
    <row r="124" spans="1:27" ht="13">
      <c r="A124" s="4111"/>
      <c r="B124" s="4668" t="s">
        <v>90</v>
      </c>
      <c r="C124" s="1220"/>
      <c r="D124" s="1579"/>
      <c r="E124" s="4068"/>
      <c r="F124" s="4674"/>
      <c r="G124" s="4783" t="s">
        <v>680</v>
      </c>
      <c r="H124" s="4784" t="s">
        <v>681</v>
      </c>
      <c r="I124" s="4785" t="s">
        <v>682</v>
      </c>
      <c r="J124" s="1566"/>
      <c r="K124" s="1581">
        <v>21</v>
      </c>
      <c r="L124" s="1582" t="s">
        <v>683</v>
      </c>
      <c r="M124" s="12"/>
      <c r="N124" s="1569" t="s">
        <v>144</v>
      </c>
      <c r="O124" s="1569" t="s">
        <v>550</v>
      </c>
      <c r="P124" s="1569" t="s">
        <v>684</v>
      </c>
      <c r="Q124" s="1570">
        <v>7</v>
      </c>
      <c r="R124" s="1306"/>
      <c r="S124" s="1308"/>
      <c r="T124" s="4"/>
      <c r="U124" s="4"/>
      <c r="V124" s="4"/>
      <c r="W124" s="4"/>
      <c r="X124" s="4"/>
      <c r="Y124" s="4"/>
      <c r="Z124" s="4"/>
      <c r="AA124" s="4"/>
    </row>
    <row r="125" spans="1:27" ht="13">
      <c r="A125" s="4111"/>
      <c r="B125" s="4658"/>
      <c r="C125" s="1583"/>
      <c r="D125" s="1435"/>
      <c r="E125" s="4068"/>
      <c r="F125" s="4674"/>
      <c r="G125" s="4658"/>
      <c r="H125" s="4712"/>
      <c r="I125" s="4189"/>
      <c r="J125" s="1573"/>
      <c r="K125" s="1581">
        <v>71</v>
      </c>
      <c r="L125" s="1584" t="s">
        <v>685</v>
      </c>
      <c r="M125" s="1185"/>
      <c r="N125" s="1585" t="s">
        <v>144</v>
      </c>
      <c r="O125" s="1585" t="s">
        <v>113</v>
      </c>
      <c r="P125" s="1585" t="s">
        <v>114</v>
      </c>
      <c r="Q125" s="1586">
        <v>5</v>
      </c>
      <c r="R125" s="1314"/>
      <c r="S125" s="1316"/>
      <c r="T125" s="4"/>
      <c r="U125" s="4"/>
      <c r="V125" s="4"/>
      <c r="W125" s="4"/>
      <c r="X125" s="4"/>
      <c r="Y125" s="4"/>
      <c r="Z125" s="4"/>
      <c r="AA125" s="4"/>
    </row>
    <row r="126" spans="1:27" ht="13">
      <c r="A126" s="4111"/>
      <c r="B126" s="4658"/>
      <c r="C126" s="1583"/>
      <c r="D126" s="1435"/>
      <c r="E126" s="4068"/>
      <c r="F126" s="4674"/>
      <c r="G126" s="4658"/>
      <c r="H126" s="4725" t="s">
        <v>686</v>
      </c>
      <c r="I126" s="4189"/>
      <c r="J126" s="1573"/>
      <c r="K126" s="1312"/>
      <c r="L126" s="1314"/>
      <c r="M126" s="1314"/>
      <c r="N126" s="1314"/>
      <c r="O126" s="1314"/>
      <c r="P126" s="1314"/>
      <c r="Q126" s="1315"/>
      <c r="R126" s="1314"/>
      <c r="S126" s="1316"/>
      <c r="T126" s="4"/>
      <c r="U126" s="4"/>
      <c r="V126" s="4"/>
      <c r="W126" s="4"/>
      <c r="X126" s="4"/>
      <c r="Y126" s="4"/>
      <c r="Z126" s="4"/>
      <c r="AA126" s="4"/>
    </row>
    <row r="127" spans="1:27" ht="13">
      <c r="A127" s="4175"/>
      <c r="B127" s="4670"/>
      <c r="C127" s="1587"/>
      <c r="D127" s="1437"/>
      <c r="E127" s="4068"/>
      <c r="F127" s="4674"/>
      <c r="G127" s="4670"/>
      <c r="H127" s="4714"/>
      <c r="I127" s="4191"/>
      <c r="J127" s="1588"/>
      <c r="K127" s="1324"/>
      <c r="L127" s="1325"/>
      <c r="M127" s="1325"/>
      <c r="N127" s="1325"/>
      <c r="O127" s="1325"/>
      <c r="P127" s="1325"/>
      <c r="Q127" s="1326"/>
      <c r="R127" s="1324"/>
      <c r="S127" s="1327"/>
      <c r="T127" s="4"/>
      <c r="U127" s="4"/>
      <c r="V127" s="4"/>
      <c r="W127" s="4"/>
      <c r="X127" s="4"/>
      <c r="Y127" s="4"/>
      <c r="Z127" s="4"/>
      <c r="AA127" s="4"/>
    </row>
    <row r="128" spans="1:27" ht="13">
      <c r="A128" s="4676" t="s">
        <v>547</v>
      </c>
      <c r="B128" s="4661">
        <v>44593</v>
      </c>
      <c r="C128" s="1266"/>
      <c r="D128" s="1415"/>
      <c r="E128" s="4068"/>
      <c r="F128" s="4674"/>
      <c r="G128" s="4753" t="s">
        <v>687</v>
      </c>
      <c r="H128" s="1589"/>
      <c r="I128" s="1590"/>
      <c r="J128" s="1591"/>
      <c r="K128" s="1592"/>
      <c r="L128" s="1593"/>
      <c r="M128" s="1593"/>
      <c r="N128" s="1593"/>
      <c r="O128" s="1593"/>
      <c r="P128" s="1593"/>
      <c r="Q128" s="1594"/>
      <c r="R128" s="1595"/>
      <c r="S128" s="1596"/>
      <c r="T128" s="4"/>
      <c r="U128" s="4"/>
      <c r="V128" s="4"/>
      <c r="W128" s="4"/>
      <c r="X128" s="4"/>
      <c r="Y128" s="4"/>
      <c r="Z128" s="4"/>
      <c r="AA128" s="4"/>
    </row>
    <row r="129" spans="1:27" ht="13">
      <c r="A129" s="4111"/>
      <c r="B129" s="4658"/>
      <c r="C129" s="1266"/>
      <c r="D129" s="1415"/>
      <c r="E129" s="4068"/>
      <c r="F129" s="4674"/>
      <c r="G129" s="4658"/>
      <c r="H129" s="1589"/>
      <c r="I129" s="1480"/>
      <c r="J129" s="1274"/>
      <c r="K129" s="1597"/>
      <c r="L129" s="1598"/>
      <c r="M129" s="1598"/>
      <c r="N129" s="1598"/>
      <c r="O129" s="1598"/>
      <c r="P129" s="1598"/>
      <c r="Q129" s="1599"/>
      <c r="R129" s="1269"/>
      <c r="S129" s="1600"/>
      <c r="T129" s="4"/>
      <c r="U129" s="4"/>
      <c r="V129" s="4"/>
      <c r="W129" s="4"/>
      <c r="X129" s="4"/>
      <c r="Y129" s="4"/>
      <c r="Z129" s="4"/>
      <c r="AA129" s="4"/>
    </row>
    <row r="130" spans="1:27" ht="13">
      <c r="A130" s="4111"/>
      <c r="B130" s="4658"/>
      <c r="C130" s="1266"/>
      <c r="D130" s="1415"/>
      <c r="E130" s="4068"/>
      <c r="F130" s="4674"/>
      <c r="G130" s="4658"/>
      <c r="H130" s="4781" t="s">
        <v>688</v>
      </c>
      <c r="I130" s="4786" t="s">
        <v>413</v>
      </c>
      <c r="J130" s="4782" t="s">
        <v>689</v>
      </c>
      <c r="K130" s="1597"/>
      <c r="L130" s="1598"/>
      <c r="M130" s="1598"/>
      <c r="N130" s="1598"/>
      <c r="O130" s="1598"/>
      <c r="P130" s="1598"/>
      <c r="Q130" s="1599"/>
      <c r="R130" s="1269"/>
      <c r="S130" s="1271"/>
      <c r="T130" s="4"/>
      <c r="U130" s="4"/>
      <c r="V130" s="4"/>
      <c r="W130" s="4"/>
      <c r="X130" s="4"/>
      <c r="Y130" s="4"/>
      <c r="Z130" s="4"/>
      <c r="AA130" s="4"/>
    </row>
    <row r="131" spans="1:27" ht="13">
      <c r="A131" s="4111"/>
      <c r="B131" s="4662"/>
      <c r="C131" s="1430"/>
      <c r="D131" s="1223"/>
      <c r="E131" s="4070"/>
      <c r="F131" s="4693"/>
      <c r="G131" s="4662"/>
      <c r="H131" s="4024"/>
      <c r="I131" s="4024"/>
      <c r="J131" s="4759"/>
      <c r="K131" s="1601"/>
      <c r="L131" s="1602"/>
      <c r="M131" s="1602"/>
      <c r="N131" s="1602"/>
      <c r="O131" s="1602"/>
      <c r="P131" s="1602"/>
      <c r="Q131" s="1603"/>
      <c r="R131" s="1432"/>
      <c r="S131" s="1328"/>
      <c r="T131" s="4"/>
      <c r="U131" s="4"/>
      <c r="V131" s="4"/>
      <c r="W131" s="4"/>
      <c r="X131" s="4"/>
      <c r="Y131" s="4"/>
      <c r="Z131" s="4"/>
      <c r="AA131" s="4"/>
    </row>
    <row r="132" spans="1:27" ht="20.25" customHeight="1">
      <c r="A132" s="4111"/>
      <c r="B132" s="4696">
        <v>44812</v>
      </c>
      <c r="C132" s="1604"/>
      <c r="D132" s="1357"/>
      <c r="E132" s="4761" t="s">
        <v>690</v>
      </c>
      <c r="F132" s="4762" t="s">
        <v>691</v>
      </c>
      <c r="G132" s="1605"/>
      <c r="H132" s="4774" t="s">
        <v>692</v>
      </c>
      <c r="I132" s="4775" t="s">
        <v>639</v>
      </c>
      <c r="J132" s="4769" t="s">
        <v>606</v>
      </c>
      <c r="K132" s="1606">
        <v>71</v>
      </c>
      <c r="L132" s="1607" t="s">
        <v>693</v>
      </c>
      <c r="M132" s="1608"/>
      <c r="N132" s="1609" t="s">
        <v>144</v>
      </c>
      <c r="O132" s="1609" t="s">
        <v>550</v>
      </c>
      <c r="P132" s="1609" t="s">
        <v>93</v>
      </c>
      <c r="Q132" s="1610">
        <v>7</v>
      </c>
      <c r="R132" s="1386"/>
      <c r="S132" s="1388"/>
      <c r="T132" s="4"/>
      <c r="U132" s="4"/>
      <c r="V132" s="4"/>
      <c r="W132" s="4"/>
      <c r="X132" s="4"/>
      <c r="Y132" s="4"/>
      <c r="Z132" s="4"/>
      <c r="AA132" s="4"/>
    </row>
    <row r="133" spans="1:27" ht="13">
      <c r="A133" s="4111"/>
      <c r="B133" s="4658"/>
      <c r="C133" s="1611"/>
      <c r="D133" s="1365"/>
      <c r="E133" s="4068"/>
      <c r="F133" s="4674"/>
      <c r="G133" s="1455"/>
      <c r="H133" s="4712"/>
      <c r="I133" s="4207"/>
      <c r="J133" s="4770"/>
      <c r="K133" s="1612"/>
      <c r="L133" s="1613"/>
      <c r="M133" s="1613"/>
      <c r="N133" s="1613"/>
      <c r="O133" s="1613"/>
      <c r="P133" s="1613"/>
      <c r="Q133" s="1614"/>
      <c r="R133" s="1251"/>
      <c r="S133" s="1253"/>
      <c r="T133" s="4"/>
      <c r="U133" s="4"/>
      <c r="V133" s="4"/>
      <c r="W133" s="4"/>
      <c r="X133" s="4"/>
      <c r="Y133" s="4"/>
      <c r="Z133" s="4"/>
      <c r="AA133" s="4"/>
    </row>
    <row r="134" spans="1:27" ht="13">
      <c r="A134" s="4111"/>
      <c r="B134" s="4658"/>
      <c r="C134" s="1615"/>
      <c r="D134" s="1373"/>
      <c r="E134" s="4068"/>
      <c r="F134" s="4674"/>
      <c r="G134" s="1455"/>
      <c r="H134" s="1616"/>
      <c r="I134" s="1248"/>
      <c r="J134" s="1368"/>
      <c r="K134" s="1250"/>
      <c r="L134" s="1251"/>
      <c r="M134" s="1251"/>
      <c r="N134" s="1251"/>
      <c r="O134" s="1251"/>
      <c r="P134" s="1251"/>
      <c r="Q134" s="1252"/>
      <c r="R134" s="1251"/>
      <c r="S134" s="1253"/>
      <c r="T134" s="4"/>
      <c r="U134" s="4"/>
      <c r="V134" s="4"/>
      <c r="W134" s="4"/>
      <c r="X134" s="4"/>
      <c r="Y134" s="4"/>
      <c r="Z134" s="4"/>
      <c r="AA134" s="4"/>
    </row>
    <row r="135" spans="1:27" ht="13">
      <c r="A135" s="4111"/>
      <c r="B135" s="4662"/>
      <c r="C135" s="1617"/>
      <c r="D135" s="1459"/>
      <c r="E135" s="4068"/>
      <c r="F135" s="4674"/>
      <c r="G135" s="1460"/>
      <c r="H135" s="1618"/>
      <c r="I135" s="1619"/>
      <c r="J135" s="1377"/>
      <c r="K135" s="1620"/>
      <c r="L135" s="1511"/>
      <c r="M135" s="1511"/>
      <c r="N135" s="1511"/>
      <c r="O135" s="1511"/>
      <c r="P135" s="1511"/>
      <c r="Q135" s="1512"/>
      <c r="R135" s="1511"/>
      <c r="S135" s="1513"/>
      <c r="T135" s="4"/>
      <c r="U135" s="4"/>
      <c r="V135" s="4"/>
      <c r="W135" s="4"/>
      <c r="X135" s="4"/>
      <c r="Y135" s="4"/>
      <c r="Z135" s="4"/>
      <c r="AA135" s="4"/>
    </row>
    <row r="136" spans="1:27" ht="13">
      <c r="A136" s="4111"/>
      <c r="B136" s="1621">
        <v>10</v>
      </c>
      <c r="C136" s="4697" t="s">
        <v>694</v>
      </c>
      <c r="D136" s="4024"/>
      <c r="E136" s="4068"/>
      <c r="F136" s="4674"/>
      <c r="G136" s="1623"/>
      <c r="H136" s="1624"/>
      <c r="I136" s="1255"/>
      <c r="J136" s="1625"/>
      <c r="K136" s="1403"/>
      <c r="L136" s="1404"/>
      <c r="M136" s="1404"/>
      <c r="N136" s="1404"/>
      <c r="O136" s="1404"/>
      <c r="P136" s="1404"/>
      <c r="Q136" s="1405"/>
      <c r="R136" s="1404"/>
      <c r="S136" s="1626"/>
      <c r="T136" s="4"/>
      <c r="U136" s="4"/>
      <c r="V136" s="4"/>
      <c r="W136" s="4"/>
      <c r="X136" s="4"/>
      <c r="Y136" s="4"/>
      <c r="Z136" s="4"/>
      <c r="AA136" s="4"/>
    </row>
    <row r="137" spans="1:27" ht="13">
      <c r="A137" s="4111"/>
      <c r="B137" s="4671" t="s">
        <v>111</v>
      </c>
      <c r="C137" s="4672" t="s">
        <v>217</v>
      </c>
      <c r="D137" s="4731" t="s">
        <v>205</v>
      </c>
      <c r="E137" s="4068"/>
      <c r="F137" s="4674"/>
      <c r="G137" s="1627"/>
      <c r="H137" s="4776" t="s">
        <v>695</v>
      </c>
      <c r="I137" s="4808" t="s">
        <v>696</v>
      </c>
      <c r="J137" s="4769" t="s">
        <v>606</v>
      </c>
      <c r="K137" s="1628"/>
      <c r="L137" s="1386"/>
      <c r="M137" s="1386"/>
      <c r="N137" s="1386"/>
      <c r="O137" s="1386"/>
      <c r="P137" s="1386"/>
      <c r="Q137" s="1387"/>
      <c r="R137" s="1386"/>
      <c r="S137" s="1629"/>
      <c r="T137" s="4"/>
      <c r="U137" s="4"/>
      <c r="V137" s="4"/>
      <c r="W137" s="4"/>
      <c r="X137" s="4"/>
      <c r="Y137" s="4"/>
      <c r="Z137" s="4"/>
      <c r="AA137" s="4"/>
    </row>
    <row r="138" spans="1:27" ht="13">
      <c r="A138" s="4111"/>
      <c r="B138" s="4658"/>
      <c r="C138" s="4068"/>
      <c r="D138" s="4147"/>
      <c r="E138" s="4068"/>
      <c r="F138" s="4674"/>
      <c r="G138" s="1623"/>
      <c r="H138" s="4712"/>
      <c r="I138" s="4147"/>
      <c r="J138" s="4770"/>
      <c r="K138" s="1403"/>
      <c r="L138" s="1404"/>
      <c r="M138" s="1404"/>
      <c r="N138" s="1404"/>
      <c r="O138" s="1404"/>
      <c r="P138" s="1404"/>
      <c r="Q138" s="1405"/>
      <c r="R138" s="1404"/>
      <c r="S138" s="1626"/>
      <c r="T138" s="4"/>
      <c r="U138" s="4"/>
      <c r="V138" s="4"/>
      <c r="W138" s="4"/>
      <c r="X138" s="4"/>
      <c r="Y138" s="4"/>
      <c r="Z138" s="4"/>
      <c r="AA138" s="4"/>
    </row>
    <row r="139" spans="1:27" ht="13">
      <c r="A139" s="4111"/>
      <c r="B139" s="4658"/>
      <c r="C139" s="4068"/>
      <c r="D139" s="4147"/>
      <c r="E139" s="4068"/>
      <c r="F139" s="4674"/>
      <c r="G139" s="1630"/>
      <c r="H139" s="4799" t="s">
        <v>697</v>
      </c>
      <c r="I139" s="4147"/>
      <c r="J139" s="4771" t="s">
        <v>606</v>
      </c>
      <c r="K139" s="1369"/>
      <c r="L139" s="1370"/>
      <c r="M139" s="1370"/>
      <c r="N139" s="1370"/>
      <c r="O139" s="1370"/>
      <c r="P139" s="1370"/>
      <c r="Q139" s="1371"/>
      <c r="R139" s="1370"/>
      <c r="S139" s="1631"/>
      <c r="T139" s="4"/>
      <c r="U139" s="4"/>
      <c r="V139" s="4"/>
      <c r="W139" s="4"/>
      <c r="X139" s="4"/>
      <c r="Y139" s="4"/>
      <c r="Z139" s="4"/>
      <c r="AA139" s="4"/>
    </row>
    <row r="140" spans="1:27" ht="13">
      <c r="A140" s="4111"/>
      <c r="B140" s="4662"/>
      <c r="C140" s="4130"/>
      <c r="D140" s="4148"/>
      <c r="E140" s="4130"/>
      <c r="F140" s="4675"/>
      <c r="G140" s="1465"/>
      <c r="H140" s="4712"/>
      <c r="I140" s="4180"/>
      <c r="J140" s="4770"/>
      <c r="K140" s="1378"/>
      <c r="L140" s="1379"/>
      <c r="M140" s="1379"/>
      <c r="N140" s="1379"/>
      <c r="O140" s="1379"/>
      <c r="P140" s="1379"/>
      <c r="Q140" s="1380"/>
      <c r="R140" s="1379"/>
      <c r="S140" s="1632"/>
      <c r="T140" s="4"/>
      <c r="U140" s="4"/>
      <c r="V140" s="4"/>
      <c r="W140" s="4"/>
      <c r="X140" s="4"/>
      <c r="Y140" s="4"/>
      <c r="Z140" s="4"/>
      <c r="AA140" s="4"/>
    </row>
    <row r="141" spans="1:27" ht="13">
      <c r="A141" s="4111"/>
      <c r="B141" s="4671" t="s">
        <v>120</v>
      </c>
      <c r="C141" s="1633"/>
      <c r="D141" s="1634"/>
      <c r="E141" s="4689" t="s">
        <v>698</v>
      </c>
      <c r="F141" s="4682" t="s">
        <v>699</v>
      </c>
      <c r="G141" s="4800" t="s">
        <v>610</v>
      </c>
      <c r="H141" s="1495"/>
      <c r="I141" s="1517"/>
      <c r="J141" s="1635"/>
      <c r="K141" s="1403">
        <v>25</v>
      </c>
      <c r="L141" s="1636" t="s">
        <v>700</v>
      </c>
      <c r="M141" s="1404"/>
      <c r="N141" s="1404" t="s">
        <v>264</v>
      </c>
      <c r="O141" s="1404"/>
      <c r="P141" s="1404" t="s">
        <v>93</v>
      </c>
      <c r="Q141" s="1405">
        <v>7</v>
      </c>
      <c r="R141" s="1404"/>
      <c r="S141" s="1626"/>
      <c r="T141" s="4"/>
      <c r="U141" s="4"/>
      <c r="V141" s="4"/>
      <c r="W141" s="4"/>
      <c r="X141" s="4"/>
      <c r="Y141" s="4"/>
      <c r="Z141" s="4"/>
      <c r="AA141" s="4"/>
    </row>
    <row r="142" spans="1:27" ht="13">
      <c r="A142" s="4111"/>
      <c r="B142" s="4658"/>
      <c r="C142" s="1637"/>
      <c r="D142" s="1638"/>
      <c r="E142" s="4068"/>
      <c r="F142" s="4674"/>
      <c r="G142" s="4658"/>
      <c r="H142" s="1639"/>
      <c r="I142" s="1255"/>
      <c r="J142" s="1256"/>
      <c r="K142" s="1369"/>
      <c r="L142" s="1370"/>
      <c r="M142" s="1370"/>
      <c r="N142" s="1370"/>
      <c r="O142" s="1370"/>
      <c r="P142" s="1370"/>
      <c r="Q142" s="1371"/>
      <c r="R142" s="1370"/>
      <c r="S142" s="1631"/>
      <c r="T142" s="4"/>
      <c r="U142" s="4"/>
      <c r="V142" s="4"/>
      <c r="W142" s="4"/>
      <c r="X142" s="4"/>
      <c r="Y142" s="4"/>
      <c r="Z142" s="4"/>
      <c r="AA142" s="4"/>
    </row>
    <row r="143" spans="1:27" ht="13">
      <c r="A143" s="4111"/>
      <c r="B143" s="4658"/>
      <c r="C143" s="1637"/>
      <c r="D143" s="1638"/>
      <c r="E143" s="4068"/>
      <c r="F143" s="4674"/>
      <c r="G143" s="4658"/>
      <c r="H143" s="1469"/>
      <c r="I143" s="1367"/>
      <c r="J143" s="1368"/>
      <c r="K143" s="1369"/>
      <c r="L143" s="1370"/>
      <c r="M143" s="1370"/>
      <c r="N143" s="1370"/>
      <c r="O143" s="1370"/>
      <c r="P143" s="1370"/>
      <c r="Q143" s="1371"/>
      <c r="R143" s="1370"/>
      <c r="S143" s="1631"/>
      <c r="T143" s="4"/>
      <c r="U143" s="4"/>
      <c r="V143" s="4"/>
      <c r="W143" s="4"/>
      <c r="X143" s="4"/>
      <c r="Y143" s="4"/>
      <c r="Z143" s="4"/>
      <c r="AA143" s="4"/>
    </row>
    <row r="144" spans="1:27" ht="13">
      <c r="A144" s="4111"/>
      <c r="B144" s="4662"/>
      <c r="C144" s="1640"/>
      <c r="D144" s="1641"/>
      <c r="E144" s="4068"/>
      <c r="F144" s="4674"/>
      <c r="G144" s="4662"/>
      <c r="H144" s="1375"/>
      <c r="I144" s="1376"/>
      <c r="J144" s="1377"/>
      <c r="K144" s="1378"/>
      <c r="L144" s="1379"/>
      <c r="M144" s="1379"/>
      <c r="N144" s="1379"/>
      <c r="O144" s="1379"/>
      <c r="P144" s="1379"/>
      <c r="Q144" s="1380"/>
      <c r="R144" s="1379"/>
      <c r="S144" s="1381"/>
      <c r="T144" s="4"/>
      <c r="U144" s="4"/>
      <c r="V144" s="4"/>
      <c r="W144" s="4"/>
      <c r="X144" s="4"/>
      <c r="Y144" s="4"/>
      <c r="Z144" s="4"/>
      <c r="AA144" s="4"/>
    </row>
    <row r="145" spans="1:27" ht="13">
      <c r="A145" s="4111"/>
      <c r="B145" s="4691" t="s">
        <v>125</v>
      </c>
      <c r="C145" s="1300"/>
      <c r="D145" s="1415"/>
      <c r="E145" s="4068"/>
      <c r="F145" s="4674"/>
      <c r="G145" s="4763" t="s">
        <v>701</v>
      </c>
      <c r="H145" s="1428"/>
      <c r="I145" s="1642"/>
      <c r="J145" s="1643"/>
      <c r="K145" s="1644"/>
      <c r="L145" s="1645"/>
      <c r="M145" s="1645"/>
      <c r="N145" s="1645"/>
      <c r="O145" s="1645"/>
      <c r="P145" s="1645"/>
      <c r="Q145" s="1646"/>
      <c r="R145" s="1645"/>
      <c r="S145" s="1647"/>
      <c r="T145" s="4"/>
      <c r="U145" s="4"/>
      <c r="V145" s="4"/>
      <c r="W145" s="4"/>
      <c r="X145" s="4"/>
      <c r="Y145" s="4"/>
      <c r="Z145" s="4"/>
      <c r="AA145" s="4"/>
    </row>
    <row r="146" spans="1:27" ht="13">
      <c r="A146" s="4111"/>
      <c r="B146" s="4658"/>
      <c r="C146" s="1300"/>
      <c r="D146" s="1415"/>
      <c r="E146" s="4068"/>
      <c r="F146" s="4674"/>
      <c r="G146" s="4658"/>
      <c r="H146" s="1428"/>
      <c r="I146" s="1526"/>
      <c r="J146" s="1648"/>
      <c r="K146" s="1644"/>
      <c r="L146" s="1645"/>
      <c r="M146" s="1645"/>
      <c r="N146" s="1645"/>
      <c r="O146" s="1645"/>
      <c r="P146" s="1645"/>
      <c r="Q146" s="1646"/>
      <c r="R146" s="1645"/>
      <c r="S146" s="1647"/>
      <c r="T146" s="4"/>
      <c r="U146" s="4"/>
      <c r="V146" s="4"/>
      <c r="W146" s="4"/>
      <c r="X146" s="4"/>
      <c r="Y146" s="4"/>
      <c r="Z146" s="4"/>
      <c r="AA146" s="4"/>
    </row>
    <row r="147" spans="1:27" ht="13">
      <c r="A147" s="4111"/>
      <c r="B147" s="4658"/>
      <c r="C147" s="1300"/>
      <c r="D147" s="1415"/>
      <c r="E147" s="4068"/>
      <c r="F147" s="4674"/>
      <c r="G147" s="4658"/>
      <c r="H147" s="1428"/>
      <c r="I147" s="1526"/>
      <c r="J147" s="1648"/>
      <c r="K147" s="1644"/>
      <c r="L147" s="1645"/>
      <c r="M147" s="1645"/>
      <c r="N147" s="1645"/>
      <c r="O147" s="1645"/>
      <c r="P147" s="1645"/>
      <c r="Q147" s="1646"/>
      <c r="R147" s="1645"/>
      <c r="S147" s="1647"/>
      <c r="T147" s="4"/>
      <c r="U147" s="4"/>
      <c r="V147" s="4"/>
      <c r="W147" s="4"/>
      <c r="X147" s="4"/>
      <c r="Y147" s="4"/>
      <c r="Z147" s="4"/>
      <c r="AA147" s="4"/>
    </row>
    <row r="148" spans="1:27" ht="13">
      <c r="A148" s="4175"/>
      <c r="B148" s="4670"/>
      <c r="C148" s="1320"/>
      <c r="D148" s="1649"/>
      <c r="E148" s="4176"/>
      <c r="F148" s="4690"/>
      <c r="G148" s="4670"/>
      <c r="H148" s="1438"/>
      <c r="I148" s="1650"/>
      <c r="J148" s="1651"/>
      <c r="K148" s="1652"/>
      <c r="L148" s="1653"/>
      <c r="M148" s="1653"/>
      <c r="N148" s="1653"/>
      <c r="O148" s="1653"/>
      <c r="P148" s="1653"/>
      <c r="Q148" s="1654"/>
      <c r="R148" s="1653"/>
      <c r="S148" s="1655"/>
      <c r="T148" s="4"/>
      <c r="U148" s="4"/>
      <c r="V148" s="4"/>
      <c r="W148" s="4"/>
      <c r="X148" s="4"/>
      <c r="Y148" s="4"/>
      <c r="Z148" s="4"/>
      <c r="AA148" s="4"/>
    </row>
    <row r="149" spans="1:27" ht="18" customHeight="1">
      <c r="A149" s="1656"/>
      <c r="B149" s="1621">
        <v>1</v>
      </c>
      <c r="C149" s="4692" t="s">
        <v>232</v>
      </c>
      <c r="D149" s="4024"/>
      <c r="E149" s="1383"/>
      <c r="F149" s="1384"/>
      <c r="G149" s="1277"/>
      <c r="H149" s="1658"/>
      <c r="I149" s="1659"/>
      <c r="J149" s="1660"/>
      <c r="K149" s="1661"/>
      <c r="L149" s="1662"/>
      <c r="M149" s="13"/>
      <c r="N149" s="1663"/>
      <c r="O149" s="1663"/>
      <c r="P149" s="1663"/>
      <c r="Q149" s="1664"/>
      <c r="R149" s="1282"/>
      <c r="S149" s="1284"/>
      <c r="T149" s="4"/>
      <c r="U149" s="4"/>
      <c r="V149" s="4"/>
      <c r="W149" s="4"/>
      <c r="X149" s="4"/>
      <c r="Y149" s="4"/>
      <c r="Z149" s="4"/>
      <c r="AA149" s="4"/>
    </row>
    <row r="150" spans="1:27" ht="18" customHeight="1">
      <c r="A150" s="4698" t="s">
        <v>230</v>
      </c>
      <c r="B150" s="4661">
        <v>44748</v>
      </c>
      <c r="C150" s="4672" t="s">
        <v>408</v>
      </c>
      <c r="D150" s="1267"/>
      <c r="E150" s="4689" t="s">
        <v>702</v>
      </c>
      <c r="F150" s="4682" t="s">
        <v>703</v>
      </c>
      <c r="G150" s="1242"/>
      <c r="H150" s="1310"/>
      <c r="I150" s="1666"/>
      <c r="J150" s="1667"/>
      <c r="K150" s="1668">
        <v>21</v>
      </c>
      <c r="L150" s="1669" t="s">
        <v>614</v>
      </c>
      <c r="M150" s="12"/>
      <c r="N150" s="1569" t="s">
        <v>144</v>
      </c>
      <c r="O150" s="1569" t="s">
        <v>100</v>
      </c>
      <c r="P150" s="1569" t="s">
        <v>114</v>
      </c>
      <c r="Q150" s="1570">
        <v>7</v>
      </c>
      <c r="R150" s="4772" t="s">
        <v>704</v>
      </c>
      <c r="S150" s="1271"/>
      <c r="T150" s="4"/>
      <c r="U150" s="4"/>
      <c r="V150" s="4"/>
      <c r="W150" s="4"/>
      <c r="X150" s="4"/>
      <c r="Y150" s="4"/>
      <c r="Z150" s="4"/>
      <c r="AA150" s="4"/>
    </row>
    <row r="151" spans="1:27" ht="13">
      <c r="A151" s="4111"/>
      <c r="B151" s="4658"/>
      <c r="C151" s="4068"/>
      <c r="D151" s="1267"/>
      <c r="E151" s="4068"/>
      <c r="F151" s="4674"/>
      <c r="G151" s="1242"/>
      <c r="H151" s="1473"/>
      <c r="I151" s="1670"/>
      <c r="J151" s="1671"/>
      <c r="K151" s="1340">
        <v>70</v>
      </c>
      <c r="L151" s="1313" t="s">
        <v>705</v>
      </c>
      <c r="M151" s="1313"/>
      <c r="N151" s="1313" t="s">
        <v>144</v>
      </c>
      <c r="O151" s="1313" t="s">
        <v>36</v>
      </c>
      <c r="P151" s="1313" t="s">
        <v>93</v>
      </c>
      <c r="Q151" s="1341">
        <v>7</v>
      </c>
      <c r="R151" s="4474"/>
      <c r="S151" s="1271"/>
      <c r="T151" s="4"/>
      <c r="U151" s="4"/>
      <c r="V151" s="4"/>
      <c r="W151" s="4"/>
      <c r="X151" s="4"/>
      <c r="Y151" s="4"/>
      <c r="Z151" s="4"/>
      <c r="AA151" s="4"/>
    </row>
    <row r="152" spans="1:27" ht="13">
      <c r="A152" s="4111"/>
      <c r="B152" s="4658"/>
      <c r="C152" s="4068"/>
      <c r="D152" s="1267"/>
      <c r="E152" s="4068"/>
      <c r="F152" s="4674"/>
      <c r="G152" s="1242"/>
      <c r="H152" s="1672"/>
      <c r="I152" s="1673"/>
      <c r="J152" s="1331"/>
      <c r="K152" s="1268"/>
      <c r="L152" s="1269"/>
      <c r="M152" s="1269"/>
      <c r="N152" s="1269"/>
      <c r="O152" s="1269"/>
      <c r="P152" s="1269"/>
      <c r="Q152" s="1270"/>
      <c r="R152" s="1269"/>
      <c r="S152" s="1271"/>
      <c r="T152" s="4"/>
      <c r="U152" s="4"/>
      <c r="V152" s="4"/>
      <c r="W152" s="4"/>
      <c r="X152" s="4"/>
      <c r="Y152" s="4"/>
      <c r="Z152" s="4"/>
      <c r="AA152" s="4"/>
    </row>
    <row r="153" spans="1:27" ht="13">
      <c r="A153" s="4111"/>
      <c r="B153" s="4662"/>
      <c r="C153" s="4130"/>
      <c r="D153" s="1674"/>
      <c r="E153" s="4068"/>
      <c r="F153" s="4674"/>
      <c r="G153" s="1294"/>
      <c r="H153" s="1675"/>
      <c r="I153" s="1229"/>
      <c r="J153" s="1311"/>
      <c r="K153" s="1431"/>
      <c r="L153" s="1432"/>
      <c r="M153" s="1432"/>
      <c r="N153" s="1432"/>
      <c r="O153" s="1432"/>
      <c r="P153" s="1432"/>
      <c r="Q153" s="1433"/>
      <c r="R153" s="1432"/>
      <c r="S153" s="1328"/>
      <c r="T153" s="4"/>
      <c r="U153" s="4"/>
      <c r="V153" s="4"/>
      <c r="W153" s="4"/>
      <c r="X153" s="4"/>
      <c r="Y153" s="4"/>
      <c r="Z153" s="4"/>
      <c r="AA153" s="4"/>
    </row>
    <row r="154" spans="1:27" ht="33.75" customHeight="1">
      <c r="A154" s="4111"/>
      <c r="B154" s="1676">
        <v>8</v>
      </c>
      <c r="C154" s="4694" t="s">
        <v>251</v>
      </c>
      <c r="D154" s="4695"/>
      <c r="E154" s="4068"/>
      <c r="F154" s="4674"/>
      <c r="G154" s="1678"/>
      <c r="H154" s="1679" t="s">
        <v>706</v>
      </c>
      <c r="I154" s="1680" t="s">
        <v>671</v>
      </c>
      <c r="J154" s="1681"/>
      <c r="K154" s="1682"/>
      <c r="L154" s="1683"/>
      <c r="M154" s="1677"/>
      <c r="N154" s="1684"/>
      <c r="O154" s="1684"/>
      <c r="P154" s="1684"/>
      <c r="Q154" s="1685"/>
      <c r="R154" s="1686"/>
      <c r="S154" s="1687"/>
      <c r="T154" s="4"/>
      <c r="U154" s="4"/>
      <c r="V154" s="4"/>
      <c r="W154" s="4"/>
      <c r="X154" s="4"/>
      <c r="Y154" s="4"/>
      <c r="Z154" s="4"/>
      <c r="AA154" s="4"/>
    </row>
    <row r="155" spans="1:27" ht="13">
      <c r="A155" s="4111"/>
      <c r="B155" s="4668" t="s">
        <v>50</v>
      </c>
      <c r="C155" s="1268"/>
      <c r="D155" s="1267"/>
      <c r="E155" s="4068"/>
      <c r="F155" s="4674"/>
      <c r="G155" s="1335"/>
      <c r="H155" s="4797" t="s">
        <v>707</v>
      </c>
      <c r="I155" s="4801" t="s">
        <v>708</v>
      </c>
      <c r="J155" s="1274"/>
      <c r="K155" s="1567">
        <v>21</v>
      </c>
      <c r="L155" s="1669" t="s">
        <v>709</v>
      </c>
      <c r="M155" s="12"/>
      <c r="N155" s="1569" t="s">
        <v>144</v>
      </c>
      <c r="O155" s="1569" t="s">
        <v>550</v>
      </c>
      <c r="P155" s="1569" t="s">
        <v>93</v>
      </c>
      <c r="Q155" s="1570">
        <v>13</v>
      </c>
      <c r="R155" s="1269"/>
      <c r="S155" s="1271"/>
      <c r="T155" s="4"/>
      <c r="U155" s="4"/>
      <c r="V155" s="4"/>
      <c r="W155" s="4"/>
      <c r="X155" s="4"/>
      <c r="Y155" s="4"/>
      <c r="Z155" s="4"/>
      <c r="AA155" s="4"/>
    </row>
    <row r="156" spans="1:27" ht="13">
      <c r="A156" s="4111"/>
      <c r="B156" s="4658"/>
      <c r="C156" s="1340"/>
      <c r="D156" s="1688"/>
      <c r="E156" s="4068"/>
      <c r="F156" s="4674"/>
      <c r="G156" s="1338"/>
      <c r="H156" s="4712"/>
      <c r="I156" s="4189"/>
      <c r="J156" s="1274"/>
      <c r="K156" s="1340"/>
      <c r="L156" s="1313"/>
      <c r="M156" s="1313"/>
      <c r="N156" s="1313"/>
      <c r="O156" s="1313"/>
      <c r="P156" s="1313"/>
      <c r="Q156" s="1341"/>
      <c r="R156" s="1269"/>
      <c r="S156" s="1271"/>
      <c r="T156" s="4"/>
      <c r="U156" s="4"/>
      <c r="V156" s="4"/>
      <c r="W156" s="4"/>
      <c r="X156" s="4"/>
      <c r="Y156" s="4"/>
      <c r="Z156" s="4"/>
      <c r="AA156" s="4"/>
    </row>
    <row r="157" spans="1:27" ht="13">
      <c r="A157" s="4111"/>
      <c r="B157" s="4658"/>
      <c r="C157" s="1340"/>
      <c r="D157" s="1688"/>
      <c r="E157" s="4068"/>
      <c r="F157" s="4674"/>
      <c r="G157" s="1343"/>
      <c r="H157" s="4725" t="s">
        <v>710</v>
      </c>
      <c r="I157" s="4189"/>
      <c r="J157" s="1274"/>
      <c r="K157" s="1268"/>
      <c r="L157" s="1269"/>
      <c r="M157" s="1269"/>
      <c r="N157" s="1269"/>
      <c r="O157" s="1269"/>
      <c r="P157" s="1269"/>
      <c r="Q157" s="1270"/>
      <c r="R157" s="1269"/>
      <c r="S157" s="1271"/>
      <c r="T157" s="4"/>
      <c r="U157" s="4"/>
      <c r="V157" s="4"/>
      <c r="W157" s="4"/>
      <c r="X157" s="4"/>
      <c r="Y157" s="4"/>
      <c r="Z157" s="4"/>
      <c r="AA157" s="4"/>
    </row>
    <row r="158" spans="1:27" ht="13">
      <c r="A158" s="4111"/>
      <c r="B158" s="4662"/>
      <c r="C158" s="1312"/>
      <c r="D158" s="1689"/>
      <c r="E158" s="4070"/>
      <c r="F158" s="4693"/>
      <c r="G158" s="1345"/>
      <c r="H158" s="4726"/>
      <c r="I158" s="4506"/>
      <c r="J158" s="1352"/>
      <c r="K158" s="1431"/>
      <c r="L158" s="1432"/>
      <c r="M158" s="1432"/>
      <c r="N158" s="1432"/>
      <c r="O158" s="1432"/>
      <c r="P158" s="1432"/>
      <c r="Q158" s="1433"/>
      <c r="R158" s="1432"/>
      <c r="S158" s="1328"/>
      <c r="T158" s="4"/>
      <c r="U158" s="4"/>
      <c r="V158" s="4"/>
      <c r="W158" s="4"/>
      <c r="X158" s="4"/>
      <c r="Y158" s="4"/>
      <c r="Z158" s="4"/>
      <c r="AA158" s="4"/>
    </row>
    <row r="159" spans="1:27" ht="13">
      <c r="A159" s="4111"/>
      <c r="B159" s="1621">
        <v>18</v>
      </c>
      <c r="C159" s="4744" t="s">
        <v>331</v>
      </c>
      <c r="D159" s="4745"/>
      <c r="E159" s="1383"/>
      <c r="F159" s="1384"/>
      <c r="G159" s="1690"/>
      <c r="H159" s="1691"/>
      <c r="I159" s="1692"/>
      <c r="J159" s="1693"/>
      <c r="K159" s="1694"/>
      <c r="L159" s="1695"/>
      <c r="M159" s="1695"/>
      <c r="N159" s="1695"/>
      <c r="O159" s="1695"/>
      <c r="P159" s="1695"/>
      <c r="Q159" s="1696"/>
      <c r="R159" s="1695"/>
      <c r="S159" s="1697"/>
      <c r="T159" s="4"/>
      <c r="U159" s="4"/>
      <c r="V159" s="4"/>
      <c r="W159" s="4"/>
      <c r="X159" s="4"/>
      <c r="Y159" s="4"/>
      <c r="Z159" s="4"/>
      <c r="AA159" s="4"/>
    </row>
    <row r="160" spans="1:27" ht="19.5" customHeight="1">
      <c r="A160" s="4111"/>
      <c r="B160" s="4668" t="s">
        <v>54</v>
      </c>
      <c r="C160" s="1286"/>
      <c r="D160" s="4681" t="s">
        <v>257</v>
      </c>
      <c r="E160" s="4678" t="s">
        <v>241</v>
      </c>
      <c r="F160" s="4682" t="s">
        <v>711</v>
      </c>
      <c r="G160" s="4802" t="s">
        <v>712</v>
      </c>
      <c r="H160" s="1698"/>
      <c r="I160" s="1590"/>
      <c r="J160" s="1274"/>
      <c r="K160" s="1268"/>
      <c r="L160" s="1269"/>
      <c r="M160" s="1269"/>
      <c r="N160" s="1269"/>
      <c r="O160" s="1269"/>
      <c r="P160" s="1269"/>
      <c r="Q160" s="1270"/>
      <c r="R160" s="1269"/>
      <c r="S160" s="1271" t="s">
        <v>713</v>
      </c>
      <c r="T160" s="4"/>
      <c r="U160" s="4"/>
      <c r="V160" s="4"/>
      <c r="W160" s="4"/>
      <c r="X160" s="4"/>
      <c r="Y160" s="4"/>
      <c r="Z160" s="4"/>
      <c r="AA160" s="4"/>
    </row>
    <row r="161" spans="1:27" ht="13">
      <c r="A161" s="4111"/>
      <c r="B161" s="4658"/>
      <c r="C161" s="1430"/>
      <c r="D161" s="4147"/>
      <c r="E161" s="4496"/>
      <c r="F161" s="4674"/>
      <c r="G161" s="4658"/>
      <c r="H161" s="1589"/>
      <c r="I161" s="1273"/>
      <c r="J161" s="1352"/>
      <c r="K161" s="1431"/>
      <c r="L161" s="1432"/>
      <c r="M161" s="1432"/>
      <c r="N161" s="1432"/>
      <c r="O161" s="1432"/>
      <c r="P161" s="1432"/>
      <c r="Q161" s="1433"/>
      <c r="R161" s="1432"/>
      <c r="S161" s="1328"/>
      <c r="T161" s="4"/>
      <c r="U161" s="4"/>
      <c r="V161" s="4"/>
      <c r="W161" s="4"/>
      <c r="X161" s="4"/>
      <c r="Y161" s="4"/>
      <c r="Z161" s="4"/>
      <c r="AA161" s="4"/>
    </row>
    <row r="162" spans="1:27" ht="13">
      <c r="A162" s="4111"/>
      <c r="B162" s="4658"/>
      <c r="C162" s="1434"/>
      <c r="D162" s="4147"/>
      <c r="E162" s="4496"/>
      <c r="F162" s="4674"/>
      <c r="G162" s="4658"/>
      <c r="H162" s="1699"/>
      <c r="I162" s="1273"/>
      <c r="J162" s="1311"/>
      <c r="K162" s="1312"/>
      <c r="L162" s="1314"/>
      <c r="M162" s="1314"/>
      <c r="N162" s="1314"/>
      <c r="O162" s="1314"/>
      <c r="P162" s="1314"/>
      <c r="Q162" s="1315"/>
      <c r="R162" s="1314"/>
      <c r="S162" s="1316"/>
      <c r="T162" s="4"/>
      <c r="U162" s="4"/>
      <c r="V162" s="4"/>
      <c r="W162" s="4"/>
      <c r="X162" s="4"/>
      <c r="Y162" s="4"/>
      <c r="Z162" s="4"/>
      <c r="AA162" s="4"/>
    </row>
    <row r="163" spans="1:27" ht="13">
      <c r="A163" s="4111"/>
      <c r="B163" s="4662"/>
      <c r="C163" s="1481"/>
      <c r="D163" s="4148"/>
      <c r="E163" s="4496"/>
      <c r="F163" s="4674"/>
      <c r="G163" s="4666"/>
      <c r="H163" s="1700"/>
      <c r="I163" s="1418"/>
      <c r="J163" s="1334"/>
      <c r="K163" s="1485"/>
      <c r="L163" s="1486"/>
      <c r="M163" s="1486"/>
      <c r="N163" s="1486"/>
      <c r="O163" s="1486"/>
      <c r="P163" s="1486"/>
      <c r="Q163" s="1487"/>
      <c r="R163" s="1486"/>
      <c r="S163" s="1488"/>
      <c r="T163" s="4"/>
      <c r="U163" s="4"/>
      <c r="V163" s="4"/>
      <c r="W163" s="4"/>
      <c r="X163" s="4"/>
      <c r="Y163" s="4"/>
      <c r="Z163" s="4"/>
      <c r="AA163" s="4"/>
    </row>
    <row r="164" spans="1:27" ht="13">
      <c r="A164" s="4111"/>
      <c r="B164" s="4657" t="s">
        <v>59</v>
      </c>
      <c r="C164" s="1221"/>
      <c r="D164" s="1348"/>
      <c r="E164" s="4496"/>
      <c r="F164" s="4674"/>
      <c r="G164" s="4777" t="s">
        <v>714</v>
      </c>
      <c r="H164" s="1303"/>
      <c r="I164" s="1297"/>
      <c r="J164" s="1298"/>
      <c r="K164" s="1299"/>
      <c r="L164" s="1291"/>
      <c r="M164" s="1291"/>
      <c r="N164" s="1291"/>
      <c r="O164" s="1291"/>
      <c r="P164" s="1291"/>
      <c r="Q164" s="1292"/>
      <c r="R164" s="1291"/>
      <c r="S164" s="1293"/>
      <c r="T164" s="4"/>
      <c r="U164" s="4"/>
      <c r="V164" s="4"/>
      <c r="W164" s="4"/>
      <c r="X164" s="4"/>
      <c r="Y164" s="4"/>
      <c r="Z164" s="4"/>
      <c r="AA164" s="4"/>
    </row>
    <row r="165" spans="1:27" ht="13">
      <c r="A165" s="4111"/>
      <c r="B165" s="4658"/>
      <c r="C165" s="1430"/>
      <c r="D165" s="1545"/>
      <c r="E165" s="4496"/>
      <c r="F165" s="4674"/>
      <c r="G165" s="4658"/>
      <c r="H165" s="1310"/>
      <c r="I165" s="1273"/>
      <c r="J165" s="1274"/>
      <c r="K165" s="1431">
        <v>25</v>
      </c>
      <c r="L165" s="1432" t="s">
        <v>639</v>
      </c>
      <c r="M165" s="1432"/>
      <c r="N165" s="1432" t="s">
        <v>264</v>
      </c>
      <c r="O165" s="1432"/>
      <c r="P165" s="1432" t="s">
        <v>93</v>
      </c>
      <c r="Q165" s="1433"/>
      <c r="R165" s="1432"/>
      <c r="S165" s="1328"/>
      <c r="T165" s="4"/>
      <c r="U165" s="4"/>
      <c r="V165" s="4"/>
      <c r="W165" s="4"/>
      <c r="X165" s="4"/>
      <c r="Y165" s="4"/>
      <c r="Z165" s="4"/>
      <c r="AA165" s="4"/>
    </row>
    <row r="166" spans="1:27" ht="13">
      <c r="A166" s="4111"/>
      <c r="B166" s="4658"/>
      <c r="C166" s="1434"/>
      <c r="D166" s="1350"/>
      <c r="E166" s="4496"/>
      <c r="F166" s="4674"/>
      <c r="G166" s="4658"/>
      <c r="H166" s="1310"/>
      <c r="I166" s="1273"/>
      <c r="J166" s="1274"/>
      <c r="K166" s="1312"/>
      <c r="L166" s="1314"/>
      <c r="M166" s="1314"/>
      <c r="N166" s="1314"/>
      <c r="O166" s="1314"/>
      <c r="P166" s="1314"/>
      <c r="Q166" s="1315"/>
      <c r="R166" s="1314"/>
      <c r="S166" s="1316"/>
      <c r="T166" s="4"/>
      <c r="U166" s="4"/>
      <c r="V166" s="4"/>
      <c r="W166" s="4"/>
      <c r="X166" s="4"/>
      <c r="Y166" s="4"/>
      <c r="Z166" s="4"/>
      <c r="AA166" s="4"/>
    </row>
    <row r="167" spans="1:27" ht="13">
      <c r="A167" s="4111"/>
      <c r="B167" s="4658"/>
      <c r="C167" s="1434"/>
      <c r="D167" s="1701"/>
      <c r="E167" s="4496"/>
      <c r="F167" s="4674"/>
      <c r="G167" s="4658"/>
      <c r="H167" s="1702"/>
      <c r="I167" s="1418"/>
      <c r="J167" s="1352"/>
      <c r="K167" s="1312"/>
      <c r="L167" s="1314"/>
      <c r="M167" s="1314"/>
      <c r="N167" s="1314"/>
      <c r="O167" s="1314"/>
      <c r="P167" s="1314"/>
      <c r="Q167" s="1315"/>
      <c r="R167" s="1314"/>
      <c r="S167" s="1316"/>
      <c r="T167" s="4"/>
      <c r="U167" s="4"/>
      <c r="V167" s="4"/>
      <c r="W167" s="4"/>
      <c r="X167" s="4"/>
      <c r="Y167" s="4"/>
      <c r="Z167" s="4"/>
      <c r="AA167" s="4"/>
    </row>
    <row r="168" spans="1:27" ht="13">
      <c r="A168" s="4175"/>
      <c r="B168" s="1703">
        <v>29</v>
      </c>
      <c r="C168" s="4659" t="s">
        <v>715</v>
      </c>
      <c r="D168" s="4660"/>
      <c r="E168" s="4496"/>
      <c r="F168" s="4674"/>
      <c r="G168" s="4670"/>
      <c r="H168" s="1704"/>
      <c r="I168" s="1580"/>
      <c r="J168" s="1304"/>
      <c r="K168" s="1694"/>
      <c r="L168" s="1695"/>
      <c r="M168" s="1695"/>
      <c r="N168" s="1695"/>
      <c r="O168" s="1695"/>
      <c r="P168" s="1695"/>
      <c r="Q168" s="1696"/>
      <c r="R168" s="1694"/>
      <c r="S168" s="1697"/>
      <c r="T168" s="4"/>
      <c r="U168" s="4"/>
      <c r="V168" s="4"/>
      <c r="W168" s="4"/>
      <c r="X168" s="4"/>
      <c r="Y168" s="4"/>
      <c r="Z168" s="4"/>
      <c r="AA168" s="4"/>
    </row>
    <row r="169" spans="1:27" ht="18" customHeight="1">
      <c r="A169" s="4676" t="s">
        <v>252</v>
      </c>
      <c r="B169" s="4661">
        <v>44654</v>
      </c>
      <c r="C169" s="1705"/>
      <c r="D169" s="1706"/>
      <c r="E169" s="4496"/>
      <c r="F169" s="4674"/>
      <c r="G169" s="1702"/>
      <c r="H169" s="4778" t="s">
        <v>202</v>
      </c>
      <c r="I169" s="4779" t="s">
        <v>682</v>
      </c>
      <c r="J169" s="4780" t="s">
        <v>364</v>
      </c>
      <c r="K169" s="1707"/>
      <c r="L169" s="1595"/>
      <c r="M169" s="1595"/>
      <c r="N169" s="1595"/>
      <c r="O169" s="1595"/>
      <c r="P169" s="1595"/>
      <c r="Q169" s="1708"/>
      <c r="R169" s="4773" t="s">
        <v>716</v>
      </c>
      <c r="S169" s="1709"/>
      <c r="T169" s="4"/>
      <c r="U169" s="4"/>
      <c r="V169" s="4"/>
      <c r="W169" s="4"/>
      <c r="X169" s="4"/>
      <c r="Y169" s="4"/>
      <c r="Z169" s="4"/>
      <c r="AA169" s="4"/>
    </row>
    <row r="170" spans="1:27" ht="13">
      <c r="A170" s="4111"/>
      <c r="B170" s="4658"/>
      <c r="C170" s="1266"/>
      <c r="D170" s="1267"/>
      <c r="E170" s="4496"/>
      <c r="F170" s="4674"/>
      <c r="G170" s="1473"/>
      <c r="H170" s="4711"/>
      <c r="I170" s="4189"/>
      <c r="J170" s="4213"/>
      <c r="K170" s="1268"/>
      <c r="L170" s="1269"/>
      <c r="M170" s="1269"/>
      <c r="N170" s="1269"/>
      <c r="O170" s="1269"/>
      <c r="P170" s="1269"/>
      <c r="Q170" s="1270"/>
      <c r="R170" s="4474"/>
      <c r="S170" s="1549"/>
      <c r="T170" s="4"/>
      <c r="U170" s="4"/>
      <c r="V170" s="4"/>
      <c r="W170" s="4"/>
      <c r="X170" s="4"/>
      <c r="Y170" s="4"/>
      <c r="Z170" s="4"/>
      <c r="AA170" s="4"/>
    </row>
    <row r="171" spans="1:27" ht="13">
      <c r="A171" s="4111"/>
      <c r="B171" s="4658"/>
      <c r="C171" s="1266"/>
      <c r="D171" s="1267"/>
      <c r="E171" s="4496"/>
      <c r="F171" s="4674"/>
      <c r="G171" s="1242"/>
      <c r="H171" s="4711"/>
      <c r="I171" s="4189"/>
      <c r="J171" s="4213"/>
      <c r="K171" s="1268"/>
      <c r="L171" s="1269"/>
      <c r="M171" s="1269"/>
      <c r="N171" s="1269"/>
      <c r="O171" s="1269"/>
      <c r="P171" s="1269"/>
      <c r="Q171" s="1270"/>
      <c r="R171" s="1269"/>
      <c r="S171" s="1549"/>
      <c r="T171" s="4"/>
      <c r="U171" s="4"/>
      <c r="V171" s="4"/>
      <c r="W171" s="4"/>
      <c r="X171" s="4"/>
      <c r="Y171" s="4"/>
      <c r="Z171" s="4"/>
      <c r="AA171" s="4"/>
    </row>
    <row r="172" spans="1:27" ht="13">
      <c r="A172" s="4111"/>
      <c r="B172" s="4662"/>
      <c r="C172" s="1275"/>
      <c r="D172" s="1276"/>
      <c r="E172" s="4497"/>
      <c r="F172" s="4675"/>
      <c r="G172" s="1294"/>
      <c r="H172" s="4726"/>
      <c r="I172" s="4506"/>
      <c r="J172" s="4770"/>
      <c r="K172" s="1281"/>
      <c r="L172" s="1282"/>
      <c r="M172" s="1282"/>
      <c r="N172" s="1282"/>
      <c r="O172" s="1282"/>
      <c r="P172" s="1282"/>
      <c r="Q172" s="1283"/>
      <c r="R172" s="1282"/>
      <c r="S172" s="1710"/>
      <c r="T172" s="4"/>
      <c r="U172" s="4"/>
      <c r="V172" s="4"/>
      <c r="W172" s="4"/>
      <c r="X172" s="4"/>
      <c r="Y172" s="4"/>
      <c r="Z172" s="4"/>
      <c r="AA172" s="4"/>
    </row>
    <row r="173" spans="1:27" ht="13">
      <c r="A173" s="4111"/>
      <c r="B173" s="4661">
        <v>44875</v>
      </c>
      <c r="C173" s="1286"/>
      <c r="D173" s="1285"/>
      <c r="E173" s="4679" t="s">
        <v>717</v>
      </c>
      <c r="F173" s="4663" t="s">
        <v>718</v>
      </c>
      <c r="G173" s="4791" t="s">
        <v>719</v>
      </c>
      <c r="H173" s="1310"/>
      <c r="I173" s="1297"/>
      <c r="J173" s="1298"/>
      <c r="K173" s="1299"/>
      <c r="L173" s="1291"/>
      <c r="M173" s="1291"/>
      <c r="N173" s="1291"/>
      <c r="O173" s="1291"/>
      <c r="P173" s="1291"/>
      <c r="Q173" s="1292"/>
      <c r="R173" s="1291"/>
      <c r="S173" s="1711" t="s">
        <v>720</v>
      </c>
      <c r="T173" s="4"/>
      <c r="U173" s="4"/>
      <c r="V173" s="4"/>
      <c r="W173" s="4"/>
      <c r="X173" s="4"/>
      <c r="Y173" s="4"/>
      <c r="Z173" s="4"/>
      <c r="AA173" s="4"/>
    </row>
    <row r="174" spans="1:27" ht="13">
      <c r="A174" s="4111"/>
      <c r="B174" s="4658"/>
      <c r="C174" s="1266"/>
      <c r="D174" s="1267"/>
      <c r="E174" s="4496"/>
      <c r="F174" s="4068"/>
      <c r="G174" s="4658"/>
      <c r="H174" s="1310"/>
      <c r="I174" s="1273"/>
      <c r="J174" s="1274"/>
      <c r="K174" s="1268"/>
      <c r="L174" s="1269"/>
      <c r="M174" s="1269"/>
      <c r="N174" s="1269"/>
      <c r="O174" s="1269"/>
      <c r="P174" s="1269"/>
      <c r="Q174" s="1270"/>
      <c r="R174" s="1269"/>
      <c r="S174" s="1549"/>
      <c r="T174" s="4"/>
      <c r="U174" s="4"/>
      <c r="V174" s="4"/>
      <c r="W174" s="4"/>
      <c r="X174" s="4"/>
      <c r="Y174" s="4"/>
      <c r="Z174" s="4"/>
      <c r="AA174" s="4"/>
    </row>
    <row r="175" spans="1:27" ht="13">
      <c r="A175" s="4111"/>
      <c r="B175" s="4658"/>
      <c r="C175" s="1266"/>
      <c r="D175" s="1267"/>
      <c r="E175" s="4496"/>
      <c r="F175" s="4068"/>
      <c r="G175" s="4658"/>
      <c r="H175" s="1310"/>
      <c r="I175" s="1273"/>
      <c r="J175" s="1274"/>
      <c r="K175" s="1268"/>
      <c r="L175" s="1269"/>
      <c r="M175" s="1269"/>
      <c r="N175" s="1269"/>
      <c r="O175" s="1269"/>
      <c r="P175" s="1269"/>
      <c r="Q175" s="1270"/>
      <c r="R175" s="1269"/>
      <c r="S175" s="1549"/>
      <c r="T175" s="4"/>
      <c r="U175" s="4"/>
      <c r="V175" s="4"/>
      <c r="W175" s="4"/>
      <c r="X175" s="4"/>
      <c r="Y175" s="4"/>
      <c r="Z175" s="4"/>
      <c r="AA175" s="4"/>
    </row>
    <row r="176" spans="1:27" ht="13">
      <c r="A176" s="4111"/>
      <c r="B176" s="4662"/>
      <c r="C176" s="1275"/>
      <c r="D176" s="1276"/>
      <c r="E176" s="4496"/>
      <c r="F176" s="4068"/>
      <c r="G176" s="4662"/>
      <c r="H176" s="1658"/>
      <c r="I176" s="1279"/>
      <c r="J176" s="1280"/>
      <c r="K176" s="1281"/>
      <c r="L176" s="1282"/>
      <c r="M176" s="1282"/>
      <c r="N176" s="1282"/>
      <c r="O176" s="1282"/>
      <c r="P176" s="1282"/>
      <c r="Q176" s="1283"/>
      <c r="R176" s="1282"/>
      <c r="S176" s="1710"/>
      <c r="T176" s="4"/>
      <c r="U176" s="4"/>
      <c r="V176" s="4"/>
      <c r="W176" s="4"/>
      <c r="X176" s="4"/>
      <c r="Y176" s="4"/>
      <c r="Z176" s="4"/>
      <c r="AA176" s="4"/>
    </row>
    <row r="177" spans="1:27" ht="13">
      <c r="A177" s="4111"/>
      <c r="B177" s="4668" t="s">
        <v>156</v>
      </c>
      <c r="C177" s="1286"/>
      <c r="D177" s="1285"/>
      <c r="E177" s="4496"/>
      <c r="F177" s="4068"/>
      <c r="G177" s="1295"/>
      <c r="H177" s="1712"/>
      <c r="I177" s="1297"/>
      <c r="J177" s="1298"/>
      <c r="K177" s="1299"/>
      <c r="L177" s="1291"/>
      <c r="M177" s="1291"/>
      <c r="N177" s="1291"/>
      <c r="O177" s="1291"/>
      <c r="P177" s="1291"/>
      <c r="Q177" s="1292"/>
      <c r="R177" s="1291"/>
      <c r="S177" s="1293"/>
      <c r="T177" s="4"/>
      <c r="U177" s="4"/>
      <c r="V177" s="4"/>
      <c r="W177" s="4"/>
      <c r="X177" s="4"/>
      <c r="Y177" s="4"/>
      <c r="Z177" s="4"/>
      <c r="AA177" s="4"/>
    </row>
    <row r="178" spans="1:27" ht="13">
      <c r="A178" s="4111"/>
      <c r="B178" s="4658"/>
      <c r="C178" s="1430"/>
      <c r="D178" s="1674"/>
      <c r="E178" s="4496"/>
      <c r="F178" s="4068"/>
      <c r="G178" s="1242"/>
      <c r="H178" s="1713"/>
      <c r="I178" s="1418"/>
      <c r="J178" s="1352"/>
      <c r="K178" s="1431"/>
      <c r="L178" s="1432"/>
      <c r="M178" s="1432"/>
      <c r="N178" s="1432"/>
      <c r="O178" s="1432"/>
      <c r="P178" s="1432"/>
      <c r="Q178" s="1433"/>
      <c r="R178" s="1432"/>
      <c r="S178" s="1328"/>
      <c r="T178" s="4"/>
      <c r="U178" s="4"/>
      <c r="V178" s="4"/>
      <c r="W178" s="4"/>
      <c r="X178" s="4"/>
      <c r="Y178" s="4"/>
      <c r="Z178" s="4"/>
      <c r="AA178" s="4"/>
    </row>
    <row r="179" spans="1:27" ht="13">
      <c r="A179" s="4111"/>
      <c r="B179" s="4658"/>
      <c r="C179" s="1434"/>
      <c r="D179" s="1714"/>
      <c r="E179" s="4496"/>
      <c r="F179" s="4068"/>
      <c r="G179" s="1242"/>
      <c r="H179" s="1715"/>
      <c r="I179" s="1229"/>
      <c r="J179" s="1311"/>
      <c r="K179" s="1312"/>
      <c r="L179" s="1314"/>
      <c r="M179" s="1314"/>
      <c r="N179" s="1314"/>
      <c r="O179" s="1314"/>
      <c r="P179" s="1314"/>
      <c r="Q179" s="1315"/>
      <c r="R179" s="1314"/>
      <c r="S179" s="1316"/>
      <c r="T179" s="4"/>
      <c r="U179" s="4"/>
      <c r="V179" s="4"/>
      <c r="W179" s="4"/>
      <c r="X179" s="4"/>
      <c r="Y179" s="4"/>
      <c r="Z179" s="4"/>
      <c r="AA179" s="4"/>
    </row>
    <row r="180" spans="1:27" ht="13">
      <c r="A180" s="4111"/>
      <c r="B180" s="4662"/>
      <c r="C180" s="1481"/>
      <c r="D180" s="1689"/>
      <c r="E180" s="4496"/>
      <c r="F180" s="4068"/>
      <c r="G180" s="1277"/>
      <c r="H180" s="1716"/>
      <c r="I180" s="1557"/>
      <c r="J180" s="1334"/>
      <c r="K180" s="1485"/>
      <c r="L180" s="1486"/>
      <c r="M180" s="1486"/>
      <c r="N180" s="1486"/>
      <c r="O180" s="1486"/>
      <c r="P180" s="1486"/>
      <c r="Q180" s="1487"/>
      <c r="R180" s="1486"/>
      <c r="S180" s="1488"/>
      <c r="T180" s="4"/>
      <c r="U180" s="4"/>
      <c r="V180" s="4"/>
      <c r="W180" s="4"/>
      <c r="X180" s="4"/>
      <c r="Y180" s="4"/>
      <c r="Z180" s="4"/>
      <c r="AA180" s="4"/>
    </row>
    <row r="181" spans="1:27" ht="13">
      <c r="A181" s="4111"/>
      <c r="B181" s="4668" t="s">
        <v>161</v>
      </c>
      <c r="C181" s="1717"/>
      <c r="D181" s="1718"/>
      <c r="E181" s="4680"/>
      <c r="F181" s="4673"/>
      <c r="G181" s="1242"/>
      <c r="H181" s="1719"/>
      <c r="I181" s="1580"/>
      <c r="J181" s="1304"/>
      <c r="K181" s="1305"/>
      <c r="L181" s="1306"/>
      <c r="M181" s="1306"/>
      <c r="N181" s="1306"/>
      <c r="O181" s="1306"/>
      <c r="P181" s="1306"/>
      <c r="Q181" s="1307"/>
      <c r="R181" s="1306"/>
      <c r="S181" s="1308"/>
      <c r="T181" s="4"/>
      <c r="U181" s="4"/>
      <c r="V181" s="4"/>
      <c r="W181" s="4"/>
      <c r="X181" s="4"/>
      <c r="Y181" s="4"/>
      <c r="Z181" s="4"/>
      <c r="AA181" s="4"/>
    </row>
    <row r="182" spans="1:27" ht="13">
      <c r="A182" s="4111"/>
      <c r="B182" s="4658"/>
      <c r="C182" s="1434"/>
      <c r="D182" s="1714"/>
      <c r="E182" s="4068"/>
      <c r="F182" s="4674"/>
      <c r="G182" s="1242"/>
      <c r="H182" s="1715"/>
      <c r="I182" s="1229"/>
      <c r="J182" s="1311"/>
      <c r="K182" s="1312"/>
      <c r="L182" s="1314"/>
      <c r="M182" s="1314"/>
      <c r="N182" s="1314"/>
      <c r="O182" s="1314"/>
      <c r="P182" s="1314"/>
      <c r="Q182" s="1315"/>
      <c r="R182" s="1314"/>
      <c r="S182" s="1316"/>
      <c r="T182" s="4"/>
      <c r="U182" s="4"/>
      <c r="V182" s="4"/>
      <c r="W182" s="4"/>
      <c r="X182" s="4"/>
      <c r="Y182" s="4"/>
      <c r="Z182" s="4"/>
      <c r="AA182" s="4"/>
    </row>
    <row r="183" spans="1:27" ht="13">
      <c r="A183" s="4111"/>
      <c r="B183" s="4658"/>
      <c r="C183" s="1434"/>
      <c r="D183" s="1714"/>
      <c r="E183" s="4068"/>
      <c r="F183" s="4674"/>
      <c r="G183" s="1242"/>
      <c r="H183" s="1715"/>
      <c r="I183" s="1229"/>
      <c r="J183" s="1311"/>
      <c r="K183" s="1312"/>
      <c r="L183" s="1314"/>
      <c r="M183" s="1314"/>
      <c r="N183" s="1314"/>
      <c r="O183" s="1314"/>
      <c r="P183" s="1314"/>
      <c r="Q183" s="1315"/>
      <c r="R183" s="1314"/>
      <c r="S183" s="1316"/>
      <c r="T183" s="4"/>
      <c r="U183" s="4"/>
      <c r="V183" s="4"/>
      <c r="W183" s="4"/>
      <c r="X183" s="4"/>
      <c r="Y183" s="4"/>
      <c r="Z183" s="4"/>
      <c r="AA183" s="4"/>
    </row>
    <row r="184" spans="1:27" ht="13">
      <c r="A184" s="4175"/>
      <c r="B184" s="4670"/>
      <c r="C184" s="1436"/>
      <c r="D184" s="1714"/>
      <c r="E184" s="4130"/>
      <c r="F184" s="4675"/>
      <c r="G184" s="1294"/>
      <c r="H184" s="1720"/>
      <c r="I184" s="1721"/>
      <c r="J184" s="1323"/>
      <c r="K184" s="1324"/>
      <c r="L184" s="1325"/>
      <c r="M184" s="1325"/>
      <c r="N184" s="1325"/>
      <c r="O184" s="1325"/>
      <c r="P184" s="1325"/>
      <c r="Q184" s="1326"/>
      <c r="R184" s="1325"/>
      <c r="S184" s="1327"/>
      <c r="T184" s="4"/>
      <c r="U184" s="4"/>
      <c r="V184" s="4"/>
      <c r="W184" s="4"/>
      <c r="X184" s="4"/>
      <c r="Y184" s="4"/>
      <c r="Z184" s="4"/>
      <c r="AA184" s="4"/>
    </row>
    <row r="185" spans="1:27" ht="13">
      <c r="A185" s="4676" t="s">
        <v>440</v>
      </c>
      <c r="B185" s="1722">
        <v>44593</v>
      </c>
      <c r="C185" s="1723"/>
      <c r="D185" s="1724"/>
      <c r="E185" s="1222"/>
      <c r="F185" s="1222"/>
      <c r="G185" s="1725"/>
      <c r="H185" s="1726"/>
      <c r="I185" s="1225"/>
      <c r="J185" s="1548"/>
      <c r="K185" s="1727">
        <v>25</v>
      </c>
      <c r="L185" s="1728" t="s">
        <v>721</v>
      </c>
      <c r="M185" s="1728"/>
      <c r="N185" s="1728" t="s">
        <v>264</v>
      </c>
      <c r="O185" s="1728"/>
      <c r="P185" s="1728" t="s">
        <v>93</v>
      </c>
      <c r="Q185" s="1729"/>
      <c r="R185" s="1728"/>
      <c r="S185" s="1730"/>
      <c r="T185" s="4"/>
      <c r="U185" s="4"/>
      <c r="V185" s="4"/>
      <c r="W185" s="4"/>
      <c r="X185" s="4"/>
      <c r="Y185" s="4"/>
      <c r="Z185" s="4"/>
      <c r="AA185" s="4"/>
    </row>
    <row r="186" spans="1:27" ht="13">
      <c r="A186" s="4111"/>
      <c r="B186" s="1731">
        <v>44812</v>
      </c>
      <c r="C186" s="1389"/>
      <c r="D186" s="1390"/>
      <c r="E186" s="1389"/>
      <c r="F186" s="1389"/>
      <c r="G186" s="1732"/>
      <c r="H186" s="1733"/>
      <c r="I186" s="1521"/>
      <c r="J186" s="1734"/>
      <c r="K186" s="1612"/>
      <c r="L186" s="1391"/>
      <c r="M186" s="1391"/>
      <c r="N186" s="1391"/>
      <c r="O186" s="1391"/>
      <c r="P186" s="1391"/>
      <c r="Q186" s="1735"/>
      <c r="R186" s="1391"/>
      <c r="S186" s="1392"/>
      <c r="T186" s="4"/>
      <c r="U186" s="4"/>
      <c r="V186" s="4"/>
      <c r="W186" s="4"/>
      <c r="X186" s="4"/>
      <c r="Y186" s="4"/>
      <c r="Z186" s="4"/>
      <c r="AA186" s="4"/>
    </row>
    <row r="187" spans="1:27" ht="13">
      <c r="A187" s="4111"/>
      <c r="B187" s="1246" t="s">
        <v>111</v>
      </c>
      <c r="C187" s="1245"/>
      <c r="D187" s="1402"/>
      <c r="E187" s="1245"/>
      <c r="F187" s="1245"/>
      <c r="G187" s="1455"/>
      <c r="H187" s="1247"/>
      <c r="I187" s="1248"/>
      <c r="J187" s="1249"/>
      <c r="K187" s="1250"/>
      <c r="L187" s="1251"/>
      <c r="M187" s="1251"/>
      <c r="N187" s="1251"/>
      <c r="O187" s="1251"/>
      <c r="P187" s="1251"/>
      <c r="Q187" s="1252"/>
      <c r="R187" s="1251"/>
      <c r="S187" s="1253"/>
      <c r="T187" s="4"/>
      <c r="U187" s="4"/>
      <c r="V187" s="4"/>
      <c r="W187" s="4"/>
      <c r="X187" s="4"/>
      <c r="Y187" s="4"/>
      <c r="Z187" s="4"/>
      <c r="AA187" s="4"/>
    </row>
    <row r="188" spans="1:27" ht="14.5">
      <c r="A188" s="4111"/>
      <c r="B188" s="1736" t="s">
        <v>120</v>
      </c>
      <c r="C188" s="1245"/>
      <c r="D188" s="1402"/>
      <c r="E188" s="1245"/>
      <c r="F188" s="1245"/>
      <c r="G188" s="1455"/>
      <c r="H188" s="1247"/>
      <c r="I188" s="1248"/>
      <c r="J188" s="1249"/>
      <c r="K188" s="1250"/>
      <c r="L188" s="1250"/>
      <c r="M188" s="1250"/>
      <c r="N188" s="1250"/>
      <c r="O188" s="1250"/>
      <c r="P188" s="1250"/>
      <c r="Q188" s="1737"/>
      <c r="R188" s="1250"/>
      <c r="S188" s="1502"/>
      <c r="T188" s="4"/>
      <c r="U188" s="4"/>
      <c r="V188" s="4"/>
      <c r="W188" s="4"/>
      <c r="X188" s="4"/>
      <c r="Y188" s="4"/>
      <c r="Z188" s="4"/>
      <c r="AA188" s="4"/>
    </row>
    <row r="189" spans="1:27" ht="14.5">
      <c r="A189" s="4111"/>
      <c r="B189" s="1738" t="s">
        <v>125</v>
      </c>
      <c r="C189" s="1739"/>
      <c r="D189" s="1740"/>
      <c r="E189" s="1739"/>
      <c r="F189" s="1739"/>
      <c r="G189" s="1741"/>
      <c r="H189" s="1742"/>
      <c r="I189" s="1743"/>
      <c r="J189" s="1744"/>
      <c r="K189" s="1745"/>
      <c r="L189" s="1745"/>
      <c r="M189" s="1745"/>
      <c r="N189" s="1745"/>
      <c r="O189" s="1745"/>
      <c r="P189" s="1745"/>
      <c r="Q189" s="1746"/>
      <c r="R189" s="1745"/>
      <c r="S189" s="1747"/>
      <c r="T189" s="4"/>
      <c r="U189" s="4"/>
      <c r="V189" s="4"/>
      <c r="W189" s="4"/>
      <c r="X189" s="4"/>
      <c r="Y189" s="4"/>
      <c r="Z189" s="4"/>
      <c r="AA189" s="4"/>
    </row>
    <row r="190" spans="1:27" ht="13">
      <c r="A190" s="4677" t="s">
        <v>272</v>
      </c>
      <c r="B190" s="1748">
        <v>44717</v>
      </c>
      <c r="C190" s="1749"/>
      <c r="D190" s="1750"/>
      <c r="E190" s="1749"/>
      <c r="F190" s="1749"/>
      <c r="G190" s="1751"/>
      <c r="H190" s="1235"/>
      <c r="I190" s="1752"/>
      <c r="J190" s="1753"/>
      <c r="K190" s="1754"/>
      <c r="L190" s="1754"/>
      <c r="M190" s="1754"/>
      <c r="N190" s="1754"/>
      <c r="O190" s="1754"/>
      <c r="P190" s="1754"/>
      <c r="Q190" s="1755"/>
      <c r="R190" s="1754"/>
      <c r="S190" s="1756"/>
      <c r="T190" s="4"/>
      <c r="U190" s="4"/>
      <c r="V190" s="4"/>
      <c r="W190" s="4"/>
      <c r="X190" s="4"/>
      <c r="Y190" s="4"/>
      <c r="Z190" s="4"/>
      <c r="AA190" s="4"/>
    </row>
    <row r="191" spans="1:27" ht="13">
      <c r="A191" s="4209"/>
      <c r="B191" s="1502" t="s">
        <v>317</v>
      </c>
      <c r="C191" s="1389"/>
      <c r="D191" s="1390"/>
      <c r="E191" s="1389"/>
      <c r="F191" s="1389"/>
      <c r="G191" s="1464"/>
      <c r="H191" s="1733"/>
      <c r="I191" s="1521"/>
      <c r="J191" s="1734"/>
      <c r="K191" s="1612"/>
      <c r="L191" s="1391"/>
      <c r="M191" s="1391"/>
      <c r="N191" s="1391"/>
      <c r="O191" s="1391"/>
      <c r="P191" s="1391"/>
      <c r="Q191" s="1735"/>
      <c r="R191" s="1391"/>
      <c r="S191" s="1392"/>
      <c r="T191" s="4"/>
      <c r="U191" s="4"/>
      <c r="V191" s="4"/>
      <c r="W191" s="4"/>
      <c r="X191" s="4"/>
      <c r="Y191" s="4"/>
      <c r="Z191" s="4"/>
      <c r="AA191" s="4"/>
    </row>
    <row r="192" spans="1:27" ht="14.5">
      <c r="A192" s="4209"/>
      <c r="B192" s="1757" t="s">
        <v>324</v>
      </c>
      <c r="C192" s="1245"/>
      <c r="D192" s="1402"/>
      <c r="E192" s="1245"/>
      <c r="F192" s="1245"/>
      <c r="G192" s="1758"/>
      <c r="H192" s="1247"/>
      <c r="I192" s="1248"/>
      <c r="J192" s="1249"/>
      <c r="K192" s="1250"/>
      <c r="L192" s="1250"/>
      <c r="M192" s="1250"/>
      <c r="N192" s="1250"/>
      <c r="O192" s="1250"/>
      <c r="P192" s="1250"/>
      <c r="Q192" s="1737"/>
      <c r="R192" s="1250"/>
      <c r="S192" s="1502"/>
      <c r="T192" s="4"/>
      <c r="U192" s="4"/>
      <c r="V192" s="4"/>
      <c r="W192" s="4"/>
      <c r="X192" s="4"/>
      <c r="Y192" s="4"/>
      <c r="Z192" s="4"/>
      <c r="AA192" s="4"/>
    </row>
    <row r="193" spans="1:27" ht="14.5">
      <c r="A193" s="4209"/>
      <c r="B193" s="1759" t="s">
        <v>327</v>
      </c>
      <c r="C193" s="1760"/>
      <c r="D193" s="1761"/>
      <c r="E193" s="1760"/>
      <c r="F193" s="1760"/>
      <c r="G193" s="1762"/>
      <c r="H193" s="1763"/>
      <c r="I193" s="1523"/>
      <c r="J193" s="1764"/>
      <c r="K193" s="1765"/>
      <c r="L193" s="1765"/>
      <c r="M193" s="1765"/>
      <c r="N193" s="1765"/>
      <c r="O193" s="1765"/>
      <c r="P193" s="1765"/>
      <c r="Q193" s="1766"/>
      <c r="R193" s="1765"/>
      <c r="S193" s="1767"/>
      <c r="T193" s="4"/>
      <c r="U193" s="4"/>
      <c r="V193" s="4"/>
      <c r="W193" s="4"/>
      <c r="X193" s="4"/>
      <c r="Y193" s="4"/>
      <c r="Z193" s="4"/>
      <c r="AA193" s="4"/>
    </row>
    <row r="194" spans="1:27" ht="14.5">
      <c r="A194" s="4385"/>
      <c r="B194" s="1768" t="s">
        <v>59</v>
      </c>
      <c r="C194" s="1769"/>
      <c r="D194" s="1770"/>
      <c r="E194" s="1769"/>
      <c r="F194" s="1769"/>
      <c r="G194" s="1771"/>
      <c r="H194" s="1772"/>
      <c r="I194" s="1773"/>
      <c r="J194" s="1774"/>
      <c r="K194" s="1775"/>
      <c r="L194" s="1775"/>
      <c r="M194" s="1775"/>
      <c r="N194" s="1775"/>
      <c r="O194" s="1775"/>
      <c r="P194" s="1775"/>
      <c r="Q194" s="1776"/>
      <c r="R194" s="1775"/>
      <c r="S194" s="1777"/>
      <c r="T194" s="4"/>
      <c r="U194" s="4"/>
      <c r="V194" s="4"/>
      <c r="W194" s="4"/>
      <c r="X194" s="4"/>
      <c r="Y194" s="4"/>
      <c r="Z194" s="4"/>
      <c r="AA194" s="4"/>
    </row>
    <row r="195" spans="1:27" ht="14.5">
      <c r="A195" s="858"/>
      <c r="B195" s="858"/>
      <c r="C195" s="858"/>
      <c r="D195" s="858"/>
      <c r="E195" s="858"/>
      <c r="F195" s="858"/>
      <c r="G195" s="858"/>
      <c r="H195" s="858"/>
      <c r="I195" s="858"/>
      <c r="J195" s="858"/>
      <c r="K195" s="858"/>
      <c r="L195" s="858"/>
      <c r="M195" s="858"/>
      <c r="N195" s="858"/>
      <c r="O195" s="858"/>
      <c r="P195" s="858"/>
      <c r="Q195" s="858"/>
      <c r="R195" s="858"/>
      <c r="S195" s="858"/>
      <c r="T195" s="4"/>
      <c r="U195" s="4"/>
      <c r="V195" s="4"/>
      <c r="W195" s="4"/>
      <c r="X195" s="4"/>
      <c r="Y195" s="4"/>
      <c r="Z195" s="4"/>
      <c r="AA195" s="4"/>
    </row>
    <row r="196" spans="1:27" ht="14.5">
      <c r="A196" s="858"/>
      <c r="B196" s="858"/>
      <c r="C196" s="858"/>
      <c r="D196" s="858"/>
      <c r="E196" s="858"/>
      <c r="F196" s="858"/>
      <c r="G196" s="858"/>
      <c r="H196" s="858"/>
      <c r="I196" s="858"/>
      <c r="J196" s="858"/>
      <c r="K196" s="858"/>
      <c r="L196" s="858"/>
      <c r="M196" s="858"/>
      <c r="N196" s="858"/>
      <c r="O196" s="858"/>
      <c r="P196" s="858"/>
      <c r="Q196" s="858"/>
      <c r="R196" s="858"/>
      <c r="S196" s="858"/>
      <c r="T196" s="4"/>
      <c r="U196" s="4"/>
      <c r="V196" s="4"/>
      <c r="W196" s="4"/>
      <c r="X196" s="4"/>
      <c r="Y196" s="4"/>
      <c r="Z196" s="4"/>
      <c r="AA196" s="4"/>
    </row>
    <row r="197" spans="1:27" ht="14.5">
      <c r="A197" s="4290" t="s">
        <v>277</v>
      </c>
      <c r="B197" s="4068"/>
      <c r="C197" s="858"/>
      <c r="D197" s="858"/>
      <c r="E197" s="858"/>
      <c r="F197" s="858"/>
      <c r="G197" s="858"/>
      <c r="H197" s="858"/>
      <c r="I197" s="858"/>
      <c r="J197" s="858"/>
      <c r="K197" s="858"/>
      <c r="L197" s="858"/>
      <c r="M197" s="858"/>
      <c r="N197" s="858"/>
      <c r="O197" s="858"/>
      <c r="P197" s="858"/>
      <c r="Q197" s="858"/>
      <c r="R197" s="858"/>
      <c r="S197" s="858"/>
      <c r="T197" s="4"/>
      <c r="U197" s="4"/>
      <c r="V197" s="4"/>
      <c r="W197" s="4"/>
      <c r="X197" s="4"/>
      <c r="Y197" s="4"/>
      <c r="Z197" s="4"/>
      <c r="AA197" s="4"/>
    </row>
    <row r="198" spans="1:27" ht="14.5">
      <c r="A198" s="858"/>
      <c r="B198" s="861" t="s">
        <v>279</v>
      </c>
      <c r="C198" s="4280" t="s">
        <v>280</v>
      </c>
      <c r="D198" s="4068"/>
      <c r="E198" s="4068"/>
      <c r="F198" s="4068"/>
      <c r="G198" s="4068"/>
      <c r="H198" s="858"/>
      <c r="I198" s="858"/>
      <c r="J198" s="858"/>
      <c r="K198" s="858"/>
      <c r="L198" s="858"/>
      <c r="M198" s="858"/>
      <c r="N198" s="858"/>
      <c r="O198" s="858"/>
      <c r="P198" s="858"/>
      <c r="Q198" s="858"/>
      <c r="R198" s="858"/>
      <c r="S198" s="858"/>
      <c r="T198" s="4"/>
      <c r="U198" s="4"/>
      <c r="V198" s="4"/>
      <c r="W198" s="4"/>
      <c r="X198" s="4"/>
      <c r="Y198" s="4"/>
      <c r="Z198" s="4"/>
      <c r="AA198" s="4"/>
    </row>
    <row r="199" spans="1:27" ht="14.5">
      <c r="A199" s="858"/>
      <c r="B199" s="861" t="s">
        <v>446</v>
      </c>
      <c r="C199" s="4280" t="s">
        <v>447</v>
      </c>
      <c r="D199" s="4068"/>
      <c r="E199" s="4068"/>
      <c r="F199" s="4068"/>
      <c r="G199" s="4068"/>
      <c r="H199" s="858"/>
      <c r="I199" s="858"/>
      <c r="J199" s="858"/>
      <c r="K199" s="858"/>
      <c r="L199" s="858"/>
      <c r="M199" s="858"/>
      <c r="N199" s="858"/>
      <c r="O199" s="858"/>
      <c r="P199" s="858"/>
      <c r="Q199" s="858"/>
      <c r="R199" s="858"/>
      <c r="S199" s="858"/>
      <c r="T199" s="4"/>
      <c r="U199" s="4"/>
      <c r="V199" s="4"/>
      <c r="W199" s="4"/>
      <c r="X199" s="4"/>
      <c r="Y199" s="4"/>
      <c r="Z199" s="4"/>
      <c r="AA199" s="4"/>
    </row>
    <row r="200" spans="1:27" ht="14.5">
      <c r="A200" s="858"/>
      <c r="B200" s="861" t="s">
        <v>287</v>
      </c>
      <c r="C200" s="4280" t="s">
        <v>288</v>
      </c>
      <c r="D200" s="4068"/>
      <c r="E200" s="4068"/>
      <c r="F200" s="4068"/>
      <c r="G200" s="4068"/>
      <c r="H200" s="858"/>
      <c r="I200" s="858"/>
      <c r="J200" s="858"/>
      <c r="K200" s="858"/>
      <c r="L200" s="858"/>
      <c r="M200" s="858"/>
      <c r="N200" s="858"/>
      <c r="O200" s="858"/>
      <c r="P200" s="858"/>
      <c r="Q200" s="858"/>
      <c r="R200" s="858"/>
      <c r="S200" s="858"/>
      <c r="T200" s="4"/>
      <c r="U200" s="4"/>
      <c r="V200" s="4"/>
      <c r="W200" s="4"/>
      <c r="X200" s="4"/>
      <c r="Y200" s="4"/>
      <c r="Z200" s="4"/>
      <c r="AA200" s="4"/>
    </row>
    <row r="201" spans="1:27" ht="14.5">
      <c r="A201" s="858"/>
      <c r="B201" s="858"/>
      <c r="C201" s="860"/>
      <c r="D201" s="860"/>
      <c r="E201" s="860"/>
      <c r="F201" s="860"/>
      <c r="G201" s="860"/>
      <c r="H201" s="858"/>
      <c r="I201" s="858"/>
      <c r="J201" s="858"/>
      <c r="K201" s="858"/>
      <c r="L201" s="858"/>
      <c r="M201" s="858"/>
      <c r="N201" s="858"/>
      <c r="O201" s="858"/>
      <c r="P201" s="858"/>
      <c r="Q201" s="858"/>
      <c r="R201" s="858"/>
      <c r="S201" s="858"/>
      <c r="T201" s="4"/>
      <c r="U201" s="4"/>
      <c r="V201" s="4"/>
      <c r="W201" s="4"/>
      <c r="X201" s="4"/>
      <c r="Y201" s="4"/>
      <c r="Z201" s="4"/>
      <c r="AA201" s="4"/>
    </row>
    <row r="202" spans="1:27" ht="14.5">
      <c r="A202" s="4290" t="s">
        <v>295</v>
      </c>
      <c r="B202" s="4068"/>
      <c r="C202" s="863"/>
      <c r="D202" s="863"/>
      <c r="E202" s="860"/>
      <c r="F202" s="860"/>
      <c r="G202" s="860"/>
      <c r="H202" s="858"/>
      <c r="I202" s="858"/>
      <c r="J202" s="858"/>
      <c r="K202" s="858"/>
      <c r="L202" s="858"/>
      <c r="M202" s="858"/>
      <c r="N202" s="858"/>
      <c r="O202" s="858"/>
      <c r="P202" s="858"/>
      <c r="Q202" s="858"/>
      <c r="R202" s="858"/>
      <c r="S202" s="858"/>
      <c r="T202" s="4"/>
      <c r="U202" s="4"/>
      <c r="V202" s="4"/>
      <c r="W202" s="4"/>
      <c r="X202" s="4"/>
      <c r="Y202" s="4"/>
      <c r="Z202" s="4"/>
      <c r="AA202" s="4"/>
    </row>
    <row r="203" spans="1:27" ht="14.5">
      <c r="A203" s="858"/>
      <c r="B203" s="861" t="s">
        <v>296</v>
      </c>
      <c r="C203" s="4280" t="s">
        <v>282</v>
      </c>
      <c r="D203" s="4068"/>
      <c r="E203" s="4068"/>
      <c r="F203" s="4068"/>
      <c r="G203" s="4068"/>
      <c r="H203" s="858"/>
      <c r="I203" s="858"/>
      <c r="J203" s="858"/>
      <c r="K203" s="858"/>
      <c r="L203" s="858"/>
      <c r="M203" s="858"/>
      <c r="N203" s="858"/>
      <c r="O203" s="858"/>
      <c r="P203" s="858"/>
      <c r="Q203" s="858"/>
      <c r="R203" s="858"/>
      <c r="S203" s="858"/>
      <c r="T203" s="4"/>
      <c r="U203" s="4"/>
      <c r="V203" s="4"/>
      <c r="W203" s="4"/>
      <c r="X203" s="4"/>
      <c r="Y203" s="4"/>
      <c r="Z203" s="4"/>
      <c r="AA203" s="4"/>
    </row>
    <row r="204" spans="1:27" ht="14.5">
      <c r="A204" s="858"/>
      <c r="B204" s="864" t="s">
        <v>448</v>
      </c>
      <c r="C204" s="4571" t="s">
        <v>449</v>
      </c>
      <c r="D204" s="4068"/>
      <c r="E204" s="4068"/>
      <c r="F204" s="4068"/>
      <c r="G204" s="4068"/>
      <c r="H204" s="858"/>
      <c r="I204" s="858"/>
      <c r="J204" s="858"/>
      <c r="K204" s="858"/>
      <c r="L204" s="858"/>
      <c r="M204" s="858"/>
      <c r="N204" s="858"/>
      <c r="O204" s="858"/>
      <c r="P204" s="858"/>
      <c r="Q204" s="858"/>
      <c r="R204" s="858"/>
      <c r="S204" s="858"/>
      <c r="T204" s="4"/>
      <c r="U204" s="4"/>
      <c r="V204" s="4"/>
      <c r="W204" s="4"/>
      <c r="X204" s="4"/>
      <c r="Y204" s="4"/>
      <c r="Z204" s="4"/>
      <c r="AA204" s="4"/>
    </row>
    <row r="205" spans="1:27" ht="14.5">
      <c r="A205" s="858"/>
      <c r="B205" s="861" t="s">
        <v>301</v>
      </c>
      <c r="C205" s="4280" t="s">
        <v>302</v>
      </c>
      <c r="D205" s="4068"/>
      <c r="E205" s="4068"/>
      <c r="F205" s="4068"/>
      <c r="G205" s="4068"/>
      <c r="H205" s="858"/>
      <c r="I205" s="858"/>
      <c r="J205" s="858"/>
      <c r="K205" s="858"/>
      <c r="L205" s="858"/>
      <c r="M205" s="858"/>
      <c r="N205" s="858"/>
      <c r="O205" s="858"/>
      <c r="P205" s="858"/>
      <c r="Q205" s="858"/>
      <c r="R205" s="858"/>
      <c r="S205" s="858"/>
      <c r="T205" s="4"/>
      <c r="U205" s="4"/>
      <c r="V205" s="4"/>
      <c r="W205" s="4"/>
      <c r="X205" s="4"/>
      <c r="Y205" s="4"/>
      <c r="Z205" s="4"/>
      <c r="AA205" s="4"/>
    </row>
    <row r="206" spans="1:27" ht="14.5">
      <c r="A206" s="858"/>
      <c r="B206" s="861"/>
      <c r="C206" s="859"/>
      <c r="D206" s="859"/>
      <c r="E206" s="860"/>
      <c r="F206" s="860"/>
      <c r="G206" s="860"/>
      <c r="H206" s="858"/>
      <c r="I206" s="858"/>
      <c r="J206" s="858"/>
      <c r="K206" s="858"/>
      <c r="L206" s="858"/>
      <c r="M206" s="858"/>
      <c r="N206" s="858"/>
      <c r="O206" s="858"/>
      <c r="P206" s="858"/>
      <c r="Q206" s="858"/>
      <c r="R206" s="858"/>
      <c r="S206" s="858"/>
      <c r="T206" s="4"/>
      <c r="U206" s="4"/>
      <c r="V206" s="4"/>
      <c r="W206" s="4"/>
      <c r="X206" s="4"/>
      <c r="Y206" s="4"/>
      <c r="Z206" s="4"/>
      <c r="AA206" s="4"/>
    </row>
    <row r="207" spans="1:27" ht="14.5">
      <c r="A207" s="858"/>
      <c r="B207" s="861"/>
      <c r="C207" s="859"/>
      <c r="D207" s="859"/>
      <c r="E207" s="860"/>
      <c r="F207" s="860"/>
      <c r="G207" s="860"/>
      <c r="H207" s="858"/>
      <c r="I207" s="858"/>
      <c r="J207" s="858"/>
      <c r="K207" s="858"/>
      <c r="L207" s="858"/>
      <c r="M207" s="858"/>
      <c r="N207" s="858"/>
      <c r="O207" s="858"/>
      <c r="P207" s="858"/>
      <c r="Q207" s="858"/>
      <c r="R207" s="858"/>
      <c r="S207" s="858"/>
      <c r="T207" s="4"/>
      <c r="U207" s="4"/>
      <c r="V207" s="4"/>
      <c r="W207" s="4"/>
      <c r="X207" s="4"/>
      <c r="Y207" s="4"/>
      <c r="Z207" s="4"/>
      <c r="AA207" s="4"/>
    </row>
    <row r="208" spans="1:27" ht="14.5">
      <c r="A208" s="4290" t="s">
        <v>278</v>
      </c>
      <c r="B208" s="4068"/>
      <c r="C208" s="859"/>
      <c r="D208" s="859"/>
      <c r="E208" s="860"/>
      <c r="F208" s="860"/>
      <c r="G208" s="860"/>
      <c r="H208" s="858"/>
      <c r="I208" s="858"/>
      <c r="J208" s="858"/>
      <c r="K208" s="858"/>
      <c r="L208" s="858"/>
      <c r="M208" s="858"/>
      <c r="N208" s="858"/>
      <c r="O208" s="858"/>
      <c r="P208" s="858"/>
      <c r="Q208" s="858"/>
      <c r="R208" s="858"/>
      <c r="S208" s="858"/>
      <c r="T208" s="4"/>
      <c r="U208" s="4"/>
      <c r="V208" s="4"/>
      <c r="W208" s="4"/>
      <c r="X208" s="4"/>
      <c r="Y208" s="4"/>
      <c r="Z208" s="4"/>
      <c r="AA208" s="4"/>
    </row>
    <row r="209" spans="1:27" ht="14.5">
      <c r="A209" s="858"/>
      <c r="B209" s="861" t="s">
        <v>281</v>
      </c>
      <c r="C209" s="4280" t="s">
        <v>282</v>
      </c>
      <c r="D209" s="4068"/>
      <c r="E209" s="4068"/>
      <c r="F209" s="4068"/>
      <c r="G209" s="4068"/>
      <c r="H209" s="858"/>
      <c r="I209" s="858"/>
      <c r="J209" s="858"/>
      <c r="K209" s="858"/>
      <c r="L209" s="858"/>
      <c r="M209" s="858"/>
      <c r="N209" s="858"/>
      <c r="O209" s="858"/>
      <c r="P209" s="858"/>
      <c r="Q209" s="858"/>
      <c r="R209" s="858"/>
      <c r="S209" s="858"/>
      <c r="T209" s="4"/>
      <c r="U209" s="4"/>
      <c r="V209" s="4"/>
      <c r="W209" s="4"/>
      <c r="X209" s="4"/>
      <c r="Y209" s="4"/>
      <c r="Z209" s="4"/>
      <c r="AA209" s="4"/>
    </row>
    <row r="210" spans="1:27" ht="14.5">
      <c r="A210" s="858"/>
      <c r="B210" s="861" t="s">
        <v>285</v>
      </c>
      <c r="C210" s="4280" t="s">
        <v>286</v>
      </c>
      <c r="D210" s="4068"/>
      <c r="E210" s="4068"/>
      <c r="F210" s="4068"/>
      <c r="G210" s="4068"/>
      <c r="H210" s="858"/>
      <c r="I210" s="858"/>
      <c r="J210" s="858"/>
      <c r="K210" s="858"/>
      <c r="L210" s="858"/>
      <c r="M210" s="858"/>
      <c r="N210" s="858"/>
      <c r="O210" s="858"/>
      <c r="P210" s="858"/>
      <c r="Q210" s="858"/>
      <c r="R210" s="858"/>
      <c r="S210" s="858"/>
      <c r="T210" s="4"/>
      <c r="U210" s="4"/>
      <c r="V210" s="4"/>
      <c r="W210" s="4"/>
      <c r="X210" s="4"/>
      <c r="Y210" s="4"/>
      <c r="Z210" s="4"/>
      <c r="AA210" s="4"/>
    </row>
    <row r="211" spans="1:27" ht="14.5">
      <c r="A211" s="858"/>
      <c r="B211" s="861" t="s">
        <v>289</v>
      </c>
      <c r="C211" s="4280" t="s">
        <v>290</v>
      </c>
      <c r="D211" s="4068"/>
      <c r="E211" s="4068"/>
      <c r="F211" s="4068"/>
      <c r="G211" s="4068"/>
      <c r="H211" s="858"/>
      <c r="I211" s="858"/>
      <c r="J211" s="858"/>
      <c r="K211" s="858"/>
      <c r="L211" s="858"/>
      <c r="M211" s="858"/>
      <c r="N211" s="858"/>
      <c r="O211" s="858"/>
      <c r="P211" s="858"/>
      <c r="Q211" s="858"/>
      <c r="R211" s="858"/>
      <c r="S211" s="858"/>
      <c r="T211" s="4"/>
      <c r="U211" s="4"/>
      <c r="V211" s="4"/>
      <c r="W211" s="4"/>
      <c r="X211" s="4"/>
      <c r="Y211" s="4"/>
      <c r="Z211" s="4"/>
      <c r="AA211" s="4"/>
    </row>
    <row r="212" spans="1:27" ht="14.5">
      <c r="A212" s="858"/>
      <c r="B212" s="862"/>
      <c r="C212" s="863"/>
      <c r="D212" s="863"/>
      <c r="E212" s="860"/>
      <c r="F212" s="860"/>
      <c r="G212" s="860"/>
      <c r="H212" s="858"/>
      <c r="I212" s="858"/>
      <c r="J212" s="858"/>
      <c r="K212" s="858"/>
      <c r="L212" s="858"/>
      <c r="M212" s="858"/>
      <c r="N212" s="858"/>
      <c r="O212" s="858"/>
      <c r="P212" s="858"/>
      <c r="Q212" s="858"/>
      <c r="R212" s="858"/>
      <c r="S212" s="858"/>
      <c r="T212" s="4"/>
      <c r="U212" s="4"/>
      <c r="V212" s="4"/>
      <c r="W212" s="4"/>
      <c r="X212" s="4"/>
      <c r="Y212" s="4"/>
      <c r="Z212" s="4"/>
      <c r="AA212" s="4"/>
    </row>
    <row r="213" spans="1:27" ht="14.5">
      <c r="A213" s="858"/>
      <c r="B213" s="861" t="s">
        <v>293</v>
      </c>
      <c r="C213" s="4280" t="s">
        <v>294</v>
      </c>
      <c r="D213" s="4068"/>
      <c r="E213" s="4068"/>
      <c r="F213" s="4068"/>
      <c r="G213" s="4068"/>
      <c r="H213" s="858"/>
      <c r="I213" s="858"/>
      <c r="J213" s="858"/>
      <c r="K213" s="858"/>
      <c r="L213" s="858"/>
      <c r="M213" s="858"/>
      <c r="N213" s="858"/>
      <c r="O213" s="858"/>
      <c r="P213" s="858"/>
      <c r="Q213" s="858"/>
      <c r="R213" s="858"/>
      <c r="S213" s="858"/>
      <c r="T213" s="4"/>
      <c r="U213" s="4"/>
      <c r="V213" s="4"/>
      <c r="W213" s="4"/>
      <c r="X213" s="4"/>
      <c r="Y213" s="4"/>
      <c r="Z213" s="4"/>
      <c r="AA213" s="4"/>
    </row>
    <row r="214" spans="1:27" ht="14.5">
      <c r="A214" s="858"/>
      <c r="B214" s="862"/>
      <c r="C214" s="862"/>
      <c r="D214" s="862"/>
      <c r="E214" s="858"/>
      <c r="F214" s="858"/>
      <c r="G214" s="858"/>
      <c r="H214" s="858"/>
      <c r="I214" s="858"/>
      <c r="J214" s="858"/>
      <c r="K214" s="858"/>
      <c r="L214" s="858"/>
      <c r="M214" s="858"/>
      <c r="N214" s="858"/>
      <c r="O214" s="858"/>
      <c r="P214" s="858"/>
      <c r="Q214" s="858"/>
      <c r="R214" s="858"/>
      <c r="S214" s="858"/>
      <c r="T214" s="4"/>
      <c r="U214" s="4"/>
      <c r="V214" s="4"/>
      <c r="W214" s="4"/>
      <c r="X214" s="4"/>
      <c r="Y214" s="4"/>
      <c r="Z214" s="4"/>
      <c r="AA214" s="4"/>
    </row>
    <row r="215" spans="1:27" ht="14.5">
      <c r="A215" s="858"/>
      <c r="B215" s="862"/>
      <c r="C215" s="862"/>
      <c r="D215" s="862"/>
      <c r="E215" s="858"/>
      <c r="F215" s="858"/>
      <c r="G215" s="858"/>
      <c r="H215" s="858"/>
      <c r="I215" s="858"/>
      <c r="J215" s="858"/>
      <c r="K215" s="858"/>
      <c r="L215" s="858"/>
      <c r="M215" s="858"/>
      <c r="N215" s="858"/>
      <c r="O215" s="858"/>
      <c r="P215" s="858"/>
      <c r="Q215" s="858"/>
      <c r="R215" s="858"/>
      <c r="S215" s="858"/>
      <c r="T215" s="4"/>
      <c r="U215" s="4"/>
      <c r="V215" s="4"/>
      <c r="W215" s="4"/>
      <c r="X215" s="4"/>
      <c r="Y215" s="4"/>
      <c r="Z215" s="4"/>
      <c r="AA215" s="4"/>
    </row>
    <row r="216" spans="1:27" ht="14.5">
      <c r="A216" s="858"/>
      <c r="B216" s="858"/>
      <c r="C216" s="858"/>
      <c r="D216" s="858"/>
      <c r="E216" s="858"/>
      <c r="F216" s="858"/>
      <c r="G216" s="858"/>
      <c r="H216" s="858"/>
      <c r="I216" s="858"/>
      <c r="J216" s="858"/>
      <c r="K216" s="858"/>
      <c r="L216" s="858"/>
      <c r="M216" s="858"/>
      <c r="N216" s="858"/>
      <c r="O216" s="858"/>
      <c r="P216" s="858"/>
      <c r="Q216" s="858"/>
      <c r="R216" s="858"/>
      <c r="S216" s="858"/>
      <c r="T216" s="4"/>
      <c r="U216" s="4"/>
      <c r="V216" s="4"/>
      <c r="W216" s="4"/>
      <c r="X216" s="4"/>
      <c r="Y216" s="4"/>
      <c r="Z216" s="4"/>
      <c r="AA216" s="4"/>
    </row>
    <row r="217" spans="1:27" ht="12.5">
      <c r="A217" s="4"/>
      <c r="B217" s="4"/>
      <c r="C217" s="4"/>
      <c r="D217" s="4"/>
      <c r="E217" s="4"/>
      <c r="F217" s="4"/>
      <c r="G217" s="4"/>
      <c r="H217" s="86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5">
      <c r="A218" s="4"/>
      <c r="B218" s="4"/>
      <c r="C218" s="4"/>
      <c r="D218" s="4"/>
      <c r="E218" s="4"/>
      <c r="F218" s="4"/>
      <c r="G218" s="4"/>
      <c r="H218" s="86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5">
      <c r="A219" s="4"/>
      <c r="B219" s="4"/>
      <c r="C219" s="4"/>
      <c r="D219" s="4"/>
      <c r="E219" s="4"/>
      <c r="F219" s="4"/>
      <c r="G219" s="4"/>
      <c r="H219" s="86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5">
      <c r="A220" s="4"/>
      <c r="B220" s="4"/>
      <c r="C220" s="4"/>
      <c r="D220" s="4"/>
      <c r="E220" s="4"/>
      <c r="F220" s="4"/>
      <c r="G220" s="4"/>
      <c r="H220" s="86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5">
      <c r="A221" s="4"/>
      <c r="B221" s="4"/>
      <c r="C221" s="4"/>
      <c r="D221" s="4"/>
      <c r="E221" s="4"/>
      <c r="F221" s="4"/>
      <c r="G221" s="4"/>
      <c r="H221" s="86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5">
      <c r="A222" s="4"/>
      <c r="B222" s="4"/>
      <c r="C222" s="4"/>
      <c r="D222" s="4"/>
      <c r="E222" s="4"/>
      <c r="F222" s="4"/>
      <c r="G222" s="4"/>
      <c r="H222" s="86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5">
      <c r="A223" s="4"/>
      <c r="B223" s="4"/>
      <c r="C223" s="4"/>
      <c r="D223" s="4"/>
      <c r="E223" s="4"/>
      <c r="F223" s="4"/>
      <c r="G223" s="4"/>
      <c r="H223" s="86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5">
      <c r="A224" s="4"/>
      <c r="B224" s="4"/>
      <c r="C224" s="4"/>
      <c r="D224" s="4"/>
      <c r="E224" s="4"/>
      <c r="F224" s="4"/>
      <c r="G224" s="4"/>
      <c r="H224" s="86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5">
      <c r="A225" s="4"/>
      <c r="B225" s="4"/>
      <c r="C225" s="4"/>
      <c r="D225" s="4"/>
      <c r="E225" s="4"/>
      <c r="F225" s="4"/>
      <c r="G225" s="4"/>
      <c r="H225" s="86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5">
      <c r="A226" s="4"/>
      <c r="B226" s="4"/>
      <c r="C226" s="4"/>
      <c r="D226" s="4"/>
      <c r="E226" s="4"/>
      <c r="F226" s="4"/>
      <c r="G226" s="4"/>
      <c r="H226" s="86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5">
      <c r="A227" s="4"/>
      <c r="B227" s="4"/>
      <c r="C227" s="4"/>
      <c r="D227" s="4"/>
      <c r="E227" s="4"/>
      <c r="F227" s="4"/>
      <c r="G227" s="4"/>
      <c r="H227" s="86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5">
      <c r="A228" s="4"/>
      <c r="B228" s="4"/>
      <c r="C228" s="4"/>
      <c r="D228" s="4"/>
      <c r="E228" s="4"/>
      <c r="F228" s="4"/>
      <c r="G228" s="4"/>
      <c r="H228" s="86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5">
      <c r="A229" s="4"/>
      <c r="B229" s="4"/>
      <c r="C229" s="4"/>
      <c r="D229" s="4"/>
      <c r="E229" s="4"/>
      <c r="F229" s="4"/>
      <c r="G229" s="4"/>
      <c r="H229" s="86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5">
      <c r="A230" s="4"/>
      <c r="B230" s="4"/>
      <c r="C230" s="4"/>
      <c r="D230" s="4"/>
      <c r="E230" s="4"/>
      <c r="F230" s="4"/>
      <c r="G230" s="4"/>
      <c r="H230" s="86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5">
      <c r="A231" s="4"/>
      <c r="B231" s="4"/>
      <c r="C231" s="4"/>
      <c r="D231" s="4"/>
      <c r="E231" s="4"/>
      <c r="F231" s="4"/>
      <c r="G231" s="4"/>
      <c r="H231" s="86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5">
      <c r="A232" s="4"/>
      <c r="B232" s="4"/>
      <c r="C232" s="4"/>
      <c r="D232" s="4"/>
      <c r="E232" s="4"/>
      <c r="F232" s="4"/>
      <c r="G232" s="4"/>
      <c r="H232" s="86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5">
      <c r="A233" s="4"/>
      <c r="B233" s="4"/>
      <c r="C233" s="4"/>
      <c r="D233" s="4"/>
      <c r="E233" s="4"/>
      <c r="F233" s="4"/>
      <c r="G233" s="4"/>
      <c r="H233" s="86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5">
      <c r="A234" s="4"/>
      <c r="B234" s="4"/>
      <c r="C234" s="4"/>
      <c r="D234" s="4"/>
      <c r="E234" s="4"/>
      <c r="F234" s="4"/>
      <c r="G234" s="4"/>
      <c r="H234" s="86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5">
      <c r="A235" s="4"/>
      <c r="B235" s="4"/>
      <c r="C235" s="4"/>
      <c r="D235" s="4"/>
      <c r="E235" s="4"/>
      <c r="F235" s="4"/>
      <c r="G235" s="4"/>
      <c r="H235" s="86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5">
      <c r="A236" s="4"/>
      <c r="B236" s="4"/>
      <c r="C236" s="4"/>
      <c r="D236" s="4"/>
      <c r="E236" s="4"/>
      <c r="F236" s="4"/>
      <c r="G236" s="4"/>
      <c r="H236" s="86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5">
      <c r="A237" s="4"/>
      <c r="B237" s="4"/>
      <c r="C237" s="4"/>
      <c r="D237" s="4"/>
      <c r="E237" s="4"/>
      <c r="F237" s="4"/>
      <c r="G237" s="4"/>
      <c r="H237" s="86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5">
      <c r="A238" s="4"/>
      <c r="B238" s="4"/>
      <c r="C238" s="4"/>
      <c r="D238" s="4"/>
      <c r="E238" s="4"/>
      <c r="F238" s="4"/>
      <c r="G238" s="4"/>
      <c r="H238" s="86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5">
      <c r="A239" s="4"/>
      <c r="B239" s="4"/>
      <c r="C239" s="4"/>
      <c r="D239" s="4"/>
      <c r="E239" s="4"/>
      <c r="F239" s="4"/>
      <c r="G239" s="4"/>
      <c r="H239" s="86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5">
      <c r="A240" s="4"/>
      <c r="B240" s="4"/>
      <c r="C240" s="4"/>
      <c r="D240" s="4"/>
      <c r="E240" s="4"/>
      <c r="F240" s="4"/>
      <c r="G240" s="4"/>
      <c r="H240" s="86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5">
      <c r="A241" s="4"/>
      <c r="B241" s="4"/>
      <c r="C241" s="4"/>
      <c r="D241" s="4"/>
      <c r="E241" s="4"/>
      <c r="F241" s="4"/>
      <c r="G241" s="4"/>
      <c r="H241" s="86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5">
      <c r="A242" s="4"/>
      <c r="B242" s="4"/>
      <c r="C242" s="4"/>
      <c r="D242" s="4"/>
      <c r="E242" s="4"/>
      <c r="F242" s="4"/>
      <c r="G242" s="4"/>
      <c r="H242" s="86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5">
      <c r="A243" s="4"/>
      <c r="B243" s="4"/>
      <c r="C243" s="4"/>
      <c r="D243" s="4"/>
      <c r="E243" s="4"/>
      <c r="F243" s="4"/>
      <c r="G243" s="4"/>
      <c r="H243" s="86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5">
      <c r="A244" s="4"/>
      <c r="B244" s="4"/>
      <c r="C244" s="4"/>
      <c r="D244" s="4"/>
      <c r="E244" s="4"/>
      <c r="F244" s="4"/>
      <c r="G244" s="4"/>
      <c r="H244" s="86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.5">
      <c r="A245" s="4"/>
      <c r="B245" s="4"/>
      <c r="C245" s="4"/>
      <c r="D245" s="4"/>
      <c r="E245" s="4"/>
      <c r="F245" s="4"/>
      <c r="G245" s="4"/>
      <c r="H245" s="86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.5">
      <c r="A246" s="4"/>
      <c r="B246" s="4"/>
      <c r="C246" s="4"/>
      <c r="D246" s="4"/>
      <c r="E246" s="4"/>
      <c r="F246" s="4"/>
      <c r="G246" s="4"/>
      <c r="H246" s="86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.5">
      <c r="A247" s="4"/>
      <c r="B247" s="4"/>
      <c r="C247" s="4"/>
      <c r="D247" s="4"/>
      <c r="E247" s="4"/>
      <c r="F247" s="4"/>
      <c r="G247" s="4"/>
      <c r="H247" s="86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.5">
      <c r="A248" s="4"/>
      <c r="B248" s="4"/>
      <c r="C248" s="4"/>
      <c r="D248" s="4"/>
      <c r="E248" s="4"/>
      <c r="F248" s="4"/>
      <c r="G248" s="4"/>
      <c r="H248" s="86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.5">
      <c r="A249" s="4"/>
      <c r="B249" s="4"/>
      <c r="C249" s="4"/>
      <c r="D249" s="4"/>
      <c r="E249" s="4"/>
      <c r="F249" s="4"/>
      <c r="G249" s="4"/>
      <c r="H249" s="86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.5">
      <c r="A250" s="4"/>
      <c r="B250" s="4"/>
      <c r="C250" s="4"/>
      <c r="D250" s="4"/>
      <c r="E250" s="4"/>
      <c r="F250" s="4"/>
      <c r="G250" s="4"/>
      <c r="H250" s="86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.5">
      <c r="A251" s="4"/>
      <c r="B251" s="4"/>
      <c r="C251" s="4"/>
      <c r="D251" s="4"/>
      <c r="E251" s="4"/>
      <c r="F251" s="4"/>
      <c r="G251" s="4"/>
      <c r="H251" s="86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.5">
      <c r="A252" s="4"/>
      <c r="B252" s="4"/>
      <c r="C252" s="4"/>
      <c r="D252" s="4"/>
      <c r="E252" s="4"/>
      <c r="F252" s="4"/>
      <c r="G252" s="4"/>
      <c r="H252" s="86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.5">
      <c r="A253" s="4"/>
      <c r="B253" s="4"/>
      <c r="C253" s="4"/>
      <c r="D253" s="4"/>
      <c r="E253" s="4"/>
      <c r="F253" s="4"/>
      <c r="G253" s="4"/>
      <c r="H253" s="86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.5">
      <c r="A254" s="4"/>
      <c r="B254" s="4"/>
      <c r="C254" s="4"/>
      <c r="D254" s="4"/>
      <c r="E254" s="4"/>
      <c r="F254" s="4"/>
      <c r="G254" s="4"/>
      <c r="H254" s="86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.5">
      <c r="A255" s="4"/>
      <c r="B255" s="4"/>
      <c r="C255" s="4"/>
      <c r="D255" s="4"/>
      <c r="E255" s="4"/>
      <c r="F255" s="4"/>
      <c r="G255" s="4"/>
      <c r="H255" s="86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.5">
      <c r="A256" s="4"/>
      <c r="B256" s="4"/>
      <c r="C256" s="4"/>
      <c r="D256" s="4"/>
      <c r="E256" s="4"/>
      <c r="F256" s="4"/>
      <c r="G256" s="4"/>
      <c r="H256" s="86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.5">
      <c r="A257" s="4"/>
      <c r="B257" s="4"/>
      <c r="C257" s="4"/>
      <c r="D257" s="4"/>
      <c r="E257" s="4"/>
      <c r="F257" s="4"/>
      <c r="G257" s="4"/>
      <c r="H257" s="86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.5">
      <c r="A258" s="4"/>
      <c r="B258" s="4"/>
      <c r="C258" s="4"/>
      <c r="D258" s="4"/>
      <c r="E258" s="4"/>
      <c r="F258" s="4"/>
      <c r="G258" s="4"/>
      <c r="H258" s="86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.5">
      <c r="A259" s="4"/>
      <c r="B259" s="4"/>
      <c r="C259" s="4"/>
      <c r="D259" s="4"/>
      <c r="E259" s="4"/>
      <c r="F259" s="4"/>
      <c r="G259" s="4"/>
      <c r="H259" s="86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.5">
      <c r="A260" s="4"/>
      <c r="B260" s="4"/>
      <c r="C260" s="4"/>
      <c r="D260" s="4"/>
      <c r="E260" s="4"/>
      <c r="F260" s="4"/>
      <c r="G260" s="4"/>
      <c r="H260" s="86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.5">
      <c r="A261" s="4"/>
      <c r="B261" s="4"/>
      <c r="C261" s="4"/>
      <c r="D261" s="4"/>
      <c r="E261" s="4"/>
      <c r="F261" s="4"/>
      <c r="G261" s="4"/>
      <c r="H261" s="86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.5">
      <c r="A262" s="4"/>
      <c r="B262" s="4"/>
      <c r="C262" s="4"/>
      <c r="D262" s="4"/>
      <c r="E262" s="4"/>
      <c r="F262" s="4"/>
      <c r="G262" s="4"/>
      <c r="H262" s="86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.5">
      <c r="A263" s="4"/>
      <c r="B263" s="4"/>
      <c r="C263" s="4"/>
      <c r="D263" s="4"/>
      <c r="E263" s="4"/>
      <c r="F263" s="4"/>
      <c r="G263" s="4"/>
      <c r="H263" s="86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.5">
      <c r="A264" s="4"/>
      <c r="B264" s="4"/>
      <c r="C264" s="4"/>
      <c r="D264" s="4"/>
      <c r="E264" s="4"/>
      <c r="F264" s="4"/>
      <c r="G264" s="4"/>
      <c r="H264" s="86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.5">
      <c r="A265" s="4"/>
      <c r="B265" s="4"/>
      <c r="C265" s="4"/>
      <c r="D265" s="4"/>
      <c r="E265" s="4"/>
      <c r="F265" s="4"/>
      <c r="G265" s="4"/>
      <c r="H265" s="86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.5">
      <c r="A266" s="4"/>
      <c r="B266" s="4"/>
      <c r="C266" s="4"/>
      <c r="D266" s="4"/>
      <c r="E266" s="4"/>
      <c r="F266" s="4"/>
      <c r="G266" s="4"/>
      <c r="H266" s="86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.5">
      <c r="A267" s="4"/>
      <c r="B267" s="4"/>
      <c r="C267" s="4"/>
      <c r="D267" s="4"/>
      <c r="E267" s="4"/>
      <c r="F267" s="4"/>
      <c r="G267" s="4"/>
      <c r="H267" s="86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.5">
      <c r="A268" s="4"/>
      <c r="B268" s="4"/>
      <c r="C268" s="4"/>
      <c r="D268" s="4"/>
      <c r="E268" s="4"/>
      <c r="F268" s="4"/>
      <c r="G268" s="4"/>
      <c r="H268" s="86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.5">
      <c r="A269" s="4"/>
      <c r="B269" s="4"/>
      <c r="C269" s="4"/>
      <c r="D269" s="4"/>
      <c r="E269" s="4"/>
      <c r="F269" s="4"/>
      <c r="G269" s="4"/>
      <c r="H269" s="86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.5">
      <c r="A270" s="4"/>
      <c r="B270" s="4"/>
      <c r="C270" s="4"/>
      <c r="D270" s="4"/>
      <c r="E270" s="4"/>
      <c r="F270" s="4"/>
      <c r="G270" s="4"/>
      <c r="H270" s="86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.5">
      <c r="A271" s="4"/>
      <c r="B271" s="4"/>
      <c r="C271" s="4"/>
      <c r="D271" s="4"/>
      <c r="E271" s="4"/>
      <c r="F271" s="4"/>
      <c r="G271" s="4"/>
      <c r="H271" s="86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.5">
      <c r="A272" s="4"/>
      <c r="B272" s="4"/>
      <c r="C272" s="4"/>
      <c r="D272" s="4"/>
      <c r="E272" s="4"/>
      <c r="F272" s="4"/>
      <c r="G272" s="4"/>
      <c r="H272" s="86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.5">
      <c r="A273" s="4"/>
      <c r="B273" s="4"/>
      <c r="C273" s="4"/>
      <c r="D273" s="4"/>
      <c r="E273" s="4"/>
      <c r="F273" s="4"/>
      <c r="G273" s="4"/>
      <c r="H273" s="86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.5">
      <c r="A274" s="4"/>
      <c r="B274" s="4"/>
      <c r="C274" s="4"/>
      <c r="D274" s="4"/>
      <c r="E274" s="4"/>
      <c r="F274" s="4"/>
      <c r="G274" s="4"/>
      <c r="H274" s="86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.5">
      <c r="A275" s="4"/>
      <c r="B275" s="4"/>
      <c r="C275" s="4"/>
      <c r="D275" s="4"/>
      <c r="E275" s="4"/>
      <c r="F275" s="4"/>
      <c r="G275" s="4"/>
      <c r="H275" s="86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.5">
      <c r="A276" s="4"/>
      <c r="B276" s="4"/>
      <c r="C276" s="4"/>
      <c r="D276" s="4"/>
      <c r="E276" s="4"/>
      <c r="F276" s="4"/>
      <c r="G276" s="4"/>
      <c r="H276" s="86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.5">
      <c r="A277" s="4"/>
      <c r="B277" s="4"/>
      <c r="C277" s="4"/>
      <c r="D277" s="4"/>
      <c r="E277" s="4"/>
      <c r="F277" s="4"/>
      <c r="G277" s="4"/>
      <c r="H277" s="86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.5">
      <c r="A278" s="4"/>
      <c r="B278" s="4"/>
      <c r="C278" s="4"/>
      <c r="D278" s="4"/>
      <c r="E278" s="4"/>
      <c r="F278" s="4"/>
      <c r="G278" s="4"/>
      <c r="H278" s="86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.5">
      <c r="A279" s="4"/>
      <c r="B279" s="4"/>
      <c r="C279" s="4"/>
      <c r="D279" s="4"/>
      <c r="E279" s="4"/>
      <c r="F279" s="4"/>
      <c r="G279" s="4"/>
      <c r="H279" s="86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.5">
      <c r="A280" s="4"/>
      <c r="B280" s="4"/>
      <c r="C280" s="4"/>
      <c r="D280" s="4"/>
      <c r="E280" s="4"/>
      <c r="F280" s="4"/>
      <c r="G280" s="4"/>
      <c r="H280" s="86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.5">
      <c r="A281" s="4"/>
      <c r="B281" s="4"/>
      <c r="C281" s="4"/>
      <c r="D281" s="4"/>
      <c r="E281" s="4"/>
      <c r="F281" s="4"/>
      <c r="G281" s="4"/>
      <c r="H281" s="86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.5">
      <c r="A282" s="4"/>
      <c r="B282" s="4"/>
      <c r="C282" s="4"/>
      <c r="D282" s="4"/>
      <c r="E282" s="4"/>
      <c r="F282" s="4"/>
      <c r="G282" s="4"/>
      <c r="H282" s="86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.5">
      <c r="A283" s="4"/>
      <c r="B283" s="4"/>
      <c r="C283" s="4"/>
      <c r="D283" s="4"/>
      <c r="E283" s="4"/>
      <c r="F283" s="4"/>
      <c r="G283" s="4"/>
      <c r="H283" s="86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.5">
      <c r="A284" s="4"/>
      <c r="B284" s="4"/>
      <c r="C284" s="4"/>
      <c r="D284" s="4"/>
      <c r="E284" s="4"/>
      <c r="F284" s="4"/>
      <c r="G284" s="4"/>
      <c r="H284" s="86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.5">
      <c r="A285" s="4"/>
      <c r="B285" s="4"/>
      <c r="C285" s="4"/>
      <c r="D285" s="4"/>
      <c r="E285" s="4"/>
      <c r="F285" s="4"/>
      <c r="G285" s="4"/>
      <c r="H285" s="86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.5">
      <c r="A286" s="4"/>
      <c r="B286" s="4"/>
      <c r="C286" s="4"/>
      <c r="D286" s="4"/>
      <c r="E286" s="4"/>
      <c r="F286" s="4"/>
      <c r="G286" s="4"/>
      <c r="H286" s="86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.5">
      <c r="A287" s="4"/>
      <c r="B287" s="4"/>
      <c r="C287" s="4"/>
      <c r="D287" s="4"/>
      <c r="E287" s="4"/>
      <c r="F287" s="4"/>
      <c r="G287" s="4"/>
      <c r="H287" s="86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.5">
      <c r="A288" s="4"/>
      <c r="B288" s="4"/>
      <c r="C288" s="4"/>
      <c r="D288" s="4"/>
      <c r="E288" s="4"/>
      <c r="F288" s="4"/>
      <c r="G288" s="4"/>
      <c r="H288" s="86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.5">
      <c r="A289" s="4"/>
      <c r="B289" s="4"/>
      <c r="C289" s="4"/>
      <c r="D289" s="4"/>
      <c r="E289" s="4"/>
      <c r="F289" s="4"/>
      <c r="G289" s="4"/>
      <c r="H289" s="86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.5">
      <c r="A290" s="4"/>
      <c r="B290" s="4"/>
      <c r="C290" s="4"/>
      <c r="D290" s="4"/>
      <c r="E290" s="4"/>
      <c r="F290" s="4"/>
      <c r="G290" s="4"/>
      <c r="H290" s="86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.5">
      <c r="A291" s="4"/>
      <c r="B291" s="4"/>
      <c r="C291" s="4"/>
      <c r="D291" s="4"/>
      <c r="E291" s="4"/>
      <c r="F291" s="4"/>
      <c r="G291" s="4"/>
      <c r="H291" s="86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.5">
      <c r="A292" s="4"/>
      <c r="B292" s="4"/>
      <c r="C292" s="4"/>
      <c r="D292" s="4"/>
      <c r="E292" s="4"/>
      <c r="F292" s="4"/>
      <c r="G292" s="4"/>
      <c r="H292" s="86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.5">
      <c r="A293" s="4"/>
      <c r="B293" s="4"/>
      <c r="C293" s="4"/>
      <c r="D293" s="4"/>
      <c r="E293" s="4"/>
      <c r="F293" s="4"/>
      <c r="G293" s="4"/>
      <c r="H293" s="86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.5">
      <c r="A294" s="4"/>
      <c r="B294" s="4"/>
      <c r="C294" s="4"/>
      <c r="D294" s="4"/>
      <c r="E294" s="4"/>
      <c r="F294" s="4"/>
      <c r="G294" s="4"/>
      <c r="H294" s="86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.5">
      <c r="A295" s="4"/>
      <c r="B295" s="4"/>
      <c r="C295" s="4"/>
      <c r="D295" s="4"/>
      <c r="E295" s="4"/>
      <c r="F295" s="4"/>
      <c r="G295" s="4"/>
      <c r="H295" s="86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.5">
      <c r="A296" s="4"/>
      <c r="B296" s="4"/>
      <c r="C296" s="4"/>
      <c r="D296" s="4"/>
      <c r="E296" s="4"/>
      <c r="F296" s="4"/>
      <c r="G296" s="4"/>
      <c r="H296" s="86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.5">
      <c r="A297" s="4"/>
      <c r="B297" s="4"/>
      <c r="C297" s="4"/>
      <c r="D297" s="4"/>
      <c r="E297" s="4"/>
      <c r="F297" s="4"/>
      <c r="G297" s="4"/>
      <c r="H297" s="86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.5">
      <c r="A298" s="4"/>
      <c r="B298" s="4"/>
      <c r="C298" s="4"/>
      <c r="D298" s="4"/>
      <c r="E298" s="4"/>
      <c r="F298" s="4"/>
      <c r="G298" s="4"/>
      <c r="H298" s="86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.5">
      <c r="A299" s="4"/>
      <c r="B299" s="4"/>
      <c r="C299" s="4"/>
      <c r="D299" s="4"/>
      <c r="E299" s="4"/>
      <c r="F299" s="4"/>
      <c r="G299" s="4"/>
      <c r="H299" s="86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.5">
      <c r="A300" s="4"/>
      <c r="B300" s="4"/>
      <c r="C300" s="4"/>
      <c r="D300" s="4"/>
      <c r="E300" s="4"/>
      <c r="F300" s="4"/>
      <c r="G300" s="4"/>
      <c r="H300" s="86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.5">
      <c r="A301" s="4"/>
      <c r="B301" s="4"/>
      <c r="C301" s="4"/>
      <c r="D301" s="4"/>
      <c r="E301" s="4"/>
      <c r="F301" s="4"/>
      <c r="G301" s="4"/>
      <c r="H301" s="86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.5">
      <c r="A302" s="4"/>
      <c r="B302" s="4"/>
      <c r="C302" s="4"/>
      <c r="D302" s="4"/>
      <c r="E302" s="4"/>
      <c r="F302" s="4"/>
      <c r="G302" s="4"/>
      <c r="H302" s="86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.5">
      <c r="A303" s="4"/>
      <c r="B303" s="4"/>
      <c r="C303" s="4"/>
      <c r="D303" s="4"/>
      <c r="E303" s="4"/>
      <c r="F303" s="4"/>
      <c r="G303" s="4"/>
      <c r="H303" s="86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.5">
      <c r="A304" s="4"/>
      <c r="B304" s="4"/>
      <c r="C304" s="4"/>
      <c r="D304" s="4"/>
      <c r="E304" s="4"/>
      <c r="F304" s="4"/>
      <c r="G304" s="4"/>
      <c r="H304" s="86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.5">
      <c r="A305" s="4"/>
      <c r="B305" s="4"/>
      <c r="C305" s="4"/>
      <c r="D305" s="4"/>
      <c r="E305" s="4"/>
      <c r="F305" s="4"/>
      <c r="G305" s="4"/>
      <c r="H305" s="86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.5">
      <c r="A306" s="4"/>
      <c r="B306" s="4"/>
      <c r="C306" s="4"/>
      <c r="D306" s="4"/>
      <c r="E306" s="4"/>
      <c r="F306" s="4"/>
      <c r="G306" s="4"/>
      <c r="H306" s="86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.5">
      <c r="A307" s="4"/>
      <c r="B307" s="4"/>
      <c r="C307" s="4"/>
      <c r="D307" s="4"/>
      <c r="E307" s="4"/>
      <c r="F307" s="4"/>
      <c r="G307" s="4"/>
      <c r="H307" s="86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.5">
      <c r="A308" s="4"/>
      <c r="B308" s="4"/>
      <c r="C308" s="4"/>
      <c r="D308" s="4"/>
      <c r="E308" s="4"/>
      <c r="F308" s="4"/>
      <c r="G308" s="4"/>
      <c r="H308" s="86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.5">
      <c r="A309" s="4"/>
      <c r="B309" s="4"/>
      <c r="C309" s="4"/>
      <c r="D309" s="4"/>
      <c r="E309" s="4"/>
      <c r="F309" s="4"/>
      <c r="G309" s="4"/>
      <c r="H309" s="86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.5">
      <c r="A310" s="4"/>
      <c r="B310" s="4"/>
      <c r="C310" s="4"/>
      <c r="D310" s="4"/>
      <c r="E310" s="4"/>
      <c r="F310" s="4"/>
      <c r="G310" s="4"/>
      <c r="H310" s="86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.5">
      <c r="A311" s="4"/>
      <c r="B311" s="4"/>
      <c r="C311" s="4"/>
      <c r="D311" s="4"/>
      <c r="E311" s="4"/>
      <c r="F311" s="4"/>
      <c r="G311" s="4"/>
      <c r="H311" s="86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.5">
      <c r="A312" s="4"/>
      <c r="B312" s="4"/>
      <c r="C312" s="4"/>
      <c r="D312" s="4"/>
      <c r="E312" s="4"/>
      <c r="F312" s="4"/>
      <c r="G312" s="4"/>
      <c r="H312" s="865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.5">
      <c r="A313" s="4"/>
      <c r="B313" s="4"/>
      <c r="C313" s="4"/>
      <c r="D313" s="4"/>
      <c r="E313" s="4"/>
      <c r="F313" s="4"/>
      <c r="G313" s="4"/>
      <c r="H313" s="865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.5">
      <c r="A314" s="4"/>
      <c r="B314" s="4"/>
      <c r="C314" s="4"/>
      <c r="D314" s="4"/>
      <c r="E314" s="4"/>
      <c r="F314" s="4"/>
      <c r="G314" s="4"/>
      <c r="H314" s="865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.5">
      <c r="A315" s="4"/>
      <c r="B315" s="4"/>
      <c r="C315" s="4"/>
      <c r="D315" s="4"/>
      <c r="E315" s="4"/>
      <c r="F315" s="4"/>
      <c r="G315" s="4"/>
      <c r="H315" s="865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.5">
      <c r="A316" s="4"/>
      <c r="B316" s="4"/>
      <c r="C316" s="4"/>
      <c r="D316" s="4"/>
      <c r="E316" s="4"/>
      <c r="F316" s="4"/>
      <c r="G316" s="4"/>
      <c r="H316" s="865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.5">
      <c r="A317" s="4"/>
      <c r="B317" s="4"/>
      <c r="C317" s="4"/>
      <c r="D317" s="4"/>
      <c r="E317" s="4"/>
      <c r="F317" s="4"/>
      <c r="G317" s="4"/>
      <c r="H317" s="865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.5">
      <c r="A318" s="4"/>
      <c r="B318" s="4"/>
      <c r="C318" s="4"/>
      <c r="D318" s="4"/>
      <c r="E318" s="4"/>
      <c r="F318" s="4"/>
      <c r="G318" s="4"/>
      <c r="H318" s="865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.5">
      <c r="A319" s="4"/>
      <c r="B319" s="4"/>
      <c r="C319" s="4"/>
      <c r="D319" s="4"/>
      <c r="E319" s="4"/>
      <c r="F319" s="4"/>
      <c r="G319" s="4"/>
      <c r="H319" s="865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.5">
      <c r="A320" s="4"/>
      <c r="B320" s="4"/>
      <c r="C320" s="4"/>
      <c r="D320" s="4"/>
      <c r="E320" s="4"/>
      <c r="F320" s="4"/>
      <c r="G320" s="4"/>
      <c r="H320" s="865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.5">
      <c r="A321" s="4"/>
      <c r="B321" s="4"/>
      <c r="C321" s="4"/>
      <c r="D321" s="4"/>
      <c r="E321" s="4"/>
      <c r="F321" s="4"/>
      <c r="G321" s="4"/>
      <c r="H321" s="865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.5">
      <c r="A322" s="4"/>
      <c r="B322" s="4"/>
      <c r="C322" s="4"/>
      <c r="D322" s="4"/>
      <c r="E322" s="4"/>
      <c r="F322" s="4"/>
      <c r="G322" s="4"/>
      <c r="H322" s="865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.5">
      <c r="A323" s="4"/>
      <c r="B323" s="4"/>
      <c r="C323" s="4"/>
      <c r="D323" s="4"/>
      <c r="E323" s="4"/>
      <c r="F323" s="4"/>
      <c r="G323" s="4"/>
      <c r="H323" s="865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.5">
      <c r="A324" s="4"/>
      <c r="B324" s="4"/>
      <c r="C324" s="4"/>
      <c r="D324" s="4"/>
      <c r="E324" s="4"/>
      <c r="F324" s="4"/>
      <c r="G324" s="4"/>
      <c r="H324" s="865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.5">
      <c r="A325" s="4"/>
      <c r="B325" s="4"/>
      <c r="C325" s="4"/>
      <c r="D325" s="4"/>
      <c r="E325" s="4"/>
      <c r="F325" s="4"/>
      <c r="G325" s="4"/>
      <c r="H325" s="865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.5">
      <c r="A326" s="4"/>
      <c r="B326" s="4"/>
      <c r="C326" s="4"/>
      <c r="D326" s="4"/>
      <c r="E326" s="4"/>
      <c r="F326" s="4"/>
      <c r="G326" s="4"/>
      <c r="H326" s="865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.5">
      <c r="A327" s="4"/>
      <c r="B327" s="4"/>
      <c r="C327" s="4"/>
      <c r="D327" s="4"/>
      <c r="E327" s="4"/>
      <c r="F327" s="4"/>
      <c r="G327" s="4"/>
      <c r="H327" s="865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.5">
      <c r="A328" s="4"/>
      <c r="B328" s="4"/>
      <c r="C328" s="4"/>
      <c r="D328" s="4"/>
      <c r="E328" s="4"/>
      <c r="F328" s="4"/>
      <c r="G328" s="4"/>
      <c r="H328" s="865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.5">
      <c r="A329" s="4"/>
      <c r="B329" s="4"/>
      <c r="C329" s="4"/>
      <c r="D329" s="4"/>
      <c r="E329" s="4"/>
      <c r="F329" s="4"/>
      <c r="G329" s="4"/>
      <c r="H329" s="865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.5">
      <c r="A330" s="4"/>
      <c r="B330" s="4"/>
      <c r="C330" s="4"/>
      <c r="D330" s="4"/>
      <c r="E330" s="4"/>
      <c r="F330" s="4"/>
      <c r="G330" s="4"/>
      <c r="H330" s="865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.5">
      <c r="A331" s="4"/>
      <c r="B331" s="4"/>
      <c r="C331" s="4"/>
      <c r="D331" s="4"/>
      <c r="E331" s="4"/>
      <c r="F331" s="4"/>
      <c r="G331" s="4"/>
      <c r="H331" s="865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.5">
      <c r="A332" s="4"/>
      <c r="B332" s="4"/>
      <c r="C332" s="4"/>
      <c r="D332" s="4"/>
      <c r="E332" s="4"/>
      <c r="F332" s="4"/>
      <c r="G332" s="4"/>
      <c r="H332" s="865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.5">
      <c r="A333" s="4"/>
      <c r="B333" s="4"/>
      <c r="C333" s="4"/>
      <c r="D333" s="4"/>
      <c r="E333" s="4"/>
      <c r="F333" s="4"/>
      <c r="G333" s="4"/>
      <c r="H333" s="865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.5">
      <c r="A334" s="4"/>
      <c r="B334" s="4"/>
      <c r="C334" s="4"/>
      <c r="D334" s="4"/>
      <c r="E334" s="4"/>
      <c r="F334" s="4"/>
      <c r="G334" s="4"/>
      <c r="H334" s="865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.5">
      <c r="A335" s="4"/>
      <c r="B335" s="4"/>
      <c r="C335" s="4"/>
      <c r="D335" s="4"/>
      <c r="E335" s="4"/>
      <c r="F335" s="4"/>
      <c r="G335" s="4"/>
      <c r="H335" s="865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.5">
      <c r="A336" s="4"/>
      <c r="B336" s="4"/>
      <c r="C336" s="4"/>
      <c r="D336" s="4"/>
      <c r="E336" s="4"/>
      <c r="F336" s="4"/>
      <c r="G336" s="4"/>
      <c r="H336" s="865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.5">
      <c r="A337" s="4"/>
      <c r="B337" s="4"/>
      <c r="C337" s="4"/>
      <c r="D337" s="4"/>
      <c r="E337" s="4"/>
      <c r="F337" s="4"/>
      <c r="G337" s="4"/>
      <c r="H337" s="865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.5">
      <c r="A338" s="4"/>
      <c r="B338" s="4"/>
      <c r="C338" s="4"/>
      <c r="D338" s="4"/>
      <c r="E338" s="4"/>
      <c r="F338" s="4"/>
      <c r="G338" s="4"/>
      <c r="H338" s="865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.5">
      <c r="A339" s="4"/>
      <c r="B339" s="4"/>
      <c r="C339" s="4"/>
      <c r="D339" s="4"/>
      <c r="E339" s="4"/>
      <c r="F339" s="4"/>
      <c r="G339" s="4"/>
      <c r="H339" s="865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.5">
      <c r="A340" s="4"/>
      <c r="B340" s="4"/>
      <c r="C340" s="4"/>
      <c r="D340" s="4"/>
      <c r="E340" s="4"/>
      <c r="F340" s="4"/>
      <c r="G340" s="4"/>
      <c r="H340" s="865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.5">
      <c r="A341" s="4"/>
      <c r="B341" s="4"/>
      <c r="C341" s="4"/>
      <c r="D341" s="4"/>
      <c r="E341" s="4"/>
      <c r="F341" s="4"/>
      <c r="G341" s="4"/>
      <c r="H341" s="865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.5">
      <c r="A342" s="4"/>
      <c r="B342" s="4"/>
      <c r="C342" s="4"/>
      <c r="D342" s="4"/>
      <c r="E342" s="4"/>
      <c r="F342" s="4"/>
      <c r="G342" s="4"/>
      <c r="H342" s="865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.5">
      <c r="A343" s="4"/>
      <c r="B343" s="4"/>
      <c r="C343" s="4"/>
      <c r="D343" s="4"/>
      <c r="E343" s="4"/>
      <c r="F343" s="4"/>
      <c r="G343" s="4"/>
      <c r="H343" s="865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.5">
      <c r="A344" s="4"/>
      <c r="B344" s="4"/>
      <c r="C344" s="4"/>
      <c r="D344" s="4"/>
      <c r="E344" s="4"/>
      <c r="F344" s="4"/>
      <c r="G344" s="4"/>
      <c r="H344" s="865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.5">
      <c r="A345" s="4"/>
      <c r="B345" s="4"/>
      <c r="C345" s="4"/>
      <c r="D345" s="4"/>
      <c r="E345" s="4"/>
      <c r="F345" s="4"/>
      <c r="G345" s="4"/>
      <c r="H345" s="865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.5">
      <c r="A346" s="4"/>
      <c r="B346" s="4"/>
      <c r="C346" s="4"/>
      <c r="D346" s="4"/>
      <c r="E346" s="4"/>
      <c r="F346" s="4"/>
      <c r="G346" s="4"/>
      <c r="H346" s="865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.5">
      <c r="A347" s="4"/>
      <c r="B347" s="4"/>
      <c r="C347" s="4"/>
      <c r="D347" s="4"/>
      <c r="E347" s="4"/>
      <c r="F347" s="4"/>
      <c r="G347" s="4"/>
      <c r="H347" s="865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.5">
      <c r="A348" s="4"/>
      <c r="B348" s="4"/>
      <c r="C348" s="4"/>
      <c r="D348" s="4"/>
      <c r="E348" s="4"/>
      <c r="F348" s="4"/>
      <c r="G348" s="4"/>
      <c r="H348" s="865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.5">
      <c r="A349" s="4"/>
      <c r="B349" s="4"/>
      <c r="C349" s="4"/>
      <c r="D349" s="4"/>
      <c r="E349" s="4"/>
      <c r="F349" s="4"/>
      <c r="G349" s="4"/>
      <c r="H349" s="865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.5">
      <c r="A350" s="4"/>
      <c r="B350" s="4"/>
      <c r="C350" s="4"/>
      <c r="D350" s="4"/>
      <c r="E350" s="4"/>
      <c r="F350" s="4"/>
      <c r="G350" s="4"/>
      <c r="H350" s="865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.5">
      <c r="A351" s="4"/>
      <c r="B351" s="4"/>
      <c r="C351" s="4"/>
      <c r="D351" s="4"/>
      <c r="E351" s="4"/>
      <c r="F351" s="4"/>
      <c r="G351" s="4"/>
      <c r="H351" s="865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.5">
      <c r="A352" s="4"/>
      <c r="B352" s="4"/>
      <c r="C352" s="4"/>
      <c r="D352" s="4"/>
      <c r="E352" s="4"/>
      <c r="F352" s="4"/>
      <c r="G352" s="4"/>
      <c r="H352" s="865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.5">
      <c r="A353" s="4"/>
      <c r="B353" s="4"/>
      <c r="C353" s="4"/>
      <c r="D353" s="4"/>
      <c r="E353" s="4"/>
      <c r="F353" s="4"/>
      <c r="G353" s="4"/>
      <c r="H353" s="865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.5">
      <c r="A354" s="4"/>
      <c r="B354" s="4"/>
      <c r="C354" s="4"/>
      <c r="D354" s="4"/>
      <c r="E354" s="4"/>
      <c r="F354" s="4"/>
      <c r="G354" s="4"/>
      <c r="H354" s="865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.5">
      <c r="A355" s="4"/>
      <c r="B355" s="4"/>
      <c r="C355" s="4"/>
      <c r="D355" s="4"/>
      <c r="E355" s="4"/>
      <c r="F355" s="4"/>
      <c r="G355" s="4"/>
      <c r="H355" s="865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.5">
      <c r="A356" s="4"/>
      <c r="B356" s="4"/>
      <c r="C356" s="4"/>
      <c r="D356" s="4"/>
      <c r="E356" s="4"/>
      <c r="F356" s="4"/>
      <c r="G356" s="4"/>
      <c r="H356" s="865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.5">
      <c r="A357" s="4"/>
      <c r="B357" s="4"/>
      <c r="C357" s="4"/>
      <c r="D357" s="4"/>
      <c r="E357" s="4"/>
      <c r="F357" s="4"/>
      <c r="G357" s="4"/>
      <c r="H357" s="865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.5">
      <c r="A358" s="4"/>
      <c r="B358" s="4"/>
      <c r="C358" s="4"/>
      <c r="D358" s="4"/>
      <c r="E358" s="4"/>
      <c r="F358" s="4"/>
      <c r="G358" s="4"/>
      <c r="H358" s="865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.5">
      <c r="A359" s="4"/>
      <c r="B359" s="4"/>
      <c r="C359" s="4"/>
      <c r="D359" s="4"/>
      <c r="E359" s="4"/>
      <c r="F359" s="4"/>
      <c r="G359" s="4"/>
      <c r="H359" s="865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.5">
      <c r="A360" s="4"/>
      <c r="B360" s="4"/>
      <c r="C360" s="4"/>
      <c r="D360" s="4"/>
      <c r="E360" s="4"/>
      <c r="F360" s="4"/>
      <c r="G360" s="4"/>
      <c r="H360" s="865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.5">
      <c r="A361" s="4"/>
      <c r="B361" s="4"/>
      <c r="C361" s="4"/>
      <c r="D361" s="4"/>
      <c r="E361" s="4"/>
      <c r="F361" s="4"/>
      <c r="G361" s="4"/>
      <c r="H361" s="865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.5">
      <c r="A362" s="4"/>
      <c r="B362" s="4"/>
      <c r="C362" s="4"/>
      <c r="D362" s="4"/>
      <c r="E362" s="4"/>
      <c r="F362" s="4"/>
      <c r="G362" s="4"/>
      <c r="H362" s="865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.5">
      <c r="A363" s="4"/>
      <c r="B363" s="4"/>
      <c r="C363" s="4"/>
      <c r="D363" s="4"/>
      <c r="E363" s="4"/>
      <c r="F363" s="4"/>
      <c r="G363" s="4"/>
      <c r="H363" s="865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.5">
      <c r="A364" s="4"/>
      <c r="B364" s="4"/>
      <c r="C364" s="4"/>
      <c r="D364" s="4"/>
      <c r="E364" s="4"/>
      <c r="F364" s="4"/>
      <c r="G364" s="4"/>
      <c r="H364" s="865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.5">
      <c r="A365" s="4"/>
      <c r="B365" s="4"/>
      <c r="C365" s="4"/>
      <c r="D365" s="4"/>
      <c r="E365" s="4"/>
      <c r="F365" s="4"/>
      <c r="G365" s="4"/>
      <c r="H365" s="865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.5">
      <c r="A366" s="4"/>
      <c r="B366" s="4"/>
      <c r="C366" s="4"/>
      <c r="D366" s="4"/>
      <c r="E366" s="4"/>
      <c r="F366" s="4"/>
      <c r="G366" s="4"/>
      <c r="H366" s="865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.5">
      <c r="A367" s="4"/>
      <c r="B367" s="4"/>
      <c r="C367" s="4"/>
      <c r="D367" s="4"/>
      <c r="E367" s="4"/>
      <c r="F367" s="4"/>
      <c r="G367" s="4"/>
      <c r="H367" s="865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.5">
      <c r="A368" s="4"/>
      <c r="B368" s="4"/>
      <c r="C368" s="4"/>
      <c r="D368" s="4"/>
      <c r="E368" s="4"/>
      <c r="F368" s="4"/>
      <c r="G368" s="4"/>
      <c r="H368" s="865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.5">
      <c r="A369" s="4"/>
      <c r="B369" s="4"/>
      <c r="C369" s="4"/>
      <c r="D369" s="4"/>
      <c r="E369" s="4"/>
      <c r="F369" s="4"/>
      <c r="G369" s="4"/>
      <c r="H369" s="865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.5">
      <c r="A370" s="4"/>
      <c r="B370" s="4"/>
      <c r="C370" s="4"/>
      <c r="D370" s="4"/>
      <c r="E370" s="4"/>
      <c r="F370" s="4"/>
      <c r="G370" s="4"/>
      <c r="H370" s="865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.5">
      <c r="A371" s="4"/>
      <c r="B371" s="4"/>
      <c r="C371" s="4"/>
      <c r="D371" s="4"/>
      <c r="E371" s="4"/>
      <c r="F371" s="4"/>
      <c r="G371" s="4"/>
      <c r="H371" s="865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.5">
      <c r="A372" s="4"/>
      <c r="B372" s="4"/>
      <c r="C372" s="4"/>
      <c r="D372" s="4"/>
      <c r="E372" s="4"/>
      <c r="F372" s="4"/>
      <c r="G372" s="4"/>
      <c r="H372" s="865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.5">
      <c r="A373" s="4"/>
      <c r="B373" s="4"/>
      <c r="C373" s="4"/>
      <c r="D373" s="4"/>
      <c r="E373" s="4"/>
      <c r="F373" s="4"/>
      <c r="G373" s="4"/>
      <c r="H373" s="865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.5">
      <c r="A374" s="4"/>
      <c r="B374" s="4"/>
      <c r="C374" s="4"/>
      <c r="D374" s="4"/>
      <c r="E374" s="4"/>
      <c r="F374" s="4"/>
      <c r="G374" s="4"/>
      <c r="H374" s="865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.5">
      <c r="A375" s="4"/>
      <c r="B375" s="4"/>
      <c r="C375" s="4"/>
      <c r="D375" s="4"/>
      <c r="E375" s="4"/>
      <c r="F375" s="4"/>
      <c r="G375" s="4"/>
      <c r="H375" s="865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.5">
      <c r="A376" s="4"/>
      <c r="B376" s="4"/>
      <c r="C376" s="4"/>
      <c r="D376" s="4"/>
      <c r="E376" s="4"/>
      <c r="F376" s="4"/>
      <c r="G376" s="4"/>
      <c r="H376" s="865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.5">
      <c r="A377" s="4"/>
      <c r="B377" s="4"/>
      <c r="C377" s="4"/>
      <c r="D377" s="4"/>
      <c r="E377" s="4"/>
      <c r="F377" s="4"/>
      <c r="G377" s="4"/>
      <c r="H377" s="865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.5">
      <c r="A378" s="4"/>
      <c r="B378" s="4"/>
      <c r="C378" s="4"/>
      <c r="D378" s="4"/>
      <c r="E378" s="4"/>
      <c r="F378" s="4"/>
      <c r="G378" s="4"/>
      <c r="H378" s="865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.5">
      <c r="A379" s="4"/>
      <c r="B379" s="4"/>
      <c r="C379" s="4"/>
      <c r="D379" s="4"/>
      <c r="E379" s="4"/>
      <c r="F379" s="4"/>
      <c r="G379" s="4"/>
      <c r="H379" s="865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.5">
      <c r="A380" s="4"/>
      <c r="B380" s="4"/>
      <c r="C380" s="4"/>
      <c r="D380" s="4"/>
      <c r="E380" s="4"/>
      <c r="F380" s="4"/>
      <c r="G380" s="4"/>
      <c r="H380" s="865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.5">
      <c r="A381" s="4"/>
      <c r="B381" s="4"/>
      <c r="C381" s="4"/>
      <c r="D381" s="4"/>
      <c r="E381" s="4"/>
      <c r="F381" s="4"/>
      <c r="G381" s="4"/>
      <c r="H381" s="865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.5">
      <c r="A382" s="4"/>
      <c r="B382" s="4"/>
      <c r="C382" s="4"/>
      <c r="D382" s="4"/>
      <c r="E382" s="4"/>
      <c r="F382" s="4"/>
      <c r="G382" s="4"/>
      <c r="H382" s="865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.5">
      <c r="A383" s="4"/>
      <c r="B383" s="4"/>
      <c r="C383" s="4"/>
      <c r="D383" s="4"/>
      <c r="E383" s="4"/>
      <c r="F383" s="4"/>
      <c r="G383" s="4"/>
      <c r="H383" s="865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.5">
      <c r="A384" s="4"/>
      <c r="B384" s="4"/>
      <c r="C384" s="4"/>
      <c r="D384" s="4"/>
      <c r="E384" s="4"/>
      <c r="F384" s="4"/>
      <c r="G384" s="4"/>
      <c r="H384" s="865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.5">
      <c r="A385" s="4"/>
      <c r="B385" s="4"/>
      <c r="C385" s="4"/>
      <c r="D385" s="4"/>
      <c r="E385" s="4"/>
      <c r="F385" s="4"/>
      <c r="G385" s="4"/>
      <c r="H385" s="865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.5">
      <c r="A386" s="4"/>
      <c r="B386" s="4"/>
      <c r="C386" s="4"/>
      <c r="D386" s="4"/>
      <c r="E386" s="4"/>
      <c r="F386" s="4"/>
      <c r="G386" s="4"/>
      <c r="H386" s="865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.5">
      <c r="A387" s="4"/>
      <c r="B387" s="4"/>
      <c r="C387" s="4"/>
      <c r="D387" s="4"/>
      <c r="E387" s="4"/>
      <c r="F387" s="4"/>
      <c r="G387" s="4"/>
      <c r="H387" s="865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.5">
      <c r="A388" s="4"/>
      <c r="B388" s="4"/>
      <c r="C388" s="4"/>
      <c r="D388" s="4"/>
      <c r="E388" s="4"/>
      <c r="F388" s="4"/>
      <c r="G388" s="4"/>
      <c r="H388" s="865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.5">
      <c r="A389" s="4"/>
      <c r="B389" s="4"/>
      <c r="C389" s="4"/>
      <c r="D389" s="4"/>
      <c r="E389" s="4"/>
      <c r="F389" s="4"/>
      <c r="G389" s="4"/>
      <c r="H389" s="865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.5">
      <c r="A390" s="4"/>
      <c r="B390" s="4"/>
      <c r="C390" s="4"/>
      <c r="D390" s="4"/>
      <c r="E390" s="4"/>
      <c r="F390" s="4"/>
      <c r="G390" s="4"/>
      <c r="H390" s="865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.5">
      <c r="A391" s="4"/>
      <c r="B391" s="4"/>
      <c r="C391" s="4"/>
      <c r="D391" s="4"/>
      <c r="E391" s="4"/>
      <c r="F391" s="4"/>
      <c r="G391" s="4"/>
      <c r="H391" s="865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.5">
      <c r="A392" s="4"/>
      <c r="B392" s="4"/>
      <c r="C392" s="4"/>
      <c r="D392" s="4"/>
      <c r="E392" s="4"/>
      <c r="F392" s="4"/>
      <c r="G392" s="4"/>
      <c r="H392" s="865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.5">
      <c r="A393" s="4"/>
      <c r="B393" s="4"/>
      <c r="C393" s="4"/>
      <c r="D393" s="4"/>
      <c r="E393" s="4"/>
      <c r="F393" s="4"/>
      <c r="G393" s="4"/>
      <c r="H393" s="865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.5">
      <c r="A394" s="4"/>
      <c r="B394" s="4"/>
      <c r="C394" s="4"/>
      <c r="D394" s="4"/>
      <c r="E394" s="4"/>
      <c r="F394" s="4"/>
      <c r="G394" s="4"/>
      <c r="H394" s="865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.5">
      <c r="A395" s="4"/>
      <c r="B395" s="4"/>
      <c r="C395" s="4"/>
      <c r="D395" s="4"/>
      <c r="E395" s="4"/>
      <c r="F395" s="4"/>
      <c r="G395" s="4"/>
      <c r="H395" s="865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.5">
      <c r="A396" s="4"/>
      <c r="B396" s="4"/>
      <c r="C396" s="4"/>
      <c r="D396" s="4"/>
      <c r="E396" s="4"/>
      <c r="F396" s="4"/>
      <c r="G396" s="4"/>
      <c r="H396" s="865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.5">
      <c r="A397" s="4"/>
      <c r="B397" s="4"/>
      <c r="C397" s="4"/>
      <c r="D397" s="4"/>
      <c r="E397" s="4"/>
      <c r="F397" s="4"/>
      <c r="G397" s="4"/>
      <c r="H397" s="865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.5">
      <c r="A398" s="4"/>
      <c r="B398" s="4"/>
      <c r="C398" s="4"/>
      <c r="D398" s="4"/>
      <c r="E398" s="4"/>
      <c r="F398" s="4"/>
      <c r="G398" s="4"/>
      <c r="H398" s="865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.5">
      <c r="A399" s="4"/>
      <c r="B399" s="4"/>
      <c r="C399" s="4"/>
      <c r="D399" s="4"/>
      <c r="E399" s="4"/>
      <c r="F399" s="4"/>
      <c r="G399" s="4"/>
      <c r="H399" s="865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.5">
      <c r="A400" s="4"/>
      <c r="B400" s="4"/>
      <c r="C400" s="4"/>
      <c r="D400" s="4"/>
      <c r="E400" s="4"/>
      <c r="F400" s="4"/>
      <c r="G400" s="4"/>
      <c r="H400" s="865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.5">
      <c r="A401" s="4"/>
      <c r="B401" s="4"/>
      <c r="C401" s="4"/>
      <c r="D401" s="4"/>
      <c r="E401" s="4"/>
      <c r="F401" s="4"/>
      <c r="G401" s="4"/>
      <c r="H401" s="865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.5">
      <c r="A402" s="4"/>
      <c r="B402" s="4"/>
      <c r="C402" s="4"/>
      <c r="D402" s="4"/>
      <c r="E402" s="4"/>
      <c r="F402" s="4"/>
      <c r="G402" s="4"/>
      <c r="H402" s="865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.5">
      <c r="A403" s="4"/>
      <c r="B403" s="4"/>
      <c r="C403" s="4"/>
      <c r="D403" s="4"/>
      <c r="E403" s="4"/>
      <c r="F403" s="4"/>
      <c r="G403" s="4"/>
      <c r="H403" s="865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.5">
      <c r="A404" s="4"/>
      <c r="B404" s="4"/>
      <c r="C404" s="4"/>
      <c r="D404" s="4"/>
      <c r="E404" s="4"/>
      <c r="F404" s="4"/>
      <c r="G404" s="4"/>
      <c r="H404" s="865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.5">
      <c r="A405" s="4"/>
      <c r="B405" s="4"/>
      <c r="C405" s="4"/>
      <c r="D405" s="4"/>
      <c r="E405" s="4"/>
      <c r="F405" s="4"/>
      <c r="G405" s="4"/>
      <c r="H405" s="865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.5">
      <c r="A406" s="4"/>
      <c r="B406" s="4"/>
      <c r="C406" s="4"/>
      <c r="D406" s="4"/>
      <c r="E406" s="4"/>
      <c r="F406" s="4"/>
      <c r="G406" s="4"/>
      <c r="H406" s="865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.5">
      <c r="A407" s="4"/>
      <c r="B407" s="4"/>
      <c r="C407" s="4"/>
      <c r="D407" s="4"/>
      <c r="E407" s="4"/>
      <c r="F407" s="4"/>
      <c r="G407" s="4"/>
      <c r="H407" s="865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.5">
      <c r="A408" s="4"/>
      <c r="B408" s="4"/>
      <c r="C408" s="4"/>
      <c r="D408" s="4"/>
      <c r="E408" s="4"/>
      <c r="F408" s="4"/>
      <c r="G408" s="4"/>
      <c r="H408" s="865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.5">
      <c r="A409" s="4"/>
      <c r="B409" s="4"/>
      <c r="C409" s="4"/>
      <c r="D409" s="4"/>
      <c r="E409" s="4"/>
      <c r="F409" s="4"/>
      <c r="G409" s="4"/>
      <c r="H409" s="865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.5">
      <c r="A410" s="4"/>
      <c r="B410" s="4"/>
      <c r="C410" s="4"/>
      <c r="D410" s="4"/>
      <c r="E410" s="4"/>
      <c r="F410" s="4"/>
      <c r="G410" s="4"/>
      <c r="H410" s="865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.5">
      <c r="A411" s="4"/>
      <c r="B411" s="4"/>
      <c r="C411" s="4"/>
      <c r="D411" s="4"/>
      <c r="E411" s="4"/>
      <c r="F411" s="4"/>
      <c r="G411" s="4"/>
      <c r="H411" s="865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.5">
      <c r="A412" s="4"/>
      <c r="B412" s="4"/>
      <c r="C412" s="4"/>
      <c r="D412" s="4"/>
      <c r="E412" s="4"/>
      <c r="F412" s="4"/>
      <c r="G412" s="4"/>
      <c r="H412" s="865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.5">
      <c r="A413" s="4"/>
      <c r="B413" s="4"/>
      <c r="C413" s="4"/>
      <c r="D413" s="4"/>
      <c r="E413" s="4"/>
      <c r="F413" s="4"/>
      <c r="G413" s="4"/>
      <c r="H413" s="865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.5">
      <c r="A414" s="4"/>
      <c r="B414" s="4"/>
      <c r="C414" s="4"/>
      <c r="D414" s="4"/>
      <c r="E414" s="4"/>
      <c r="F414" s="4"/>
      <c r="G414" s="4"/>
      <c r="H414" s="865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.5">
      <c r="A415" s="4"/>
      <c r="B415" s="4"/>
      <c r="C415" s="4"/>
      <c r="D415" s="4"/>
      <c r="E415" s="4"/>
      <c r="F415" s="4"/>
      <c r="G415" s="4"/>
      <c r="H415" s="865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.5">
      <c r="A416" s="4"/>
      <c r="B416" s="4"/>
      <c r="C416" s="4"/>
      <c r="D416" s="4"/>
      <c r="E416" s="4"/>
      <c r="F416" s="4"/>
      <c r="G416" s="4"/>
      <c r="H416" s="865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.5">
      <c r="A417" s="4"/>
      <c r="B417" s="4"/>
      <c r="C417" s="4"/>
      <c r="D417" s="4"/>
      <c r="E417" s="4"/>
      <c r="F417" s="4"/>
      <c r="G417" s="4"/>
      <c r="H417" s="865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.5">
      <c r="A418" s="4"/>
      <c r="B418" s="4"/>
      <c r="C418" s="4"/>
      <c r="D418" s="4"/>
      <c r="E418" s="4"/>
      <c r="F418" s="4"/>
      <c r="G418" s="4"/>
      <c r="H418" s="865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.5">
      <c r="A419" s="4"/>
      <c r="B419" s="4"/>
      <c r="C419" s="4"/>
      <c r="D419" s="4"/>
      <c r="E419" s="4"/>
      <c r="F419" s="4"/>
      <c r="G419" s="4"/>
      <c r="H419" s="865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.5">
      <c r="A420" s="4"/>
      <c r="B420" s="4"/>
      <c r="C420" s="4"/>
      <c r="D420" s="4"/>
      <c r="E420" s="4"/>
      <c r="F420" s="4"/>
      <c r="G420" s="4"/>
      <c r="H420" s="865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.5">
      <c r="A421" s="4"/>
      <c r="B421" s="4"/>
      <c r="C421" s="4"/>
      <c r="D421" s="4"/>
      <c r="E421" s="4"/>
      <c r="F421" s="4"/>
      <c r="G421" s="4"/>
      <c r="H421" s="865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.5">
      <c r="A422" s="4"/>
      <c r="B422" s="4"/>
      <c r="C422" s="4"/>
      <c r="D422" s="4"/>
      <c r="E422" s="4"/>
      <c r="F422" s="4"/>
      <c r="G422" s="4"/>
      <c r="H422" s="865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.5">
      <c r="A423" s="4"/>
      <c r="B423" s="4"/>
      <c r="C423" s="4"/>
      <c r="D423" s="4"/>
      <c r="E423" s="4"/>
      <c r="F423" s="4"/>
      <c r="G423" s="4"/>
      <c r="H423" s="865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.5">
      <c r="A424" s="4"/>
      <c r="B424" s="4"/>
      <c r="C424" s="4"/>
      <c r="D424" s="4"/>
      <c r="E424" s="4"/>
      <c r="F424" s="4"/>
      <c r="G424" s="4"/>
      <c r="H424" s="865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.5">
      <c r="A425" s="4"/>
      <c r="B425" s="4"/>
      <c r="C425" s="4"/>
      <c r="D425" s="4"/>
      <c r="E425" s="4"/>
      <c r="F425" s="4"/>
      <c r="G425" s="4"/>
      <c r="H425" s="865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.5">
      <c r="A426" s="4"/>
      <c r="B426" s="4"/>
      <c r="C426" s="4"/>
      <c r="D426" s="4"/>
      <c r="E426" s="4"/>
      <c r="F426" s="4"/>
      <c r="G426" s="4"/>
      <c r="H426" s="865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.5">
      <c r="A427" s="4"/>
      <c r="B427" s="4"/>
      <c r="C427" s="4"/>
      <c r="D427" s="4"/>
      <c r="E427" s="4"/>
      <c r="F427" s="4"/>
      <c r="G427" s="4"/>
      <c r="H427" s="865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.5">
      <c r="A428" s="4"/>
      <c r="B428" s="4"/>
      <c r="C428" s="4"/>
      <c r="D428" s="4"/>
      <c r="E428" s="4"/>
      <c r="F428" s="4"/>
      <c r="G428" s="4"/>
      <c r="H428" s="865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.5">
      <c r="A429" s="4"/>
      <c r="B429" s="4"/>
      <c r="C429" s="4"/>
      <c r="D429" s="4"/>
      <c r="E429" s="4"/>
      <c r="F429" s="4"/>
      <c r="G429" s="4"/>
      <c r="H429" s="865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.5">
      <c r="A430" s="4"/>
      <c r="B430" s="4"/>
      <c r="C430" s="4"/>
      <c r="D430" s="4"/>
      <c r="E430" s="4"/>
      <c r="F430" s="4"/>
      <c r="G430" s="4"/>
      <c r="H430" s="865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.5">
      <c r="A431" s="4"/>
      <c r="B431" s="4"/>
      <c r="C431" s="4"/>
      <c r="D431" s="4"/>
      <c r="E431" s="4"/>
      <c r="F431" s="4"/>
      <c r="G431" s="4"/>
      <c r="H431" s="865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.5">
      <c r="A432" s="4"/>
      <c r="B432" s="4"/>
      <c r="C432" s="4"/>
      <c r="D432" s="4"/>
      <c r="E432" s="4"/>
      <c r="F432" s="4"/>
      <c r="G432" s="4"/>
      <c r="H432" s="865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.5">
      <c r="A433" s="4"/>
      <c r="B433" s="4"/>
      <c r="C433" s="4"/>
      <c r="D433" s="4"/>
      <c r="E433" s="4"/>
      <c r="F433" s="4"/>
      <c r="G433" s="4"/>
      <c r="H433" s="865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.5">
      <c r="A434" s="4"/>
      <c r="B434" s="4"/>
      <c r="C434" s="4"/>
      <c r="D434" s="4"/>
      <c r="E434" s="4"/>
      <c r="F434" s="4"/>
      <c r="G434" s="4"/>
      <c r="H434" s="865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.5">
      <c r="A435" s="4"/>
      <c r="B435" s="4"/>
      <c r="C435" s="4"/>
      <c r="D435" s="4"/>
      <c r="E435" s="4"/>
      <c r="F435" s="4"/>
      <c r="G435" s="4"/>
      <c r="H435" s="865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.5">
      <c r="A436" s="4"/>
      <c r="B436" s="4"/>
      <c r="C436" s="4"/>
      <c r="D436" s="4"/>
      <c r="E436" s="4"/>
      <c r="F436" s="4"/>
      <c r="G436" s="4"/>
      <c r="H436" s="865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.5">
      <c r="A437" s="4"/>
      <c r="B437" s="4"/>
      <c r="C437" s="4"/>
      <c r="D437" s="4"/>
      <c r="E437" s="4"/>
      <c r="F437" s="4"/>
      <c r="G437" s="4"/>
      <c r="H437" s="865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.5">
      <c r="A438" s="4"/>
      <c r="B438" s="4"/>
      <c r="C438" s="4"/>
      <c r="D438" s="4"/>
      <c r="E438" s="4"/>
      <c r="F438" s="4"/>
      <c r="G438" s="4"/>
      <c r="H438" s="865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.5">
      <c r="A439" s="4"/>
      <c r="B439" s="4"/>
      <c r="C439" s="4"/>
      <c r="D439" s="4"/>
      <c r="E439" s="4"/>
      <c r="F439" s="4"/>
      <c r="G439" s="4"/>
      <c r="H439" s="865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.5">
      <c r="A440" s="4"/>
      <c r="B440" s="4"/>
      <c r="C440" s="4"/>
      <c r="D440" s="4"/>
      <c r="E440" s="4"/>
      <c r="F440" s="4"/>
      <c r="G440" s="4"/>
      <c r="H440" s="865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.5">
      <c r="A441" s="4"/>
      <c r="B441" s="4"/>
      <c r="C441" s="4"/>
      <c r="D441" s="4"/>
      <c r="E441" s="4"/>
      <c r="F441" s="4"/>
      <c r="G441" s="4"/>
      <c r="H441" s="865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.5">
      <c r="A442" s="4"/>
      <c r="B442" s="4"/>
      <c r="C442" s="4"/>
      <c r="D442" s="4"/>
      <c r="E442" s="4"/>
      <c r="F442" s="4"/>
      <c r="G442" s="4"/>
      <c r="H442" s="865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.5">
      <c r="A443" s="4"/>
      <c r="B443" s="4"/>
      <c r="C443" s="4"/>
      <c r="D443" s="4"/>
      <c r="E443" s="4"/>
      <c r="F443" s="4"/>
      <c r="G443" s="4"/>
      <c r="H443" s="865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.5">
      <c r="A444" s="4"/>
      <c r="B444" s="4"/>
      <c r="C444" s="4"/>
      <c r="D444" s="4"/>
      <c r="E444" s="4"/>
      <c r="F444" s="4"/>
      <c r="G444" s="4"/>
      <c r="H444" s="865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.5">
      <c r="A445" s="4"/>
      <c r="B445" s="4"/>
      <c r="C445" s="4"/>
      <c r="D445" s="4"/>
      <c r="E445" s="4"/>
      <c r="F445" s="4"/>
      <c r="G445" s="4"/>
      <c r="H445" s="865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.5">
      <c r="A446" s="4"/>
      <c r="B446" s="4"/>
      <c r="C446" s="4"/>
      <c r="D446" s="4"/>
      <c r="E446" s="4"/>
      <c r="F446" s="4"/>
      <c r="G446" s="4"/>
      <c r="H446" s="865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.5">
      <c r="A447" s="4"/>
      <c r="B447" s="4"/>
      <c r="C447" s="4"/>
      <c r="D447" s="4"/>
      <c r="E447" s="4"/>
      <c r="F447" s="4"/>
      <c r="G447" s="4"/>
      <c r="H447" s="865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.5">
      <c r="A448" s="4"/>
      <c r="B448" s="4"/>
      <c r="C448" s="4"/>
      <c r="D448" s="4"/>
      <c r="E448" s="4"/>
      <c r="F448" s="4"/>
      <c r="G448" s="4"/>
      <c r="H448" s="865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.5">
      <c r="A449" s="4"/>
      <c r="B449" s="4"/>
      <c r="C449" s="4"/>
      <c r="D449" s="4"/>
      <c r="E449" s="4"/>
      <c r="F449" s="4"/>
      <c r="G449" s="4"/>
      <c r="H449" s="865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.5">
      <c r="A450" s="4"/>
      <c r="B450" s="4"/>
      <c r="C450" s="4"/>
      <c r="D450" s="4"/>
      <c r="E450" s="4"/>
      <c r="F450" s="4"/>
      <c r="G450" s="4"/>
      <c r="H450" s="865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.5">
      <c r="A451" s="4"/>
      <c r="B451" s="4"/>
      <c r="C451" s="4"/>
      <c r="D451" s="4"/>
      <c r="E451" s="4"/>
      <c r="F451" s="4"/>
      <c r="G451" s="4"/>
      <c r="H451" s="865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.5">
      <c r="A452" s="4"/>
      <c r="B452" s="4"/>
      <c r="C452" s="4"/>
      <c r="D452" s="4"/>
      <c r="E452" s="4"/>
      <c r="F452" s="4"/>
      <c r="G452" s="4"/>
      <c r="H452" s="865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.5">
      <c r="A453" s="4"/>
      <c r="B453" s="4"/>
      <c r="C453" s="4"/>
      <c r="D453" s="4"/>
      <c r="E453" s="4"/>
      <c r="F453" s="4"/>
      <c r="G453" s="4"/>
      <c r="H453" s="865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.5">
      <c r="A454" s="4"/>
      <c r="B454" s="4"/>
      <c r="C454" s="4"/>
      <c r="D454" s="4"/>
      <c r="E454" s="4"/>
      <c r="F454" s="4"/>
      <c r="G454" s="4"/>
      <c r="H454" s="865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.5">
      <c r="A455" s="4"/>
      <c r="B455" s="4"/>
      <c r="C455" s="4"/>
      <c r="D455" s="4"/>
      <c r="E455" s="4"/>
      <c r="F455" s="4"/>
      <c r="G455" s="4"/>
      <c r="H455" s="865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.5">
      <c r="A456" s="4"/>
      <c r="B456" s="4"/>
      <c r="C456" s="4"/>
      <c r="D456" s="4"/>
      <c r="E456" s="4"/>
      <c r="F456" s="4"/>
      <c r="G456" s="4"/>
      <c r="H456" s="865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.5">
      <c r="A457" s="4"/>
      <c r="B457" s="4"/>
      <c r="C457" s="4"/>
      <c r="D457" s="4"/>
      <c r="E457" s="4"/>
      <c r="F457" s="4"/>
      <c r="G457" s="4"/>
      <c r="H457" s="865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.5">
      <c r="A458" s="4"/>
      <c r="B458" s="4"/>
      <c r="C458" s="4"/>
      <c r="D458" s="4"/>
      <c r="E458" s="4"/>
      <c r="F458" s="4"/>
      <c r="G458" s="4"/>
      <c r="H458" s="865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.5">
      <c r="A459" s="4"/>
      <c r="B459" s="4"/>
      <c r="C459" s="4"/>
      <c r="D459" s="4"/>
      <c r="E459" s="4"/>
      <c r="F459" s="4"/>
      <c r="G459" s="4"/>
      <c r="H459" s="865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.5">
      <c r="A460" s="4"/>
      <c r="B460" s="4"/>
      <c r="C460" s="4"/>
      <c r="D460" s="4"/>
      <c r="E460" s="4"/>
      <c r="F460" s="4"/>
      <c r="G460" s="4"/>
      <c r="H460" s="865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.5">
      <c r="A461" s="4"/>
      <c r="B461" s="4"/>
      <c r="C461" s="4"/>
      <c r="D461" s="4"/>
      <c r="E461" s="4"/>
      <c r="F461" s="4"/>
      <c r="G461" s="4"/>
      <c r="H461" s="865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.5">
      <c r="A462" s="4"/>
      <c r="B462" s="4"/>
      <c r="C462" s="4"/>
      <c r="D462" s="4"/>
      <c r="E462" s="4"/>
      <c r="F462" s="4"/>
      <c r="G462" s="4"/>
      <c r="H462" s="865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.5">
      <c r="A463" s="4"/>
      <c r="B463" s="4"/>
      <c r="C463" s="4"/>
      <c r="D463" s="4"/>
      <c r="E463" s="4"/>
      <c r="F463" s="4"/>
      <c r="G463" s="4"/>
      <c r="H463" s="865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.5">
      <c r="A464" s="4"/>
      <c r="B464" s="4"/>
      <c r="C464" s="4"/>
      <c r="D464" s="4"/>
      <c r="E464" s="4"/>
      <c r="F464" s="4"/>
      <c r="G464" s="4"/>
      <c r="H464" s="865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.5">
      <c r="A465" s="4"/>
      <c r="B465" s="4"/>
      <c r="C465" s="4"/>
      <c r="D465" s="4"/>
      <c r="E465" s="4"/>
      <c r="F465" s="4"/>
      <c r="G465" s="4"/>
      <c r="H465" s="865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.5">
      <c r="A466" s="4"/>
      <c r="B466" s="4"/>
      <c r="C466" s="4"/>
      <c r="D466" s="4"/>
      <c r="E466" s="4"/>
      <c r="F466" s="4"/>
      <c r="G466" s="4"/>
      <c r="H466" s="865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.5">
      <c r="A467" s="4"/>
      <c r="B467" s="4"/>
      <c r="C467" s="4"/>
      <c r="D467" s="4"/>
      <c r="E467" s="4"/>
      <c r="F467" s="4"/>
      <c r="G467" s="4"/>
      <c r="H467" s="865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.5">
      <c r="A468" s="4"/>
      <c r="B468" s="4"/>
      <c r="C468" s="4"/>
      <c r="D468" s="4"/>
      <c r="E468" s="4"/>
      <c r="F468" s="4"/>
      <c r="G468" s="4"/>
      <c r="H468" s="865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.5">
      <c r="A469" s="4"/>
      <c r="B469" s="4"/>
      <c r="C469" s="4"/>
      <c r="D469" s="4"/>
      <c r="E469" s="4"/>
      <c r="F469" s="4"/>
      <c r="G469" s="4"/>
      <c r="H469" s="865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.5">
      <c r="A470" s="4"/>
      <c r="B470" s="4"/>
      <c r="C470" s="4"/>
      <c r="D470" s="4"/>
      <c r="E470" s="4"/>
      <c r="F470" s="4"/>
      <c r="G470" s="4"/>
      <c r="H470" s="865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.5">
      <c r="A471" s="4"/>
      <c r="B471" s="4"/>
      <c r="C471" s="4"/>
      <c r="D471" s="4"/>
      <c r="E471" s="4"/>
      <c r="F471" s="4"/>
      <c r="G471" s="4"/>
      <c r="H471" s="865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.5">
      <c r="A472" s="4"/>
      <c r="B472" s="4"/>
      <c r="C472" s="4"/>
      <c r="D472" s="4"/>
      <c r="E472" s="4"/>
      <c r="F472" s="4"/>
      <c r="G472" s="4"/>
      <c r="H472" s="865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.5">
      <c r="A473" s="4"/>
      <c r="B473" s="4"/>
      <c r="C473" s="4"/>
      <c r="D473" s="4"/>
      <c r="E473" s="4"/>
      <c r="F473" s="4"/>
      <c r="G473" s="4"/>
      <c r="H473" s="865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.5">
      <c r="A474" s="4"/>
      <c r="B474" s="4"/>
      <c r="C474" s="4"/>
      <c r="D474" s="4"/>
      <c r="E474" s="4"/>
      <c r="F474" s="4"/>
      <c r="G474" s="4"/>
      <c r="H474" s="865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.5">
      <c r="A475" s="4"/>
      <c r="B475" s="4"/>
      <c r="C475" s="4"/>
      <c r="D475" s="4"/>
      <c r="E475" s="4"/>
      <c r="F475" s="4"/>
      <c r="G475" s="4"/>
      <c r="H475" s="865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.5">
      <c r="A476" s="4"/>
      <c r="B476" s="4"/>
      <c r="C476" s="4"/>
      <c r="D476" s="4"/>
      <c r="E476" s="4"/>
      <c r="F476" s="4"/>
      <c r="G476" s="4"/>
      <c r="H476" s="865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.5">
      <c r="A477" s="4"/>
      <c r="B477" s="4"/>
      <c r="C477" s="4"/>
      <c r="D477" s="4"/>
      <c r="E477" s="4"/>
      <c r="F477" s="4"/>
      <c r="G477" s="4"/>
      <c r="H477" s="865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.5">
      <c r="A478" s="4"/>
      <c r="B478" s="4"/>
      <c r="C478" s="4"/>
      <c r="D478" s="4"/>
      <c r="E478" s="4"/>
      <c r="F478" s="4"/>
      <c r="G478" s="4"/>
      <c r="H478" s="865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.5">
      <c r="A479" s="4"/>
      <c r="B479" s="4"/>
      <c r="C479" s="4"/>
      <c r="D479" s="4"/>
      <c r="E479" s="4"/>
      <c r="F479" s="4"/>
      <c r="G479" s="4"/>
      <c r="H479" s="865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.5">
      <c r="A480" s="4"/>
      <c r="B480" s="4"/>
      <c r="C480" s="4"/>
      <c r="D480" s="4"/>
      <c r="E480" s="4"/>
      <c r="F480" s="4"/>
      <c r="G480" s="4"/>
      <c r="H480" s="865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.5">
      <c r="A481" s="4"/>
      <c r="B481" s="4"/>
      <c r="C481" s="4"/>
      <c r="D481" s="4"/>
      <c r="E481" s="4"/>
      <c r="F481" s="4"/>
      <c r="G481" s="4"/>
      <c r="H481" s="865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.5">
      <c r="A482" s="4"/>
      <c r="B482" s="4"/>
      <c r="C482" s="4"/>
      <c r="D482" s="4"/>
      <c r="E482" s="4"/>
      <c r="F482" s="4"/>
      <c r="G482" s="4"/>
      <c r="H482" s="865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.5">
      <c r="A483" s="4"/>
      <c r="B483" s="4"/>
      <c r="C483" s="4"/>
      <c r="D483" s="4"/>
      <c r="E483" s="4"/>
      <c r="F483" s="4"/>
      <c r="G483" s="4"/>
      <c r="H483" s="865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.5">
      <c r="A484" s="4"/>
      <c r="B484" s="4"/>
      <c r="C484" s="4"/>
      <c r="D484" s="4"/>
      <c r="E484" s="4"/>
      <c r="F484" s="4"/>
      <c r="G484" s="4"/>
      <c r="H484" s="865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.5">
      <c r="A485" s="4"/>
      <c r="B485" s="4"/>
      <c r="C485" s="4"/>
      <c r="D485" s="4"/>
      <c r="E485" s="4"/>
      <c r="F485" s="4"/>
      <c r="G485" s="4"/>
      <c r="H485" s="865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.5">
      <c r="A486" s="4"/>
      <c r="B486" s="4"/>
      <c r="C486" s="4"/>
      <c r="D486" s="4"/>
      <c r="E486" s="4"/>
      <c r="F486" s="4"/>
      <c r="G486" s="4"/>
      <c r="H486" s="865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.5">
      <c r="A487" s="4"/>
      <c r="B487" s="4"/>
      <c r="C487" s="4"/>
      <c r="D487" s="4"/>
      <c r="E487" s="4"/>
      <c r="F487" s="4"/>
      <c r="G487" s="4"/>
      <c r="H487" s="865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.5">
      <c r="A488" s="4"/>
      <c r="B488" s="4"/>
      <c r="C488" s="4"/>
      <c r="D488" s="4"/>
      <c r="E488" s="4"/>
      <c r="F488" s="4"/>
      <c r="G488" s="4"/>
      <c r="H488" s="865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.5">
      <c r="A489" s="4"/>
      <c r="B489" s="4"/>
      <c r="C489" s="4"/>
      <c r="D489" s="4"/>
      <c r="E489" s="4"/>
      <c r="F489" s="4"/>
      <c r="G489" s="4"/>
      <c r="H489" s="865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.5">
      <c r="A490" s="4"/>
      <c r="B490" s="4"/>
      <c r="C490" s="4"/>
      <c r="D490" s="4"/>
      <c r="E490" s="4"/>
      <c r="F490" s="4"/>
      <c r="G490" s="4"/>
      <c r="H490" s="865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.5">
      <c r="A491" s="4"/>
      <c r="B491" s="4"/>
      <c r="C491" s="4"/>
      <c r="D491" s="4"/>
      <c r="E491" s="4"/>
      <c r="F491" s="4"/>
      <c r="G491" s="4"/>
      <c r="H491" s="865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.5">
      <c r="A492" s="4"/>
      <c r="B492" s="4"/>
      <c r="C492" s="4"/>
      <c r="D492" s="4"/>
      <c r="E492" s="4"/>
      <c r="F492" s="4"/>
      <c r="G492" s="4"/>
      <c r="H492" s="865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.5">
      <c r="A493" s="4"/>
      <c r="B493" s="4"/>
      <c r="C493" s="4"/>
      <c r="D493" s="4"/>
      <c r="E493" s="4"/>
      <c r="F493" s="4"/>
      <c r="G493" s="4"/>
      <c r="H493" s="865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.5">
      <c r="A494" s="4"/>
      <c r="B494" s="4"/>
      <c r="C494" s="4"/>
      <c r="D494" s="4"/>
      <c r="E494" s="4"/>
      <c r="F494" s="4"/>
      <c r="G494" s="4"/>
      <c r="H494" s="865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.5">
      <c r="A495" s="4"/>
      <c r="B495" s="4"/>
      <c r="C495" s="4"/>
      <c r="D495" s="4"/>
      <c r="E495" s="4"/>
      <c r="F495" s="4"/>
      <c r="G495" s="4"/>
      <c r="H495" s="865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.5">
      <c r="A496" s="4"/>
      <c r="B496" s="4"/>
      <c r="C496" s="4"/>
      <c r="D496" s="4"/>
      <c r="E496" s="4"/>
      <c r="F496" s="4"/>
      <c r="G496" s="4"/>
      <c r="H496" s="865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.5">
      <c r="A497" s="4"/>
      <c r="B497" s="4"/>
      <c r="C497" s="4"/>
      <c r="D497" s="4"/>
      <c r="E497" s="4"/>
      <c r="F497" s="4"/>
      <c r="G497" s="4"/>
      <c r="H497" s="865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.5">
      <c r="A498" s="4"/>
      <c r="B498" s="4"/>
      <c r="C498" s="4"/>
      <c r="D498" s="4"/>
      <c r="E498" s="4"/>
      <c r="F498" s="4"/>
      <c r="G498" s="4"/>
      <c r="H498" s="865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.5">
      <c r="A499" s="4"/>
      <c r="B499" s="4"/>
      <c r="C499" s="4"/>
      <c r="D499" s="4"/>
      <c r="E499" s="4"/>
      <c r="F499" s="4"/>
      <c r="G499" s="4"/>
      <c r="H499" s="865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.5">
      <c r="A500" s="4"/>
      <c r="B500" s="4"/>
      <c r="C500" s="4"/>
      <c r="D500" s="4"/>
      <c r="E500" s="4"/>
      <c r="F500" s="4"/>
      <c r="G500" s="4"/>
      <c r="H500" s="865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.5">
      <c r="A501" s="4"/>
      <c r="B501" s="4"/>
      <c r="C501" s="4"/>
      <c r="D501" s="4"/>
      <c r="E501" s="4"/>
      <c r="F501" s="4"/>
      <c r="G501" s="4"/>
      <c r="H501" s="865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.5">
      <c r="A502" s="4"/>
      <c r="B502" s="4"/>
      <c r="C502" s="4"/>
      <c r="D502" s="4"/>
      <c r="E502" s="4"/>
      <c r="F502" s="4"/>
      <c r="G502" s="4"/>
      <c r="H502" s="865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.5">
      <c r="A503" s="4"/>
      <c r="B503" s="4"/>
      <c r="C503" s="4"/>
      <c r="D503" s="4"/>
      <c r="E503" s="4"/>
      <c r="F503" s="4"/>
      <c r="G503" s="4"/>
      <c r="H503" s="865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.5">
      <c r="A504" s="4"/>
      <c r="B504" s="4"/>
      <c r="C504" s="4"/>
      <c r="D504" s="4"/>
      <c r="E504" s="4"/>
      <c r="F504" s="4"/>
      <c r="G504" s="4"/>
      <c r="H504" s="865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.5">
      <c r="A505" s="4"/>
      <c r="B505" s="4"/>
      <c r="C505" s="4"/>
      <c r="D505" s="4"/>
      <c r="E505" s="4"/>
      <c r="F505" s="4"/>
      <c r="G505" s="4"/>
      <c r="H505" s="865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.5">
      <c r="A506" s="4"/>
      <c r="B506" s="4"/>
      <c r="C506" s="4"/>
      <c r="D506" s="4"/>
      <c r="E506" s="4"/>
      <c r="F506" s="4"/>
      <c r="G506" s="4"/>
      <c r="H506" s="865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.5">
      <c r="A507" s="4"/>
      <c r="B507" s="4"/>
      <c r="C507" s="4"/>
      <c r="D507" s="4"/>
      <c r="E507" s="4"/>
      <c r="F507" s="4"/>
      <c r="G507" s="4"/>
      <c r="H507" s="865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.5">
      <c r="A508" s="4"/>
      <c r="B508" s="4"/>
      <c r="C508" s="4"/>
      <c r="D508" s="4"/>
      <c r="E508" s="4"/>
      <c r="F508" s="4"/>
      <c r="G508" s="4"/>
      <c r="H508" s="865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.5">
      <c r="A509" s="4"/>
      <c r="B509" s="4"/>
      <c r="C509" s="4"/>
      <c r="D509" s="4"/>
      <c r="E509" s="4"/>
      <c r="F509" s="4"/>
      <c r="G509" s="4"/>
      <c r="H509" s="865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.5">
      <c r="A510" s="4"/>
      <c r="B510" s="4"/>
      <c r="C510" s="4"/>
      <c r="D510" s="4"/>
      <c r="E510" s="4"/>
      <c r="F510" s="4"/>
      <c r="G510" s="4"/>
      <c r="H510" s="865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.5">
      <c r="A511" s="4"/>
      <c r="B511" s="4"/>
      <c r="C511" s="4"/>
      <c r="D511" s="4"/>
      <c r="E511" s="4"/>
      <c r="F511" s="4"/>
      <c r="G511" s="4"/>
      <c r="H511" s="865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.5">
      <c r="A512" s="4"/>
      <c r="B512" s="4"/>
      <c r="C512" s="4"/>
      <c r="D512" s="4"/>
      <c r="E512" s="4"/>
      <c r="F512" s="4"/>
      <c r="G512" s="4"/>
      <c r="H512" s="865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.5">
      <c r="A513" s="4"/>
      <c r="B513" s="4"/>
      <c r="C513" s="4"/>
      <c r="D513" s="4"/>
      <c r="E513" s="4"/>
      <c r="F513" s="4"/>
      <c r="G513" s="4"/>
      <c r="H513" s="865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.5">
      <c r="A514" s="4"/>
      <c r="B514" s="4"/>
      <c r="C514" s="4"/>
      <c r="D514" s="4"/>
      <c r="E514" s="4"/>
      <c r="F514" s="4"/>
      <c r="G514" s="4"/>
      <c r="H514" s="865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.5">
      <c r="A515" s="4"/>
      <c r="B515" s="4"/>
      <c r="C515" s="4"/>
      <c r="D515" s="4"/>
      <c r="E515" s="4"/>
      <c r="F515" s="4"/>
      <c r="G515" s="4"/>
      <c r="H515" s="865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.5">
      <c r="A516" s="4"/>
      <c r="B516" s="4"/>
      <c r="C516" s="4"/>
      <c r="D516" s="4"/>
      <c r="E516" s="4"/>
      <c r="F516" s="4"/>
      <c r="G516" s="4"/>
      <c r="H516" s="865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.5">
      <c r="A517" s="4"/>
      <c r="B517" s="4"/>
      <c r="C517" s="4"/>
      <c r="D517" s="4"/>
      <c r="E517" s="4"/>
      <c r="F517" s="4"/>
      <c r="G517" s="4"/>
      <c r="H517" s="865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.5">
      <c r="A518" s="4"/>
      <c r="B518" s="4"/>
      <c r="C518" s="4"/>
      <c r="D518" s="4"/>
      <c r="E518" s="4"/>
      <c r="F518" s="4"/>
      <c r="G518" s="4"/>
      <c r="H518" s="865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.5">
      <c r="A519" s="4"/>
      <c r="B519" s="4"/>
      <c r="C519" s="4"/>
      <c r="D519" s="4"/>
      <c r="E519" s="4"/>
      <c r="F519" s="4"/>
      <c r="G519" s="4"/>
      <c r="H519" s="865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.5">
      <c r="A520" s="4"/>
      <c r="B520" s="4"/>
      <c r="C520" s="4"/>
      <c r="D520" s="4"/>
      <c r="E520" s="4"/>
      <c r="F520" s="4"/>
      <c r="G520" s="4"/>
      <c r="H520" s="865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.5">
      <c r="A521" s="4"/>
      <c r="B521" s="4"/>
      <c r="C521" s="4"/>
      <c r="D521" s="4"/>
      <c r="E521" s="4"/>
      <c r="F521" s="4"/>
      <c r="G521" s="4"/>
      <c r="H521" s="865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.5">
      <c r="A522" s="4"/>
      <c r="B522" s="4"/>
      <c r="C522" s="4"/>
      <c r="D522" s="4"/>
      <c r="E522" s="4"/>
      <c r="F522" s="4"/>
      <c r="G522" s="4"/>
      <c r="H522" s="865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.5">
      <c r="A523" s="4"/>
      <c r="B523" s="4"/>
      <c r="C523" s="4"/>
      <c r="D523" s="4"/>
      <c r="E523" s="4"/>
      <c r="F523" s="4"/>
      <c r="G523" s="4"/>
      <c r="H523" s="865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.5">
      <c r="A524" s="4"/>
      <c r="B524" s="4"/>
      <c r="C524" s="4"/>
      <c r="D524" s="4"/>
      <c r="E524" s="4"/>
      <c r="F524" s="4"/>
      <c r="G524" s="4"/>
      <c r="H524" s="865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.5">
      <c r="A525" s="4"/>
      <c r="B525" s="4"/>
      <c r="C525" s="4"/>
      <c r="D525" s="4"/>
      <c r="E525" s="4"/>
      <c r="F525" s="4"/>
      <c r="G525" s="4"/>
      <c r="H525" s="865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.5">
      <c r="A526" s="4"/>
      <c r="B526" s="4"/>
      <c r="C526" s="4"/>
      <c r="D526" s="4"/>
      <c r="E526" s="4"/>
      <c r="F526" s="4"/>
      <c r="G526" s="4"/>
      <c r="H526" s="865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.5">
      <c r="A527" s="4"/>
      <c r="B527" s="4"/>
      <c r="C527" s="4"/>
      <c r="D527" s="4"/>
      <c r="E527" s="4"/>
      <c r="F527" s="4"/>
      <c r="G527" s="4"/>
      <c r="H527" s="865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.5">
      <c r="A528" s="4"/>
      <c r="B528" s="4"/>
      <c r="C528" s="4"/>
      <c r="D528" s="4"/>
      <c r="E528" s="4"/>
      <c r="F528" s="4"/>
      <c r="G528" s="4"/>
      <c r="H528" s="865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.5">
      <c r="A529" s="4"/>
      <c r="B529" s="4"/>
      <c r="C529" s="4"/>
      <c r="D529" s="4"/>
      <c r="E529" s="4"/>
      <c r="F529" s="4"/>
      <c r="G529" s="4"/>
      <c r="H529" s="865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.5">
      <c r="A530" s="4"/>
      <c r="B530" s="4"/>
      <c r="C530" s="4"/>
      <c r="D530" s="4"/>
      <c r="E530" s="4"/>
      <c r="F530" s="4"/>
      <c r="G530" s="4"/>
      <c r="H530" s="865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.5">
      <c r="A531" s="4"/>
      <c r="B531" s="4"/>
      <c r="C531" s="4"/>
      <c r="D531" s="4"/>
      <c r="E531" s="4"/>
      <c r="F531" s="4"/>
      <c r="G531" s="4"/>
      <c r="H531" s="865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.5">
      <c r="A532" s="4"/>
      <c r="B532" s="4"/>
      <c r="C532" s="4"/>
      <c r="D532" s="4"/>
      <c r="E532" s="4"/>
      <c r="F532" s="4"/>
      <c r="G532" s="4"/>
      <c r="H532" s="865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.5">
      <c r="A533" s="4"/>
      <c r="B533" s="4"/>
      <c r="C533" s="4"/>
      <c r="D533" s="4"/>
      <c r="E533" s="4"/>
      <c r="F533" s="4"/>
      <c r="G533" s="4"/>
      <c r="H533" s="865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.5">
      <c r="A534" s="4"/>
      <c r="B534" s="4"/>
      <c r="C534" s="4"/>
      <c r="D534" s="4"/>
      <c r="E534" s="4"/>
      <c r="F534" s="4"/>
      <c r="G534" s="4"/>
      <c r="H534" s="865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.5">
      <c r="A535" s="4"/>
      <c r="B535" s="4"/>
      <c r="C535" s="4"/>
      <c r="D535" s="4"/>
      <c r="E535" s="4"/>
      <c r="F535" s="4"/>
      <c r="G535" s="4"/>
      <c r="H535" s="865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.5">
      <c r="A536" s="4"/>
      <c r="B536" s="4"/>
      <c r="C536" s="4"/>
      <c r="D536" s="4"/>
      <c r="E536" s="4"/>
      <c r="F536" s="4"/>
      <c r="G536" s="4"/>
      <c r="H536" s="865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.5">
      <c r="A537" s="4"/>
      <c r="B537" s="4"/>
      <c r="C537" s="4"/>
      <c r="D537" s="4"/>
      <c r="E537" s="4"/>
      <c r="F537" s="4"/>
      <c r="G537" s="4"/>
      <c r="H537" s="865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.5">
      <c r="A538" s="4"/>
      <c r="B538" s="4"/>
      <c r="C538" s="4"/>
      <c r="D538" s="4"/>
      <c r="E538" s="4"/>
      <c r="F538" s="4"/>
      <c r="G538" s="4"/>
      <c r="H538" s="865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.5">
      <c r="A539" s="4"/>
      <c r="B539" s="4"/>
      <c r="C539" s="4"/>
      <c r="D539" s="4"/>
      <c r="E539" s="4"/>
      <c r="F539" s="4"/>
      <c r="G539" s="4"/>
      <c r="H539" s="865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.5">
      <c r="A540" s="4"/>
      <c r="B540" s="4"/>
      <c r="C540" s="4"/>
      <c r="D540" s="4"/>
      <c r="E540" s="4"/>
      <c r="F540" s="4"/>
      <c r="G540" s="4"/>
      <c r="H540" s="865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.5">
      <c r="A541" s="4"/>
      <c r="B541" s="4"/>
      <c r="C541" s="4"/>
      <c r="D541" s="4"/>
      <c r="E541" s="4"/>
      <c r="F541" s="4"/>
      <c r="G541" s="4"/>
      <c r="H541" s="865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.5">
      <c r="A542" s="4"/>
      <c r="B542" s="4"/>
      <c r="C542" s="4"/>
      <c r="D542" s="4"/>
      <c r="E542" s="4"/>
      <c r="F542" s="4"/>
      <c r="G542" s="4"/>
      <c r="H542" s="865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.5">
      <c r="A543" s="4"/>
      <c r="B543" s="4"/>
      <c r="C543" s="4"/>
      <c r="D543" s="4"/>
      <c r="E543" s="4"/>
      <c r="F543" s="4"/>
      <c r="G543" s="4"/>
      <c r="H543" s="865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.5">
      <c r="A544" s="4"/>
      <c r="B544" s="4"/>
      <c r="C544" s="4"/>
      <c r="D544" s="4"/>
      <c r="E544" s="4"/>
      <c r="F544" s="4"/>
      <c r="G544" s="4"/>
      <c r="H544" s="865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.5">
      <c r="A545" s="4"/>
      <c r="B545" s="4"/>
      <c r="C545" s="4"/>
      <c r="D545" s="4"/>
      <c r="E545" s="4"/>
      <c r="F545" s="4"/>
      <c r="G545" s="4"/>
      <c r="H545" s="865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.5">
      <c r="A546" s="4"/>
      <c r="B546" s="4"/>
      <c r="C546" s="4"/>
      <c r="D546" s="4"/>
      <c r="E546" s="4"/>
      <c r="F546" s="4"/>
      <c r="G546" s="4"/>
      <c r="H546" s="865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.5">
      <c r="A547" s="4"/>
      <c r="B547" s="4"/>
      <c r="C547" s="4"/>
      <c r="D547" s="4"/>
      <c r="E547" s="4"/>
      <c r="F547" s="4"/>
      <c r="G547" s="4"/>
      <c r="H547" s="865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.5">
      <c r="A548" s="4"/>
      <c r="B548" s="4"/>
      <c r="C548" s="4"/>
      <c r="D548" s="4"/>
      <c r="E548" s="4"/>
      <c r="F548" s="4"/>
      <c r="G548" s="4"/>
      <c r="H548" s="865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.5">
      <c r="A549" s="4"/>
      <c r="B549" s="4"/>
      <c r="C549" s="4"/>
      <c r="D549" s="4"/>
      <c r="E549" s="4"/>
      <c r="F549" s="4"/>
      <c r="G549" s="4"/>
      <c r="H549" s="865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.5">
      <c r="A550" s="4"/>
      <c r="B550" s="4"/>
      <c r="C550" s="4"/>
      <c r="D550" s="4"/>
      <c r="E550" s="4"/>
      <c r="F550" s="4"/>
      <c r="G550" s="4"/>
      <c r="H550" s="865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.5">
      <c r="A551" s="4"/>
      <c r="B551" s="4"/>
      <c r="C551" s="4"/>
      <c r="D551" s="4"/>
      <c r="E551" s="4"/>
      <c r="F551" s="4"/>
      <c r="G551" s="4"/>
      <c r="H551" s="865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.5">
      <c r="A552" s="4"/>
      <c r="B552" s="4"/>
      <c r="C552" s="4"/>
      <c r="D552" s="4"/>
      <c r="E552" s="4"/>
      <c r="F552" s="4"/>
      <c r="G552" s="4"/>
      <c r="H552" s="865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.5">
      <c r="A553" s="4"/>
      <c r="B553" s="4"/>
      <c r="C553" s="4"/>
      <c r="D553" s="4"/>
      <c r="E553" s="4"/>
      <c r="F553" s="4"/>
      <c r="G553" s="4"/>
      <c r="H553" s="865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.5">
      <c r="A554" s="4"/>
      <c r="B554" s="4"/>
      <c r="C554" s="4"/>
      <c r="D554" s="4"/>
      <c r="E554" s="4"/>
      <c r="F554" s="4"/>
      <c r="G554" s="4"/>
      <c r="H554" s="865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.5">
      <c r="A555" s="4"/>
      <c r="B555" s="4"/>
      <c r="C555" s="4"/>
      <c r="D555" s="4"/>
      <c r="E555" s="4"/>
      <c r="F555" s="4"/>
      <c r="G555" s="4"/>
      <c r="H555" s="865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.5">
      <c r="A556" s="4"/>
      <c r="B556" s="4"/>
      <c r="C556" s="4"/>
      <c r="D556" s="4"/>
      <c r="E556" s="4"/>
      <c r="F556" s="4"/>
      <c r="G556" s="4"/>
      <c r="H556" s="865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.5">
      <c r="A557" s="4"/>
      <c r="B557" s="4"/>
      <c r="C557" s="4"/>
      <c r="D557" s="4"/>
      <c r="E557" s="4"/>
      <c r="F557" s="4"/>
      <c r="G557" s="4"/>
      <c r="H557" s="865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.5">
      <c r="A558" s="4"/>
      <c r="B558" s="4"/>
      <c r="C558" s="4"/>
      <c r="D558" s="4"/>
      <c r="E558" s="4"/>
      <c r="F558" s="4"/>
      <c r="G558" s="4"/>
      <c r="H558" s="865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.5">
      <c r="A559" s="4"/>
      <c r="B559" s="4"/>
      <c r="C559" s="4"/>
      <c r="D559" s="4"/>
      <c r="E559" s="4"/>
      <c r="F559" s="4"/>
      <c r="G559" s="4"/>
      <c r="H559" s="865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.5">
      <c r="A560" s="4"/>
      <c r="B560" s="4"/>
      <c r="C560" s="4"/>
      <c r="D560" s="4"/>
      <c r="E560" s="4"/>
      <c r="F560" s="4"/>
      <c r="G560" s="4"/>
      <c r="H560" s="865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.5">
      <c r="A561" s="4"/>
      <c r="B561" s="4"/>
      <c r="C561" s="4"/>
      <c r="D561" s="4"/>
      <c r="E561" s="4"/>
      <c r="F561" s="4"/>
      <c r="G561" s="4"/>
      <c r="H561" s="865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.5">
      <c r="A562" s="4"/>
      <c r="B562" s="4"/>
      <c r="C562" s="4"/>
      <c r="D562" s="4"/>
      <c r="E562" s="4"/>
      <c r="F562" s="4"/>
      <c r="G562" s="4"/>
      <c r="H562" s="865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.5">
      <c r="A563" s="4"/>
      <c r="B563" s="4"/>
      <c r="C563" s="4"/>
      <c r="D563" s="4"/>
      <c r="E563" s="4"/>
      <c r="F563" s="4"/>
      <c r="G563" s="4"/>
      <c r="H563" s="865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.5">
      <c r="A564" s="4"/>
      <c r="B564" s="4"/>
      <c r="C564" s="4"/>
      <c r="D564" s="4"/>
      <c r="E564" s="4"/>
      <c r="F564" s="4"/>
      <c r="G564" s="4"/>
      <c r="H564" s="865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.5">
      <c r="A565" s="4"/>
      <c r="B565" s="4"/>
      <c r="C565" s="4"/>
      <c r="D565" s="4"/>
      <c r="E565" s="4"/>
      <c r="F565" s="4"/>
      <c r="G565" s="4"/>
      <c r="H565" s="865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.5">
      <c r="A566" s="4"/>
      <c r="B566" s="4"/>
      <c r="C566" s="4"/>
      <c r="D566" s="4"/>
      <c r="E566" s="4"/>
      <c r="F566" s="4"/>
      <c r="G566" s="4"/>
      <c r="H566" s="865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.5">
      <c r="A567" s="4"/>
      <c r="B567" s="4"/>
      <c r="C567" s="4"/>
      <c r="D567" s="4"/>
      <c r="E567" s="4"/>
      <c r="F567" s="4"/>
      <c r="G567" s="4"/>
      <c r="H567" s="865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.5">
      <c r="A568" s="4"/>
      <c r="B568" s="4"/>
      <c r="C568" s="4"/>
      <c r="D568" s="4"/>
      <c r="E568" s="4"/>
      <c r="F568" s="4"/>
      <c r="G568" s="4"/>
      <c r="H568" s="865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.5">
      <c r="A569" s="4"/>
      <c r="B569" s="4"/>
      <c r="C569" s="4"/>
      <c r="D569" s="4"/>
      <c r="E569" s="4"/>
      <c r="F569" s="4"/>
      <c r="G569" s="4"/>
      <c r="H569" s="865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.5">
      <c r="A570" s="4"/>
      <c r="B570" s="4"/>
      <c r="C570" s="4"/>
      <c r="D570" s="4"/>
      <c r="E570" s="4"/>
      <c r="F570" s="4"/>
      <c r="G570" s="4"/>
      <c r="H570" s="865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.5">
      <c r="A571" s="4"/>
      <c r="B571" s="4"/>
      <c r="C571" s="4"/>
      <c r="D571" s="4"/>
      <c r="E571" s="4"/>
      <c r="F571" s="4"/>
      <c r="G571" s="4"/>
      <c r="H571" s="865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.5">
      <c r="A572" s="4"/>
      <c r="B572" s="4"/>
      <c r="C572" s="4"/>
      <c r="D572" s="4"/>
      <c r="E572" s="4"/>
      <c r="F572" s="4"/>
      <c r="G572" s="4"/>
      <c r="H572" s="865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.5">
      <c r="A573" s="4"/>
      <c r="B573" s="4"/>
      <c r="C573" s="4"/>
      <c r="D573" s="4"/>
      <c r="E573" s="4"/>
      <c r="F573" s="4"/>
      <c r="G573" s="4"/>
      <c r="H573" s="865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.5">
      <c r="A574" s="4"/>
      <c r="B574" s="4"/>
      <c r="C574" s="4"/>
      <c r="D574" s="4"/>
      <c r="E574" s="4"/>
      <c r="F574" s="4"/>
      <c r="G574" s="4"/>
      <c r="H574" s="865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.5">
      <c r="A575" s="4"/>
      <c r="B575" s="4"/>
      <c r="C575" s="4"/>
      <c r="D575" s="4"/>
      <c r="E575" s="4"/>
      <c r="F575" s="4"/>
      <c r="G575" s="4"/>
      <c r="H575" s="865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.5">
      <c r="A576" s="4"/>
      <c r="B576" s="4"/>
      <c r="C576" s="4"/>
      <c r="D576" s="4"/>
      <c r="E576" s="4"/>
      <c r="F576" s="4"/>
      <c r="G576" s="4"/>
      <c r="H576" s="865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.5">
      <c r="A577" s="4"/>
      <c r="B577" s="4"/>
      <c r="C577" s="4"/>
      <c r="D577" s="4"/>
      <c r="E577" s="4"/>
      <c r="F577" s="4"/>
      <c r="G577" s="4"/>
      <c r="H577" s="865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.5">
      <c r="A578" s="4"/>
      <c r="B578" s="4"/>
      <c r="C578" s="4"/>
      <c r="D578" s="4"/>
      <c r="E578" s="4"/>
      <c r="F578" s="4"/>
      <c r="G578" s="4"/>
      <c r="H578" s="865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.5">
      <c r="A579" s="4"/>
      <c r="B579" s="4"/>
      <c r="C579" s="4"/>
      <c r="D579" s="4"/>
      <c r="E579" s="4"/>
      <c r="F579" s="4"/>
      <c r="G579" s="4"/>
      <c r="H579" s="865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.5">
      <c r="A580" s="4"/>
      <c r="B580" s="4"/>
      <c r="C580" s="4"/>
      <c r="D580" s="4"/>
      <c r="E580" s="4"/>
      <c r="F580" s="4"/>
      <c r="G580" s="4"/>
      <c r="H580" s="865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.5">
      <c r="A581" s="4"/>
      <c r="B581" s="4"/>
      <c r="C581" s="4"/>
      <c r="D581" s="4"/>
      <c r="E581" s="4"/>
      <c r="F581" s="4"/>
      <c r="G581" s="4"/>
      <c r="H581" s="865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.5">
      <c r="A582" s="4"/>
      <c r="B582" s="4"/>
      <c r="C582" s="4"/>
      <c r="D582" s="4"/>
      <c r="E582" s="4"/>
      <c r="F582" s="4"/>
      <c r="G582" s="4"/>
      <c r="H582" s="865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.5">
      <c r="A583" s="4"/>
      <c r="B583" s="4"/>
      <c r="C583" s="4"/>
      <c r="D583" s="4"/>
      <c r="E583" s="4"/>
      <c r="F583" s="4"/>
      <c r="G583" s="4"/>
      <c r="H583" s="865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.5">
      <c r="A584" s="4"/>
      <c r="B584" s="4"/>
      <c r="C584" s="4"/>
      <c r="D584" s="4"/>
      <c r="E584" s="4"/>
      <c r="F584" s="4"/>
      <c r="G584" s="4"/>
      <c r="H584" s="865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.5">
      <c r="A585" s="4"/>
      <c r="B585" s="4"/>
      <c r="C585" s="4"/>
      <c r="D585" s="4"/>
      <c r="E585" s="4"/>
      <c r="F585" s="4"/>
      <c r="G585" s="4"/>
      <c r="H585" s="865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.5">
      <c r="A586" s="4"/>
      <c r="B586" s="4"/>
      <c r="C586" s="4"/>
      <c r="D586" s="4"/>
      <c r="E586" s="4"/>
      <c r="F586" s="4"/>
      <c r="G586" s="4"/>
      <c r="H586" s="865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.5">
      <c r="A587" s="4"/>
      <c r="B587" s="4"/>
      <c r="C587" s="4"/>
      <c r="D587" s="4"/>
      <c r="E587" s="4"/>
      <c r="F587" s="4"/>
      <c r="G587" s="4"/>
      <c r="H587" s="865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.5">
      <c r="A588" s="4"/>
      <c r="B588" s="4"/>
      <c r="C588" s="4"/>
      <c r="D588" s="4"/>
      <c r="E588" s="4"/>
      <c r="F588" s="4"/>
      <c r="G588" s="4"/>
      <c r="H588" s="865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.5">
      <c r="A589" s="4"/>
      <c r="B589" s="4"/>
      <c r="C589" s="4"/>
      <c r="D589" s="4"/>
      <c r="E589" s="4"/>
      <c r="F589" s="4"/>
      <c r="G589" s="4"/>
      <c r="H589" s="865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.5">
      <c r="A590" s="4"/>
      <c r="B590" s="4"/>
      <c r="C590" s="4"/>
      <c r="D590" s="4"/>
      <c r="E590" s="4"/>
      <c r="F590" s="4"/>
      <c r="G590" s="4"/>
      <c r="H590" s="865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.5">
      <c r="A591" s="4"/>
      <c r="B591" s="4"/>
      <c r="C591" s="4"/>
      <c r="D591" s="4"/>
      <c r="E591" s="4"/>
      <c r="F591" s="4"/>
      <c r="G591" s="4"/>
      <c r="H591" s="865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.5">
      <c r="A592" s="4"/>
      <c r="B592" s="4"/>
      <c r="C592" s="4"/>
      <c r="D592" s="4"/>
      <c r="E592" s="4"/>
      <c r="F592" s="4"/>
      <c r="G592" s="4"/>
      <c r="H592" s="865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.5">
      <c r="A593" s="4"/>
      <c r="B593" s="4"/>
      <c r="C593" s="4"/>
      <c r="D593" s="4"/>
      <c r="E593" s="4"/>
      <c r="F593" s="4"/>
      <c r="G593" s="4"/>
      <c r="H593" s="865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.5">
      <c r="A594" s="4"/>
      <c r="B594" s="4"/>
      <c r="C594" s="4"/>
      <c r="D594" s="4"/>
      <c r="E594" s="4"/>
      <c r="F594" s="4"/>
      <c r="G594" s="4"/>
      <c r="H594" s="865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.5">
      <c r="A595" s="4"/>
      <c r="B595" s="4"/>
      <c r="C595" s="4"/>
      <c r="D595" s="4"/>
      <c r="E595" s="4"/>
      <c r="F595" s="4"/>
      <c r="G595" s="4"/>
      <c r="H595" s="865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.5">
      <c r="A596" s="4"/>
      <c r="B596" s="4"/>
      <c r="C596" s="4"/>
      <c r="D596" s="4"/>
      <c r="E596" s="4"/>
      <c r="F596" s="4"/>
      <c r="G596" s="4"/>
      <c r="H596" s="865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.5">
      <c r="A597" s="4"/>
      <c r="B597" s="4"/>
      <c r="C597" s="4"/>
      <c r="D597" s="4"/>
      <c r="E597" s="4"/>
      <c r="F597" s="4"/>
      <c r="G597" s="4"/>
      <c r="H597" s="865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.5">
      <c r="A598" s="4"/>
      <c r="B598" s="4"/>
      <c r="C598" s="4"/>
      <c r="D598" s="4"/>
      <c r="E598" s="4"/>
      <c r="F598" s="4"/>
      <c r="G598" s="4"/>
      <c r="H598" s="865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.5">
      <c r="A599" s="4"/>
      <c r="B599" s="4"/>
      <c r="C599" s="4"/>
      <c r="D599" s="4"/>
      <c r="E599" s="4"/>
      <c r="F599" s="4"/>
      <c r="G599" s="4"/>
      <c r="H599" s="865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.5">
      <c r="A600" s="4"/>
      <c r="B600" s="4"/>
      <c r="C600" s="4"/>
      <c r="D600" s="4"/>
      <c r="E600" s="4"/>
      <c r="F600" s="4"/>
      <c r="G600" s="4"/>
      <c r="H600" s="865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.5">
      <c r="A601" s="4"/>
      <c r="B601" s="4"/>
      <c r="C601" s="4"/>
      <c r="D601" s="4"/>
      <c r="E601" s="4"/>
      <c r="F601" s="4"/>
      <c r="G601" s="4"/>
      <c r="H601" s="865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.5">
      <c r="A602" s="4"/>
      <c r="B602" s="4"/>
      <c r="C602" s="4"/>
      <c r="D602" s="4"/>
      <c r="E602" s="4"/>
      <c r="F602" s="4"/>
      <c r="G602" s="4"/>
      <c r="H602" s="865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.5">
      <c r="A603" s="4"/>
      <c r="B603" s="4"/>
      <c r="C603" s="4"/>
      <c r="D603" s="4"/>
      <c r="E603" s="4"/>
      <c r="F603" s="4"/>
      <c r="G603" s="4"/>
      <c r="H603" s="865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.5">
      <c r="A604" s="4"/>
      <c r="B604" s="4"/>
      <c r="C604" s="4"/>
      <c r="D604" s="4"/>
      <c r="E604" s="4"/>
      <c r="F604" s="4"/>
      <c r="G604" s="4"/>
      <c r="H604" s="865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.5">
      <c r="A605" s="4"/>
      <c r="B605" s="4"/>
      <c r="C605" s="4"/>
      <c r="D605" s="4"/>
      <c r="E605" s="4"/>
      <c r="F605" s="4"/>
      <c r="G605" s="4"/>
      <c r="H605" s="865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.5">
      <c r="A606" s="4"/>
      <c r="B606" s="4"/>
      <c r="C606" s="4"/>
      <c r="D606" s="4"/>
      <c r="E606" s="4"/>
      <c r="F606" s="4"/>
      <c r="G606" s="4"/>
      <c r="H606" s="865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.5">
      <c r="A607" s="4"/>
      <c r="B607" s="4"/>
      <c r="C607" s="4"/>
      <c r="D607" s="4"/>
      <c r="E607" s="4"/>
      <c r="F607" s="4"/>
      <c r="G607" s="4"/>
      <c r="H607" s="865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.5">
      <c r="A608" s="4"/>
      <c r="B608" s="4"/>
      <c r="C608" s="4"/>
      <c r="D608" s="4"/>
      <c r="E608" s="4"/>
      <c r="F608" s="4"/>
      <c r="G608" s="4"/>
      <c r="H608" s="865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.5">
      <c r="A609" s="4"/>
      <c r="B609" s="4"/>
      <c r="C609" s="4"/>
      <c r="D609" s="4"/>
      <c r="E609" s="4"/>
      <c r="F609" s="4"/>
      <c r="G609" s="4"/>
      <c r="H609" s="865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.5">
      <c r="A610" s="4"/>
      <c r="B610" s="4"/>
      <c r="C610" s="4"/>
      <c r="D610" s="4"/>
      <c r="E610" s="4"/>
      <c r="F610" s="4"/>
      <c r="G610" s="4"/>
      <c r="H610" s="865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.5">
      <c r="A611" s="4"/>
      <c r="B611" s="4"/>
      <c r="C611" s="4"/>
      <c r="D611" s="4"/>
      <c r="E611" s="4"/>
      <c r="F611" s="4"/>
      <c r="G611" s="4"/>
      <c r="H611" s="865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.5">
      <c r="A612" s="4"/>
      <c r="B612" s="4"/>
      <c r="C612" s="4"/>
      <c r="D612" s="4"/>
      <c r="E612" s="4"/>
      <c r="F612" s="4"/>
      <c r="G612" s="4"/>
      <c r="H612" s="865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.5">
      <c r="A613" s="4"/>
      <c r="B613" s="4"/>
      <c r="C613" s="4"/>
      <c r="D613" s="4"/>
      <c r="E613" s="4"/>
      <c r="F613" s="4"/>
      <c r="G613" s="4"/>
      <c r="H613" s="865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.5">
      <c r="A614" s="4"/>
      <c r="B614" s="4"/>
      <c r="C614" s="4"/>
      <c r="D614" s="4"/>
      <c r="E614" s="4"/>
      <c r="F614" s="4"/>
      <c r="G614" s="4"/>
      <c r="H614" s="865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.5">
      <c r="A615" s="4"/>
      <c r="B615" s="4"/>
      <c r="C615" s="4"/>
      <c r="D615" s="4"/>
      <c r="E615" s="4"/>
      <c r="F615" s="4"/>
      <c r="G615" s="4"/>
      <c r="H615" s="865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.5">
      <c r="A616" s="4"/>
      <c r="B616" s="4"/>
      <c r="C616" s="4"/>
      <c r="D616" s="4"/>
      <c r="E616" s="4"/>
      <c r="F616" s="4"/>
      <c r="G616" s="4"/>
      <c r="H616" s="865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.5">
      <c r="A617" s="4"/>
      <c r="B617" s="4"/>
      <c r="C617" s="4"/>
      <c r="D617" s="4"/>
      <c r="E617" s="4"/>
      <c r="F617" s="4"/>
      <c r="G617" s="4"/>
      <c r="H617" s="865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.5">
      <c r="A618" s="4"/>
      <c r="B618" s="4"/>
      <c r="C618" s="4"/>
      <c r="D618" s="4"/>
      <c r="E618" s="4"/>
      <c r="F618" s="4"/>
      <c r="G618" s="4"/>
      <c r="H618" s="865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.5">
      <c r="A619" s="4"/>
      <c r="B619" s="4"/>
      <c r="C619" s="4"/>
      <c r="D619" s="4"/>
      <c r="E619" s="4"/>
      <c r="F619" s="4"/>
      <c r="G619" s="4"/>
      <c r="H619" s="865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.5">
      <c r="A620" s="4"/>
      <c r="B620" s="4"/>
      <c r="C620" s="4"/>
      <c r="D620" s="4"/>
      <c r="E620" s="4"/>
      <c r="F620" s="4"/>
      <c r="G620" s="4"/>
      <c r="H620" s="865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.5">
      <c r="A621" s="4"/>
      <c r="B621" s="4"/>
      <c r="C621" s="4"/>
      <c r="D621" s="4"/>
      <c r="E621" s="4"/>
      <c r="F621" s="4"/>
      <c r="G621" s="4"/>
      <c r="H621" s="865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.5">
      <c r="A622" s="4"/>
      <c r="B622" s="4"/>
      <c r="C622" s="4"/>
      <c r="D622" s="4"/>
      <c r="E622" s="4"/>
      <c r="F622" s="4"/>
      <c r="G622" s="4"/>
      <c r="H622" s="865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.5">
      <c r="A623" s="4"/>
      <c r="B623" s="4"/>
      <c r="C623" s="4"/>
      <c r="D623" s="4"/>
      <c r="E623" s="4"/>
      <c r="F623" s="4"/>
      <c r="G623" s="4"/>
      <c r="H623" s="865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.5">
      <c r="A624" s="4"/>
      <c r="B624" s="4"/>
      <c r="C624" s="4"/>
      <c r="D624" s="4"/>
      <c r="E624" s="4"/>
      <c r="F624" s="4"/>
      <c r="G624" s="4"/>
      <c r="H624" s="865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.5">
      <c r="A625" s="4"/>
      <c r="B625" s="4"/>
      <c r="C625" s="4"/>
      <c r="D625" s="4"/>
      <c r="E625" s="4"/>
      <c r="F625" s="4"/>
      <c r="G625" s="4"/>
      <c r="H625" s="865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.5">
      <c r="A626" s="4"/>
      <c r="B626" s="4"/>
      <c r="C626" s="4"/>
      <c r="D626" s="4"/>
      <c r="E626" s="4"/>
      <c r="F626" s="4"/>
      <c r="G626" s="4"/>
      <c r="H626" s="865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.5">
      <c r="A627" s="4"/>
      <c r="B627" s="4"/>
      <c r="C627" s="4"/>
      <c r="D627" s="4"/>
      <c r="E627" s="4"/>
      <c r="F627" s="4"/>
      <c r="G627" s="4"/>
      <c r="H627" s="865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.5">
      <c r="A628" s="4"/>
      <c r="B628" s="4"/>
      <c r="C628" s="4"/>
      <c r="D628" s="4"/>
      <c r="E628" s="4"/>
      <c r="F628" s="4"/>
      <c r="G628" s="4"/>
      <c r="H628" s="865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.5">
      <c r="A629" s="4"/>
      <c r="B629" s="4"/>
      <c r="C629" s="4"/>
      <c r="D629" s="4"/>
      <c r="E629" s="4"/>
      <c r="F629" s="4"/>
      <c r="G629" s="4"/>
      <c r="H629" s="865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.5">
      <c r="A630" s="4"/>
      <c r="B630" s="4"/>
      <c r="C630" s="4"/>
      <c r="D630" s="4"/>
      <c r="E630" s="4"/>
      <c r="F630" s="4"/>
      <c r="G630" s="4"/>
      <c r="H630" s="865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.5">
      <c r="A631" s="4"/>
      <c r="B631" s="4"/>
      <c r="C631" s="4"/>
      <c r="D631" s="4"/>
      <c r="E631" s="4"/>
      <c r="F631" s="4"/>
      <c r="G631" s="4"/>
      <c r="H631" s="865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.5">
      <c r="A632" s="4"/>
      <c r="B632" s="4"/>
      <c r="C632" s="4"/>
      <c r="D632" s="4"/>
      <c r="E632" s="4"/>
      <c r="F632" s="4"/>
      <c r="G632" s="4"/>
      <c r="H632" s="865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.5">
      <c r="A633" s="4"/>
      <c r="B633" s="4"/>
      <c r="C633" s="4"/>
      <c r="D633" s="4"/>
      <c r="E633" s="4"/>
      <c r="F633" s="4"/>
      <c r="G633" s="4"/>
      <c r="H633" s="865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.5">
      <c r="A634" s="4"/>
      <c r="B634" s="4"/>
      <c r="C634" s="4"/>
      <c r="D634" s="4"/>
      <c r="E634" s="4"/>
      <c r="F634" s="4"/>
      <c r="G634" s="4"/>
      <c r="H634" s="865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.5">
      <c r="A635" s="4"/>
      <c r="B635" s="4"/>
      <c r="C635" s="4"/>
      <c r="D635" s="4"/>
      <c r="E635" s="4"/>
      <c r="F635" s="4"/>
      <c r="G635" s="4"/>
      <c r="H635" s="865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.5">
      <c r="A636" s="4"/>
      <c r="B636" s="4"/>
      <c r="C636" s="4"/>
      <c r="D636" s="4"/>
      <c r="E636" s="4"/>
      <c r="F636" s="4"/>
      <c r="G636" s="4"/>
      <c r="H636" s="865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.5">
      <c r="A637" s="4"/>
      <c r="B637" s="4"/>
      <c r="C637" s="4"/>
      <c r="D637" s="4"/>
      <c r="E637" s="4"/>
      <c r="F637" s="4"/>
      <c r="G637" s="4"/>
      <c r="H637" s="865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.5">
      <c r="A638" s="4"/>
      <c r="B638" s="4"/>
      <c r="C638" s="4"/>
      <c r="D638" s="4"/>
      <c r="E638" s="4"/>
      <c r="F638" s="4"/>
      <c r="G638" s="4"/>
      <c r="H638" s="865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.5">
      <c r="A639" s="4"/>
      <c r="B639" s="4"/>
      <c r="C639" s="4"/>
      <c r="D639" s="4"/>
      <c r="E639" s="4"/>
      <c r="F639" s="4"/>
      <c r="G639" s="4"/>
      <c r="H639" s="865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.5">
      <c r="A640" s="4"/>
      <c r="B640" s="4"/>
      <c r="C640" s="4"/>
      <c r="D640" s="4"/>
      <c r="E640" s="4"/>
      <c r="F640" s="4"/>
      <c r="G640" s="4"/>
      <c r="H640" s="865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.5">
      <c r="A641" s="4"/>
      <c r="B641" s="4"/>
      <c r="C641" s="4"/>
      <c r="D641" s="4"/>
      <c r="E641" s="4"/>
      <c r="F641" s="4"/>
      <c r="G641" s="4"/>
      <c r="H641" s="865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.5">
      <c r="A642" s="4"/>
      <c r="B642" s="4"/>
      <c r="C642" s="4"/>
      <c r="D642" s="4"/>
      <c r="E642" s="4"/>
      <c r="F642" s="4"/>
      <c r="G642" s="4"/>
      <c r="H642" s="865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.5">
      <c r="A643" s="4"/>
      <c r="B643" s="4"/>
      <c r="C643" s="4"/>
      <c r="D643" s="4"/>
      <c r="E643" s="4"/>
      <c r="F643" s="4"/>
      <c r="G643" s="4"/>
      <c r="H643" s="865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.5">
      <c r="A644" s="4"/>
      <c r="B644" s="4"/>
      <c r="C644" s="4"/>
      <c r="D644" s="4"/>
      <c r="E644" s="4"/>
      <c r="F644" s="4"/>
      <c r="G644" s="4"/>
      <c r="H644" s="865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.5">
      <c r="A645" s="4"/>
      <c r="B645" s="4"/>
      <c r="C645" s="4"/>
      <c r="D645" s="4"/>
      <c r="E645" s="4"/>
      <c r="F645" s="4"/>
      <c r="G645" s="4"/>
      <c r="H645" s="865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.5">
      <c r="A646" s="4"/>
      <c r="B646" s="4"/>
      <c r="C646" s="4"/>
      <c r="D646" s="4"/>
      <c r="E646" s="4"/>
      <c r="F646" s="4"/>
      <c r="G646" s="4"/>
      <c r="H646" s="865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.5">
      <c r="A647" s="4"/>
      <c r="B647" s="4"/>
      <c r="C647" s="4"/>
      <c r="D647" s="4"/>
      <c r="E647" s="4"/>
      <c r="F647" s="4"/>
      <c r="G647" s="4"/>
      <c r="H647" s="865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.5">
      <c r="A648" s="4"/>
      <c r="B648" s="4"/>
      <c r="C648" s="4"/>
      <c r="D648" s="4"/>
      <c r="E648" s="4"/>
      <c r="F648" s="4"/>
      <c r="G648" s="4"/>
      <c r="H648" s="865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.5">
      <c r="A649" s="4"/>
      <c r="B649" s="4"/>
      <c r="C649" s="4"/>
      <c r="D649" s="4"/>
      <c r="E649" s="4"/>
      <c r="F649" s="4"/>
      <c r="G649" s="4"/>
      <c r="H649" s="865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.5">
      <c r="A650" s="4"/>
      <c r="B650" s="4"/>
      <c r="C650" s="4"/>
      <c r="D650" s="4"/>
      <c r="E650" s="4"/>
      <c r="F650" s="4"/>
      <c r="G650" s="4"/>
      <c r="H650" s="865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.5">
      <c r="A651" s="4"/>
      <c r="B651" s="4"/>
      <c r="C651" s="4"/>
      <c r="D651" s="4"/>
      <c r="E651" s="4"/>
      <c r="F651" s="4"/>
      <c r="G651" s="4"/>
      <c r="H651" s="865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.5">
      <c r="A652" s="4"/>
      <c r="B652" s="4"/>
      <c r="C652" s="4"/>
      <c r="D652" s="4"/>
      <c r="E652" s="4"/>
      <c r="F652" s="4"/>
      <c r="G652" s="4"/>
      <c r="H652" s="865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.5">
      <c r="A653" s="4"/>
      <c r="B653" s="4"/>
      <c r="C653" s="4"/>
      <c r="D653" s="4"/>
      <c r="E653" s="4"/>
      <c r="F653" s="4"/>
      <c r="G653" s="4"/>
      <c r="H653" s="865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.5">
      <c r="A654" s="4"/>
      <c r="B654" s="4"/>
      <c r="C654" s="4"/>
      <c r="D654" s="4"/>
      <c r="E654" s="4"/>
      <c r="F654" s="4"/>
      <c r="G654" s="4"/>
      <c r="H654" s="865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.5">
      <c r="A655" s="4"/>
      <c r="B655" s="4"/>
      <c r="C655" s="4"/>
      <c r="D655" s="4"/>
      <c r="E655" s="4"/>
      <c r="F655" s="4"/>
      <c r="G655" s="4"/>
      <c r="H655" s="865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.5">
      <c r="A656" s="4"/>
      <c r="B656" s="4"/>
      <c r="C656" s="4"/>
      <c r="D656" s="4"/>
      <c r="E656" s="4"/>
      <c r="F656" s="4"/>
      <c r="G656" s="4"/>
      <c r="H656" s="865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.5">
      <c r="A657" s="4"/>
      <c r="B657" s="4"/>
      <c r="C657" s="4"/>
      <c r="D657" s="4"/>
      <c r="E657" s="4"/>
      <c r="F657" s="4"/>
      <c r="G657" s="4"/>
      <c r="H657" s="865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.5">
      <c r="A658" s="4"/>
      <c r="B658" s="4"/>
      <c r="C658" s="4"/>
      <c r="D658" s="4"/>
      <c r="E658" s="4"/>
      <c r="F658" s="4"/>
      <c r="G658" s="4"/>
      <c r="H658" s="865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.5">
      <c r="A659" s="4"/>
      <c r="B659" s="4"/>
      <c r="C659" s="4"/>
      <c r="D659" s="4"/>
      <c r="E659" s="4"/>
      <c r="F659" s="4"/>
      <c r="G659" s="4"/>
      <c r="H659" s="865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.5">
      <c r="A660" s="4"/>
      <c r="B660" s="4"/>
      <c r="C660" s="4"/>
      <c r="D660" s="4"/>
      <c r="E660" s="4"/>
      <c r="F660" s="4"/>
      <c r="G660" s="4"/>
      <c r="H660" s="865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.5">
      <c r="A661" s="4"/>
      <c r="B661" s="4"/>
      <c r="C661" s="4"/>
      <c r="D661" s="4"/>
      <c r="E661" s="4"/>
      <c r="F661" s="4"/>
      <c r="G661" s="4"/>
      <c r="H661" s="865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.5">
      <c r="A662" s="4"/>
      <c r="B662" s="4"/>
      <c r="C662" s="4"/>
      <c r="D662" s="4"/>
      <c r="E662" s="4"/>
      <c r="F662" s="4"/>
      <c r="G662" s="4"/>
      <c r="H662" s="865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.5">
      <c r="A663" s="4"/>
      <c r="B663" s="4"/>
      <c r="C663" s="4"/>
      <c r="D663" s="4"/>
      <c r="E663" s="4"/>
      <c r="F663" s="4"/>
      <c r="G663" s="4"/>
      <c r="H663" s="865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.5">
      <c r="A664" s="4"/>
      <c r="B664" s="4"/>
      <c r="C664" s="4"/>
      <c r="D664" s="4"/>
      <c r="E664" s="4"/>
      <c r="F664" s="4"/>
      <c r="G664" s="4"/>
      <c r="H664" s="865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.5">
      <c r="A665" s="4"/>
      <c r="B665" s="4"/>
      <c r="C665" s="4"/>
      <c r="D665" s="4"/>
      <c r="E665" s="4"/>
      <c r="F665" s="4"/>
      <c r="G665" s="4"/>
      <c r="H665" s="865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.5">
      <c r="A666" s="4"/>
      <c r="B666" s="4"/>
      <c r="C666" s="4"/>
      <c r="D666" s="4"/>
      <c r="E666" s="4"/>
      <c r="F666" s="4"/>
      <c r="G666" s="4"/>
      <c r="H666" s="865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.5">
      <c r="A667" s="4"/>
      <c r="B667" s="4"/>
      <c r="C667" s="4"/>
      <c r="D667" s="4"/>
      <c r="E667" s="4"/>
      <c r="F667" s="4"/>
      <c r="G667" s="4"/>
      <c r="H667" s="865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.5">
      <c r="A668" s="4"/>
      <c r="B668" s="4"/>
      <c r="C668" s="4"/>
      <c r="D668" s="4"/>
      <c r="E668" s="4"/>
      <c r="F668" s="4"/>
      <c r="G668" s="4"/>
      <c r="H668" s="865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.5">
      <c r="A669" s="4"/>
      <c r="B669" s="4"/>
      <c r="C669" s="4"/>
      <c r="D669" s="4"/>
      <c r="E669" s="4"/>
      <c r="F669" s="4"/>
      <c r="G669" s="4"/>
      <c r="H669" s="865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.5">
      <c r="A670" s="4"/>
      <c r="B670" s="4"/>
      <c r="C670" s="4"/>
      <c r="D670" s="4"/>
      <c r="E670" s="4"/>
      <c r="F670" s="4"/>
      <c r="G670" s="4"/>
      <c r="H670" s="865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.5">
      <c r="A671" s="4"/>
      <c r="B671" s="4"/>
      <c r="C671" s="4"/>
      <c r="D671" s="4"/>
      <c r="E671" s="4"/>
      <c r="F671" s="4"/>
      <c r="G671" s="4"/>
      <c r="H671" s="865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.5">
      <c r="A672" s="4"/>
      <c r="B672" s="4"/>
      <c r="C672" s="4"/>
      <c r="D672" s="4"/>
      <c r="E672" s="4"/>
      <c r="F672" s="4"/>
      <c r="G672" s="4"/>
      <c r="H672" s="865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.5">
      <c r="A673" s="4"/>
      <c r="B673" s="4"/>
      <c r="C673" s="4"/>
      <c r="D673" s="4"/>
      <c r="E673" s="4"/>
      <c r="F673" s="4"/>
      <c r="G673" s="4"/>
      <c r="H673" s="865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.5">
      <c r="A674" s="4"/>
      <c r="B674" s="4"/>
      <c r="C674" s="4"/>
      <c r="D674" s="4"/>
      <c r="E674" s="4"/>
      <c r="F674" s="4"/>
      <c r="G674" s="4"/>
      <c r="H674" s="865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.5">
      <c r="A675" s="4"/>
      <c r="B675" s="4"/>
      <c r="C675" s="4"/>
      <c r="D675" s="4"/>
      <c r="E675" s="4"/>
      <c r="F675" s="4"/>
      <c r="G675" s="4"/>
      <c r="H675" s="865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.5">
      <c r="A676" s="4"/>
      <c r="B676" s="4"/>
      <c r="C676" s="4"/>
      <c r="D676" s="4"/>
      <c r="E676" s="4"/>
      <c r="F676" s="4"/>
      <c r="G676" s="4"/>
      <c r="H676" s="865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.5">
      <c r="A677" s="4"/>
      <c r="B677" s="4"/>
      <c r="C677" s="4"/>
      <c r="D677" s="4"/>
      <c r="E677" s="4"/>
      <c r="F677" s="4"/>
      <c r="G677" s="4"/>
      <c r="H677" s="865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.5">
      <c r="A678" s="4"/>
      <c r="B678" s="4"/>
      <c r="C678" s="4"/>
      <c r="D678" s="4"/>
      <c r="E678" s="4"/>
      <c r="F678" s="4"/>
      <c r="G678" s="4"/>
      <c r="H678" s="865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.5">
      <c r="A679" s="4"/>
      <c r="B679" s="4"/>
      <c r="C679" s="4"/>
      <c r="D679" s="4"/>
      <c r="E679" s="4"/>
      <c r="F679" s="4"/>
      <c r="G679" s="4"/>
      <c r="H679" s="865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.5">
      <c r="A680" s="4"/>
      <c r="B680" s="4"/>
      <c r="C680" s="4"/>
      <c r="D680" s="4"/>
      <c r="E680" s="4"/>
      <c r="F680" s="4"/>
      <c r="G680" s="4"/>
      <c r="H680" s="865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.5">
      <c r="A681" s="4"/>
      <c r="B681" s="4"/>
      <c r="C681" s="4"/>
      <c r="D681" s="4"/>
      <c r="E681" s="4"/>
      <c r="F681" s="4"/>
      <c r="G681" s="4"/>
      <c r="H681" s="865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.5">
      <c r="A682" s="4"/>
      <c r="B682" s="4"/>
      <c r="C682" s="4"/>
      <c r="D682" s="4"/>
      <c r="E682" s="4"/>
      <c r="F682" s="4"/>
      <c r="G682" s="4"/>
      <c r="H682" s="865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.5">
      <c r="A683" s="4"/>
      <c r="B683" s="4"/>
      <c r="C683" s="4"/>
      <c r="D683" s="4"/>
      <c r="E683" s="4"/>
      <c r="F683" s="4"/>
      <c r="G683" s="4"/>
      <c r="H683" s="865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.5">
      <c r="A684" s="4"/>
      <c r="B684" s="4"/>
      <c r="C684" s="4"/>
      <c r="D684" s="4"/>
      <c r="E684" s="4"/>
      <c r="F684" s="4"/>
      <c r="G684" s="4"/>
      <c r="H684" s="865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.5">
      <c r="A685" s="4"/>
      <c r="B685" s="4"/>
      <c r="C685" s="4"/>
      <c r="D685" s="4"/>
      <c r="E685" s="4"/>
      <c r="F685" s="4"/>
      <c r="G685" s="4"/>
      <c r="H685" s="865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.5">
      <c r="A686" s="4"/>
      <c r="B686" s="4"/>
      <c r="C686" s="4"/>
      <c r="D686" s="4"/>
      <c r="E686" s="4"/>
      <c r="F686" s="4"/>
      <c r="G686" s="4"/>
      <c r="H686" s="865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.5">
      <c r="A687" s="4"/>
      <c r="B687" s="4"/>
      <c r="C687" s="4"/>
      <c r="D687" s="4"/>
      <c r="E687" s="4"/>
      <c r="F687" s="4"/>
      <c r="G687" s="4"/>
      <c r="H687" s="865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.5">
      <c r="A688" s="4"/>
      <c r="B688" s="4"/>
      <c r="C688" s="4"/>
      <c r="D688" s="4"/>
      <c r="E688" s="4"/>
      <c r="F688" s="4"/>
      <c r="G688" s="4"/>
      <c r="H688" s="865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.5">
      <c r="A689" s="4"/>
      <c r="B689" s="4"/>
      <c r="C689" s="4"/>
      <c r="D689" s="4"/>
      <c r="E689" s="4"/>
      <c r="F689" s="4"/>
      <c r="G689" s="4"/>
      <c r="H689" s="865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.5">
      <c r="A690" s="4"/>
      <c r="B690" s="4"/>
      <c r="C690" s="4"/>
      <c r="D690" s="4"/>
      <c r="E690" s="4"/>
      <c r="F690" s="4"/>
      <c r="G690" s="4"/>
      <c r="H690" s="865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.5">
      <c r="A691" s="4"/>
      <c r="B691" s="4"/>
      <c r="C691" s="4"/>
      <c r="D691" s="4"/>
      <c r="E691" s="4"/>
      <c r="F691" s="4"/>
      <c r="G691" s="4"/>
      <c r="H691" s="865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.5">
      <c r="A692" s="4"/>
      <c r="B692" s="4"/>
      <c r="C692" s="4"/>
      <c r="D692" s="4"/>
      <c r="E692" s="4"/>
      <c r="F692" s="4"/>
      <c r="G692" s="4"/>
      <c r="H692" s="865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.5">
      <c r="A693" s="4"/>
      <c r="B693" s="4"/>
      <c r="C693" s="4"/>
      <c r="D693" s="4"/>
      <c r="E693" s="4"/>
      <c r="F693" s="4"/>
      <c r="G693" s="4"/>
      <c r="H693" s="865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.5">
      <c r="A694" s="4"/>
      <c r="B694" s="4"/>
      <c r="C694" s="4"/>
      <c r="D694" s="4"/>
      <c r="E694" s="4"/>
      <c r="F694" s="4"/>
      <c r="G694" s="4"/>
      <c r="H694" s="865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.5">
      <c r="A695" s="4"/>
      <c r="B695" s="4"/>
      <c r="C695" s="4"/>
      <c r="D695" s="4"/>
      <c r="E695" s="4"/>
      <c r="F695" s="4"/>
      <c r="G695" s="4"/>
      <c r="H695" s="865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.5">
      <c r="A696" s="4"/>
      <c r="B696" s="4"/>
      <c r="C696" s="4"/>
      <c r="D696" s="4"/>
      <c r="E696" s="4"/>
      <c r="F696" s="4"/>
      <c r="G696" s="4"/>
      <c r="H696" s="865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.5">
      <c r="A697" s="4"/>
      <c r="B697" s="4"/>
      <c r="C697" s="4"/>
      <c r="D697" s="4"/>
      <c r="E697" s="4"/>
      <c r="F697" s="4"/>
      <c r="G697" s="4"/>
      <c r="H697" s="865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.5">
      <c r="A698" s="4"/>
      <c r="B698" s="4"/>
      <c r="C698" s="4"/>
      <c r="D698" s="4"/>
      <c r="E698" s="4"/>
      <c r="F698" s="4"/>
      <c r="G698" s="4"/>
      <c r="H698" s="865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.5">
      <c r="A699" s="4"/>
      <c r="B699" s="4"/>
      <c r="C699" s="4"/>
      <c r="D699" s="4"/>
      <c r="E699" s="4"/>
      <c r="F699" s="4"/>
      <c r="G699" s="4"/>
      <c r="H699" s="865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.5">
      <c r="A700" s="4"/>
      <c r="B700" s="4"/>
      <c r="C700" s="4"/>
      <c r="D700" s="4"/>
      <c r="E700" s="4"/>
      <c r="F700" s="4"/>
      <c r="G700" s="4"/>
      <c r="H700" s="865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.5">
      <c r="A701" s="4"/>
      <c r="B701" s="4"/>
      <c r="C701" s="4"/>
      <c r="D701" s="4"/>
      <c r="E701" s="4"/>
      <c r="F701" s="4"/>
      <c r="G701" s="4"/>
      <c r="H701" s="865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.5">
      <c r="A702" s="4"/>
      <c r="B702" s="4"/>
      <c r="C702" s="4"/>
      <c r="D702" s="4"/>
      <c r="E702" s="4"/>
      <c r="F702" s="4"/>
      <c r="G702" s="4"/>
      <c r="H702" s="865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.5">
      <c r="A703" s="4"/>
      <c r="B703" s="4"/>
      <c r="C703" s="4"/>
      <c r="D703" s="4"/>
      <c r="E703" s="4"/>
      <c r="F703" s="4"/>
      <c r="G703" s="4"/>
      <c r="H703" s="865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.5">
      <c r="A704" s="4"/>
      <c r="B704" s="4"/>
      <c r="C704" s="4"/>
      <c r="D704" s="4"/>
      <c r="E704" s="4"/>
      <c r="F704" s="4"/>
      <c r="G704" s="4"/>
      <c r="H704" s="865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.5">
      <c r="A705" s="4"/>
      <c r="B705" s="4"/>
      <c r="C705" s="4"/>
      <c r="D705" s="4"/>
      <c r="E705" s="4"/>
      <c r="F705" s="4"/>
      <c r="G705" s="4"/>
      <c r="H705" s="865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.5">
      <c r="A706" s="4"/>
      <c r="B706" s="4"/>
      <c r="C706" s="4"/>
      <c r="D706" s="4"/>
      <c r="E706" s="4"/>
      <c r="F706" s="4"/>
      <c r="G706" s="4"/>
      <c r="H706" s="865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.5">
      <c r="A707" s="4"/>
      <c r="B707" s="4"/>
      <c r="C707" s="4"/>
      <c r="D707" s="4"/>
      <c r="E707" s="4"/>
      <c r="F707" s="4"/>
      <c r="G707" s="4"/>
      <c r="H707" s="865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.5">
      <c r="A708" s="4"/>
      <c r="B708" s="4"/>
      <c r="C708" s="4"/>
      <c r="D708" s="4"/>
      <c r="E708" s="4"/>
      <c r="F708" s="4"/>
      <c r="G708" s="4"/>
      <c r="H708" s="865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.5">
      <c r="A709" s="4"/>
      <c r="B709" s="4"/>
      <c r="C709" s="4"/>
      <c r="D709" s="4"/>
      <c r="E709" s="4"/>
      <c r="F709" s="4"/>
      <c r="G709" s="4"/>
      <c r="H709" s="865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.5">
      <c r="A710" s="4"/>
      <c r="B710" s="4"/>
      <c r="C710" s="4"/>
      <c r="D710" s="4"/>
      <c r="E710" s="4"/>
      <c r="F710" s="4"/>
      <c r="G710" s="4"/>
      <c r="H710" s="865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.5">
      <c r="A711" s="4"/>
      <c r="B711" s="4"/>
      <c r="C711" s="4"/>
      <c r="D711" s="4"/>
      <c r="E711" s="4"/>
      <c r="F711" s="4"/>
      <c r="G711" s="4"/>
      <c r="H711" s="865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.5">
      <c r="A712" s="4"/>
      <c r="B712" s="4"/>
      <c r="C712" s="4"/>
      <c r="D712" s="4"/>
      <c r="E712" s="4"/>
      <c r="F712" s="4"/>
      <c r="G712" s="4"/>
      <c r="H712" s="865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.5">
      <c r="A713" s="4"/>
      <c r="B713" s="4"/>
      <c r="C713" s="4"/>
      <c r="D713" s="4"/>
      <c r="E713" s="4"/>
      <c r="F713" s="4"/>
      <c r="G713" s="4"/>
      <c r="H713" s="865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.5">
      <c r="A714" s="4"/>
      <c r="B714" s="4"/>
      <c r="C714" s="4"/>
      <c r="D714" s="4"/>
      <c r="E714" s="4"/>
      <c r="F714" s="4"/>
      <c r="G714" s="4"/>
      <c r="H714" s="865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.5">
      <c r="A715" s="4"/>
      <c r="B715" s="4"/>
      <c r="C715" s="4"/>
      <c r="D715" s="4"/>
      <c r="E715" s="4"/>
      <c r="F715" s="4"/>
      <c r="G715" s="4"/>
      <c r="H715" s="865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.5">
      <c r="A716" s="4"/>
      <c r="B716" s="4"/>
      <c r="C716" s="4"/>
      <c r="D716" s="4"/>
      <c r="E716" s="4"/>
      <c r="F716" s="4"/>
      <c r="G716" s="4"/>
      <c r="H716" s="865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.5">
      <c r="A717" s="4"/>
      <c r="B717" s="4"/>
      <c r="C717" s="4"/>
      <c r="D717" s="4"/>
      <c r="E717" s="4"/>
      <c r="F717" s="4"/>
      <c r="G717" s="4"/>
      <c r="H717" s="865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.5">
      <c r="A718" s="4"/>
      <c r="B718" s="4"/>
      <c r="C718" s="4"/>
      <c r="D718" s="4"/>
      <c r="E718" s="4"/>
      <c r="F718" s="4"/>
      <c r="G718" s="4"/>
      <c r="H718" s="865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.5">
      <c r="A719" s="4"/>
      <c r="B719" s="4"/>
      <c r="C719" s="4"/>
      <c r="D719" s="4"/>
      <c r="E719" s="4"/>
      <c r="F719" s="4"/>
      <c r="G719" s="4"/>
      <c r="H719" s="865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.5">
      <c r="A720" s="4"/>
      <c r="B720" s="4"/>
      <c r="C720" s="4"/>
      <c r="D720" s="4"/>
      <c r="E720" s="4"/>
      <c r="F720" s="4"/>
      <c r="G720" s="4"/>
      <c r="H720" s="865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.5">
      <c r="A721" s="4"/>
      <c r="B721" s="4"/>
      <c r="C721" s="4"/>
      <c r="D721" s="4"/>
      <c r="E721" s="4"/>
      <c r="F721" s="4"/>
      <c r="G721" s="4"/>
      <c r="H721" s="865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.5">
      <c r="A722" s="4"/>
      <c r="B722" s="4"/>
      <c r="C722" s="4"/>
      <c r="D722" s="4"/>
      <c r="E722" s="4"/>
      <c r="F722" s="4"/>
      <c r="G722" s="4"/>
      <c r="H722" s="865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.5">
      <c r="A723" s="4"/>
      <c r="B723" s="4"/>
      <c r="C723" s="4"/>
      <c r="D723" s="4"/>
      <c r="E723" s="4"/>
      <c r="F723" s="4"/>
      <c r="G723" s="4"/>
      <c r="H723" s="865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.5">
      <c r="A724" s="4"/>
      <c r="B724" s="4"/>
      <c r="C724" s="4"/>
      <c r="D724" s="4"/>
      <c r="E724" s="4"/>
      <c r="F724" s="4"/>
      <c r="G724" s="4"/>
      <c r="H724" s="865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.5">
      <c r="A725" s="4"/>
      <c r="B725" s="4"/>
      <c r="C725" s="4"/>
      <c r="D725" s="4"/>
      <c r="E725" s="4"/>
      <c r="F725" s="4"/>
      <c r="G725" s="4"/>
      <c r="H725" s="865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.5">
      <c r="A726" s="4"/>
      <c r="B726" s="4"/>
      <c r="C726" s="4"/>
      <c r="D726" s="4"/>
      <c r="E726" s="4"/>
      <c r="F726" s="4"/>
      <c r="G726" s="4"/>
      <c r="H726" s="865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.5">
      <c r="A727" s="4"/>
      <c r="B727" s="4"/>
      <c r="C727" s="4"/>
      <c r="D727" s="4"/>
      <c r="E727" s="4"/>
      <c r="F727" s="4"/>
      <c r="G727" s="4"/>
      <c r="H727" s="865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.5">
      <c r="A728" s="4"/>
      <c r="B728" s="4"/>
      <c r="C728" s="4"/>
      <c r="D728" s="4"/>
      <c r="E728" s="4"/>
      <c r="F728" s="4"/>
      <c r="G728" s="4"/>
      <c r="H728" s="865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.5">
      <c r="A729" s="4"/>
      <c r="B729" s="4"/>
      <c r="C729" s="4"/>
      <c r="D729" s="4"/>
      <c r="E729" s="4"/>
      <c r="F729" s="4"/>
      <c r="G729" s="4"/>
      <c r="H729" s="865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.5">
      <c r="A730" s="4"/>
      <c r="B730" s="4"/>
      <c r="C730" s="4"/>
      <c r="D730" s="4"/>
      <c r="E730" s="4"/>
      <c r="F730" s="4"/>
      <c r="G730" s="4"/>
      <c r="H730" s="865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.5">
      <c r="A731" s="4"/>
      <c r="B731" s="4"/>
      <c r="C731" s="4"/>
      <c r="D731" s="4"/>
      <c r="E731" s="4"/>
      <c r="F731" s="4"/>
      <c r="G731" s="4"/>
      <c r="H731" s="865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.5">
      <c r="A732" s="4"/>
      <c r="B732" s="4"/>
      <c r="C732" s="4"/>
      <c r="D732" s="4"/>
      <c r="E732" s="4"/>
      <c r="F732" s="4"/>
      <c r="G732" s="4"/>
      <c r="H732" s="865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.5">
      <c r="A733" s="4"/>
      <c r="B733" s="4"/>
      <c r="C733" s="4"/>
      <c r="D733" s="4"/>
      <c r="E733" s="4"/>
      <c r="F733" s="4"/>
      <c r="G733" s="4"/>
      <c r="H733" s="865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.5">
      <c r="A734" s="4"/>
      <c r="B734" s="4"/>
      <c r="C734" s="4"/>
      <c r="D734" s="4"/>
      <c r="E734" s="4"/>
      <c r="F734" s="4"/>
      <c r="G734" s="4"/>
      <c r="H734" s="865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.5">
      <c r="A735" s="4"/>
      <c r="B735" s="4"/>
      <c r="C735" s="4"/>
      <c r="D735" s="4"/>
      <c r="E735" s="4"/>
      <c r="F735" s="4"/>
      <c r="G735" s="4"/>
      <c r="H735" s="865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.5">
      <c r="A736" s="4"/>
      <c r="B736" s="4"/>
      <c r="C736" s="4"/>
      <c r="D736" s="4"/>
      <c r="E736" s="4"/>
      <c r="F736" s="4"/>
      <c r="G736" s="4"/>
      <c r="H736" s="865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.5">
      <c r="A737" s="4"/>
      <c r="B737" s="4"/>
      <c r="C737" s="4"/>
      <c r="D737" s="4"/>
      <c r="E737" s="4"/>
      <c r="F737" s="4"/>
      <c r="G737" s="4"/>
      <c r="H737" s="865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.5">
      <c r="A738" s="4"/>
      <c r="B738" s="4"/>
      <c r="C738" s="4"/>
      <c r="D738" s="4"/>
      <c r="E738" s="4"/>
      <c r="F738" s="4"/>
      <c r="G738" s="4"/>
      <c r="H738" s="865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.5">
      <c r="A739" s="4"/>
      <c r="B739" s="4"/>
      <c r="C739" s="4"/>
      <c r="D739" s="4"/>
      <c r="E739" s="4"/>
      <c r="F739" s="4"/>
      <c r="G739" s="4"/>
      <c r="H739" s="865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.5">
      <c r="A740" s="4"/>
      <c r="B740" s="4"/>
      <c r="C740" s="4"/>
      <c r="D740" s="4"/>
      <c r="E740" s="4"/>
      <c r="F740" s="4"/>
      <c r="G740" s="4"/>
      <c r="H740" s="865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.5">
      <c r="A741" s="4"/>
      <c r="B741" s="4"/>
      <c r="C741" s="4"/>
      <c r="D741" s="4"/>
      <c r="E741" s="4"/>
      <c r="F741" s="4"/>
      <c r="G741" s="4"/>
      <c r="H741" s="865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.5">
      <c r="A742" s="4"/>
      <c r="B742" s="4"/>
      <c r="C742" s="4"/>
      <c r="D742" s="4"/>
      <c r="E742" s="4"/>
      <c r="F742" s="4"/>
      <c r="G742" s="4"/>
      <c r="H742" s="865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.5">
      <c r="A743" s="4"/>
      <c r="B743" s="4"/>
      <c r="C743" s="4"/>
      <c r="D743" s="4"/>
      <c r="E743" s="4"/>
      <c r="F743" s="4"/>
      <c r="G743" s="4"/>
      <c r="H743" s="865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.5">
      <c r="A744" s="4"/>
      <c r="B744" s="4"/>
      <c r="C744" s="4"/>
      <c r="D744" s="4"/>
      <c r="E744" s="4"/>
      <c r="F744" s="4"/>
      <c r="G744" s="4"/>
      <c r="H744" s="865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.5">
      <c r="A745" s="4"/>
      <c r="B745" s="4"/>
      <c r="C745" s="4"/>
      <c r="D745" s="4"/>
      <c r="E745" s="4"/>
      <c r="F745" s="4"/>
      <c r="G745" s="4"/>
      <c r="H745" s="865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.5">
      <c r="A746" s="4"/>
      <c r="B746" s="4"/>
      <c r="C746" s="4"/>
      <c r="D746" s="4"/>
      <c r="E746" s="4"/>
      <c r="F746" s="4"/>
      <c r="G746" s="4"/>
      <c r="H746" s="865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.5">
      <c r="A747" s="4"/>
      <c r="B747" s="4"/>
      <c r="C747" s="4"/>
      <c r="D747" s="4"/>
      <c r="E747" s="4"/>
      <c r="F747" s="4"/>
      <c r="G747" s="4"/>
      <c r="H747" s="865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.5">
      <c r="A748" s="4"/>
      <c r="B748" s="4"/>
      <c r="C748" s="4"/>
      <c r="D748" s="4"/>
      <c r="E748" s="4"/>
      <c r="F748" s="4"/>
      <c r="G748" s="4"/>
      <c r="H748" s="865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.5">
      <c r="A749" s="4"/>
      <c r="B749" s="4"/>
      <c r="C749" s="4"/>
      <c r="D749" s="4"/>
      <c r="E749" s="4"/>
      <c r="F749" s="4"/>
      <c r="G749" s="4"/>
      <c r="H749" s="865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.5">
      <c r="A750" s="4"/>
      <c r="B750" s="4"/>
      <c r="C750" s="4"/>
      <c r="D750" s="4"/>
      <c r="E750" s="4"/>
      <c r="F750" s="4"/>
      <c r="G750" s="4"/>
      <c r="H750" s="865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.5">
      <c r="A751" s="4"/>
      <c r="B751" s="4"/>
      <c r="C751" s="4"/>
      <c r="D751" s="4"/>
      <c r="E751" s="4"/>
      <c r="F751" s="4"/>
      <c r="G751" s="4"/>
      <c r="H751" s="865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.5">
      <c r="A752" s="4"/>
      <c r="B752" s="4"/>
      <c r="C752" s="4"/>
      <c r="D752" s="4"/>
      <c r="E752" s="4"/>
      <c r="F752" s="4"/>
      <c r="G752" s="4"/>
      <c r="H752" s="865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.5">
      <c r="A753" s="4"/>
      <c r="B753" s="4"/>
      <c r="C753" s="4"/>
      <c r="D753" s="4"/>
      <c r="E753" s="4"/>
      <c r="F753" s="4"/>
      <c r="G753" s="4"/>
      <c r="H753" s="865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.5">
      <c r="A754" s="4"/>
      <c r="B754" s="4"/>
      <c r="C754" s="4"/>
      <c r="D754" s="4"/>
      <c r="E754" s="4"/>
      <c r="F754" s="4"/>
      <c r="G754" s="4"/>
      <c r="H754" s="865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.5">
      <c r="A755" s="4"/>
      <c r="B755" s="4"/>
      <c r="C755" s="4"/>
      <c r="D755" s="4"/>
      <c r="E755" s="4"/>
      <c r="F755" s="4"/>
      <c r="G755" s="4"/>
      <c r="H755" s="865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.5">
      <c r="A756" s="4"/>
      <c r="B756" s="4"/>
      <c r="C756" s="4"/>
      <c r="D756" s="4"/>
      <c r="E756" s="4"/>
      <c r="F756" s="4"/>
      <c r="G756" s="4"/>
      <c r="H756" s="865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.5">
      <c r="A757" s="4"/>
      <c r="B757" s="4"/>
      <c r="C757" s="4"/>
      <c r="D757" s="4"/>
      <c r="E757" s="4"/>
      <c r="F757" s="4"/>
      <c r="G757" s="4"/>
      <c r="H757" s="865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.5">
      <c r="A758" s="4"/>
      <c r="B758" s="4"/>
      <c r="C758" s="4"/>
      <c r="D758" s="4"/>
      <c r="E758" s="4"/>
      <c r="F758" s="4"/>
      <c r="G758" s="4"/>
      <c r="H758" s="865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.5">
      <c r="A759" s="4"/>
      <c r="B759" s="4"/>
      <c r="C759" s="4"/>
      <c r="D759" s="4"/>
      <c r="E759" s="4"/>
      <c r="F759" s="4"/>
      <c r="G759" s="4"/>
      <c r="H759" s="865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.5">
      <c r="A760" s="4"/>
      <c r="B760" s="4"/>
      <c r="C760" s="4"/>
      <c r="D760" s="4"/>
      <c r="E760" s="4"/>
      <c r="F760" s="4"/>
      <c r="G760" s="4"/>
      <c r="H760" s="865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.5">
      <c r="A761" s="4"/>
      <c r="B761" s="4"/>
      <c r="C761" s="4"/>
      <c r="D761" s="4"/>
      <c r="E761" s="4"/>
      <c r="F761" s="4"/>
      <c r="G761" s="4"/>
      <c r="H761" s="865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.5">
      <c r="A762" s="4"/>
      <c r="B762" s="4"/>
      <c r="C762" s="4"/>
      <c r="D762" s="4"/>
      <c r="E762" s="4"/>
      <c r="F762" s="4"/>
      <c r="G762" s="4"/>
      <c r="H762" s="865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.5">
      <c r="A763" s="4"/>
      <c r="B763" s="4"/>
      <c r="C763" s="4"/>
      <c r="D763" s="4"/>
      <c r="E763" s="4"/>
      <c r="F763" s="4"/>
      <c r="G763" s="4"/>
      <c r="H763" s="865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.5">
      <c r="A764" s="4"/>
      <c r="B764" s="4"/>
      <c r="C764" s="4"/>
      <c r="D764" s="4"/>
      <c r="E764" s="4"/>
      <c r="F764" s="4"/>
      <c r="G764" s="4"/>
      <c r="H764" s="865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.5">
      <c r="A765" s="4"/>
      <c r="B765" s="4"/>
      <c r="C765" s="4"/>
      <c r="D765" s="4"/>
      <c r="E765" s="4"/>
      <c r="F765" s="4"/>
      <c r="G765" s="4"/>
      <c r="H765" s="865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.5">
      <c r="A766" s="4"/>
      <c r="B766" s="4"/>
      <c r="C766" s="4"/>
      <c r="D766" s="4"/>
      <c r="E766" s="4"/>
      <c r="F766" s="4"/>
      <c r="G766" s="4"/>
      <c r="H766" s="865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.5">
      <c r="A767" s="4"/>
      <c r="B767" s="4"/>
      <c r="C767" s="4"/>
      <c r="D767" s="4"/>
      <c r="E767" s="4"/>
      <c r="F767" s="4"/>
      <c r="G767" s="4"/>
      <c r="H767" s="865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.5">
      <c r="A768" s="4"/>
      <c r="B768" s="4"/>
      <c r="C768" s="4"/>
      <c r="D768" s="4"/>
      <c r="E768" s="4"/>
      <c r="F768" s="4"/>
      <c r="G768" s="4"/>
      <c r="H768" s="865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.5">
      <c r="A769" s="4"/>
      <c r="B769" s="4"/>
      <c r="C769" s="4"/>
      <c r="D769" s="4"/>
      <c r="E769" s="4"/>
      <c r="F769" s="4"/>
      <c r="G769" s="4"/>
      <c r="H769" s="865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.5">
      <c r="A770" s="4"/>
      <c r="B770" s="4"/>
      <c r="C770" s="4"/>
      <c r="D770" s="4"/>
      <c r="E770" s="4"/>
      <c r="F770" s="4"/>
      <c r="G770" s="4"/>
      <c r="H770" s="865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.5">
      <c r="A771" s="4"/>
      <c r="B771" s="4"/>
      <c r="C771" s="4"/>
      <c r="D771" s="4"/>
      <c r="E771" s="4"/>
      <c r="F771" s="4"/>
      <c r="G771" s="4"/>
      <c r="H771" s="865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.5">
      <c r="A772" s="4"/>
      <c r="B772" s="4"/>
      <c r="C772" s="4"/>
      <c r="D772" s="4"/>
      <c r="E772" s="4"/>
      <c r="F772" s="4"/>
      <c r="G772" s="4"/>
      <c r="H772" s="865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.5">
      <c r="A773" s="4"/>
      <c r="B773" s="4"/>
      <c r="C773" s="4"/>
      <c r="D773" s="4"/>
      <c r="E773" s="4"/>
      <c r="F773" s="4"/>
      <c r="G773" s="4"/>
      <c r="H773" s="865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.5">
      <c r="A774" s="4"/>
      <c r="B774" s="4"/>
      <c r="C774" s="4"/>
      <c r="D774" s="4"/>
      <c r="E774" s="4"/>
      <c r="F774" s="4"/>
      <c r="G774" s="4"/>
      <c r="H774" s="865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.5">
      <c r="A775" s="4"/>
      <c r="B775" s="4"/>
      <c r="C775" s="4"/>
      <c r="D775" s="4"/>
      <c r="E775" s="4"/>
      <c r="F775" s="4"/>
      <c r="G775" s="4"/>
      <c r="H775" s="865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.5">
      <c r="A776" s="4"/>
      <c r="B776" s="4"/>
      <c r="C776" s="4"/>
      <c r="D776" s="4"/>
      <c r="E776" s="4"/>
      <c r="F776" s="4"/>
      <c r="G776" s="4"/>
      <c r="H776" s="865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.5">
      <c r="A777" s="4"/>
      <c r="B777" s="4"/>
      <c r="C777" s="4"/>
      <c r="D777" s="4"/>
      <c r="E777" s="4"/>
      <c r="F777" s="4"/>
      <c r="G777" s="4"/>
      <c r="H777" s="865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.5">
      <c r="A778" s="4"/>
      <c r="B778" s="4"/>
      <c r="C778" s="4"/>
      <c r="D778" s="4"/>
      <c r="E778" s="4"/>
      <c r="F778" s="4"/>
      <c r="G778" s="4"/>
      <c r="H778" s="865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.5">
      <c r="A779" s="4"/>
      <c r="B779" s="4"/>
      <c r="C779" s="4"/>
      <c r="D779" s="4"/>
      <c r="E779" s="4"/>
      <c r="F779" s="4"/>
      <c r="G779" s="4"/>
      <c r="H779" s="865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.5">
      <c r="A780" s="4"/>
      <c r="B780" s="4"/>
      <c r="C780" s="4"/>
      <c r="D780" s="4"/>
      <c r="E780" s="4"/>
      <c r="F780" s="4"/>
      <c r="G780" s="4"/>
      <c r="H780" s="865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.5">
      <c r="A781" s="4"/>
      <c r="B781" s="4"/>
      <c r="C781" s="4"/>
      <c r="D781" s="4"/>
      <c r="E781" s="4"/>
      <c r="F781" s="4"/>
      <c r="G781" s="4"/>
      <c r="H781" s="865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.5">
      <c r="A782" s="4"/>
      <c r="B782" s="4"/>
      <c r="C782" s="4"/>
      <c r="D782" s="4"/>
      <c r="E782" s="4"/>
      <c r="F782" s="4"/>
      <c r="G782" s="4"/>
      <c r="H782" s="865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.5">
      <c r="A783" s="4"/>
      <c r="B783" s="4"/>
      <c r="C783" s="4"/>
      <c r="D783" s="4"/>
      <c r="E783" s="4"/>
      <c r="F783" s="4"/>
      <c r="G783" s="4"/>
      <c r="H783" s="865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.5">
      <c r="A784" s="4"/>
      <c r="B784" s="4"/>
      <c r="C784" s="4"/>
      <c r="D784" s="4"/>
      <c r="E784" s="4"/>
      <c r="F784" s="4"/>
      <c r="G784" s="4"/>
      <c r="H784" s="865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.5">
      <c r="A785" s="4"/>
      <c r="B785" s="4"/>
      <c r="C785" s="4"/>
      <c r="D785" s="4"/>
      <c r="E785" s="4"/>
      <c r="F785" s="4"/>
      <c r="G785" s="4"/>
      <c r="H785" s="865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.5">
      <c r="A786" s="4"/>
      <c r="B786" s="4"/>
      <c r="C786" s="4"/>
      <c r="D786" s="4"/>
      <c r="E786" s="4"/>
      <c r="F786" s="4"/>
      <c r="G786" s="4"/>
      <c r="H786" s="865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.5">
      <c r="A787" s="4"/>
      <c r="B787" s="4"/>
      <c r="C787" s="4"/>
      <c r="D787" s="4"/>
      <c r="E787" s="4"/>
      <c r="F787" s="4"/>
      <c r="G787" s="4"/>
      <c r="H787" s="865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.5">
      <c r="A788" s="4"/>
      <c r="B788" s="4"/>
      <c r="C788" s="4"/>
      <c r="D788" s="4"/>
      <c r="E788" s="4"/>
      <c r="F788" s="4"/>
      <c r="G788" s="4"/>
      <c r="H788" s="865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.5">
      <c r="A789" s="4"/>
      <c r="B789" s="4"/>
      <c r="C789" s="4"/>
      <c r="D789" s="4"/>
      <c r="E789" s="4"/>
      <c r="F789" s="4"/>
      <c r="G789" s="4"/>
      <c r="H789" s="865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.5">
      <c r="A790" s="4"/>
      <c r="B790" s="4"/>
      <c r="C790" s="4"/>
      <c r="D790" s="4"/>
      <c r="E790" s="4"/>
      <c r="F790" s="4"/>
      <c r="G790" s="4"/>
      <c r="H790" s="865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.5">
      <c r="A791" s="4"/>
      <c r="B791" s="4"/>
      <c r="C791" s="4"/>
      <c r="D791" s="4"/>
      <c r="E791" s="4"/>
      <c r="F791" s="4"/>
      <c r="G791" s="4"/>
      <c r="H791" s="865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.5">
      <c r="A792" s="4"/>
      <c r="B792" s="4"/>
      <c r="C792" s="4"/>
      <c r="D792" s="4"/>
      <c r="E792" s="4"/>
      <c r="F792" s="4"/>
      <c r="G792" s="4"/>
      <c r="H792" s="865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.5">
      <c r="A793" s="4"/>
      <c r="B793" s="4"/>
      <c r="C793" s="4"/>
      <c r="D793" s="4"/>
      <c r="E793" s="4"/>
      <c r="F793" s="4"/>
      <c r="G793" s="4"/>
      <c r="H793" s="865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.5">
      <c r="A794" s="4"/>
      <c r="B794" s="4"/>
      <c r="C794" s="4"/>
      <c r="D794" s="4"/>
      <c r="E794" s="4"/>
      <c r="F794" s="4"/>
      <c r="G794" s="4"/>
      <c r="H794" s="865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.5">
      <c r="A795" s="4"/>
      <c r="B795" s="4"/>
      <c r="C795" s="4"/>
      <c r="D795" s="4"/>
      <c r="E795" s="4"/>
      <c r="F795" s="4"/>
      <c r="G795" s="4"/>
      <c r="H795" s="865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.5">
      <c r="A796" s="4"/>
      <c r="B796" s="4"/>
      <c r="C796" s="4"/>
      <c r="D796" s="4"/>
      <c r="E796" s="4"/>
      <c r="F796" s="4"/>
      <c r="G796" s="4"/>
      <c r="H796" s="865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.5">
      <c r="A797" s="4"/>
      <c r="B797" s="4"/>
      <c r="C797" s="4"/>
      <c r="D797" s="4"/>
      <c r="E797" s="4"/>
      <c r="F797" s="4"/>
      <c r="G797" s="4"/>
      <c r="H797" s="865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.5">
      <c r="A798" s="4"/>
      <c r="B798" s="4"/>
      <c r="C798" s="4"/>
      <c r="D798" s="4"/>
      <c r="E798" s="4"/>
      <c r="F798" s="4"/>
      <c r="G798" s="4"/>
      <c r="H798" s="865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.5">
      <c r="A799" s="4"/>
      <c r="B799" s="4"/>
      <c r="C799" s="4"/>
      <c r="D799" s="4"/>
      <c r="E799" s="4"/>
      <c r="F799" s="4"/>
      <c r="G799" s="4"/>
      <c r="H799" s="865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.5">
      <c r="A800" s="4"/>
      <c r="B800" s="4"/>
      <c r="C800" s="4"/>
      <c r="D800" s="4"/>
      <c r="E800" s="4"/>
      <c r="F800" s="4"/>
      <c r="G800" s="4"/>
      <c r="H800" s="865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.5">
      <c r="A801" s="4"/>
      <c r="B801" s="4"/>
      <c r="C801" s="4"/>
      <c r="D801" s="4"/>
      <c r="E801" s="4"/>
      <c r="F801" s="4"/>
      <c r="G801" s="4"/>
      <c r="H801" s="865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.5">
      <c r="A802" s="4"/>
      <c r="B802" s="4"/>
      <c r="C802" s="4"/>
      <c r="D802" s="4"/>
      <c r="E802" s="4"/>
      <c r="F802" s="4"/>
      <c r="G802" s="4"/>
      <c r="H802" s="865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.5">
      <c r="A803" s="4"/>
      <c r="B803" s="4"/>
      <c r="C803" s="4"/>
      <c r="D803" s="4"/>
      <c r="E803" s="4"/>
      <c r="F803" s="4"/>
      <c r="G803" s="4"/>
      <c r="H803" s="865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.5">
      <c r="A804" s="4"/>
      <c r="B804" s="4"/>
      <c r="C804" s="4"/>
      <c r="D804" s="4"/>
      <c r="E804" s="4"/>
      <c r="F804" s="4"/>
      <c r="G804" s="4"/>
      <c r="H804" s="865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.5">
      <c r="A805" s="4"/>
      <c r="B805" s="4"/>
      <c r="C805" s="4"/>
      <c r="D805" s="4"/>
      <c r="E805" s="4"/>
      <c r="F805" s="4"/>
      <c r="G805" s="4"/>
      <c r="H805" s="865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.5">
      <c r="A806" s="4"/>
      <c r="B806" s="4"/>
      <c r="C806" s="4"/>
      <c r="D806" s="4"/>
      <c r="E806" s="4"/>
      <c r="F806" s="4"/>
      <c r="G806" s="4"/>
      <c r="H806" s="865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.5">
      <c r="A807" s="4"/>
      <c r="B807" s="4"/>
      <c r="C807" s="4"/>
      <c r="D807" s="4"/>
      <c r="E807" s="4"/>
      <c r="F807" s="4"/>
      <c r="G807" s="4"/>
      <c r="H807" s="865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.5">
      <c r="A808" s="4"/>
      <c r="B808" s="4"/>
      <c r="C808" s="4"/>
      <c r="D808" s="4"/>
      <c r="E808" s="4"/>
      <c r="F808" s="4"/>
      <c r="G808" s="4"/>
      <c r="H808" s="865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.5">
      <c r="A809" s="4"/>
      <c r="B809" s="4"/>
      <c r="C809" s="4"/>
      <c r="D809" s="4"/>
      <c r="E809" s="4"/>
      <c r="F809" s="4"/>
      <c r="G809" s="4"/>
      <c r="H809" s="865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.5">
      <c r="A810" s="4"/>
      <c r="B810" s="4"/>
      <c r="C810" s="4"/>
      <c r="D810" s="4"/>
      <c r="E810" s="4"/>
      <c r="F810" s="4"/>
      <c r="G810" s="4"/>
      <c r="H810" s="865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.5">
      <c r="A811" s="4"/>
      <c r="B811" s="4"/>
      <c r="C811" s="4"/>
      <c r="D811" s="4"/>
      <c r="E811" s="4"/>
      <c r="F811" s="4"/>
      <c r="G811" s="4"/>
      <c r="H811" s="865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.5">
      <c r="A812" s="4"/>
      <c r="B812" s="4"/>
      <c r="C812" s="4"/>
      <c r="D812" s="4"/>
      <c r="E812" s="4"/>
      <c r="F812" s="4"/>
      <c r="G812" s="4"/>
      <c r="H812" s="865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.5">
      <c r="A813" s="4"/>
      <c r="B813" s="4"/>
      <c r="C813" s="4"/>
      <c r="D813" s="4"/>
      <c r="E813" s="4"/>
      <c r="F813" s="4"/>
      <c r="G813" s="4"/>
      <c r="H813" s="865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.5">
      <c r="A814" s="4"/>
      <c r="B814" s="4"/>
      <c r="C814" s="4"/>
      <c r="D814" s="4"/>
      <c r="E814" s="4"/>
      <c r="F814" s="4"/>
      <c r="G814" s="4"/>
      <c r="H814" s="865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.5">
      <c r="A815" s="4"/>
      <c r="B815" s="4"/>
      <c r="C815" s="4"/>
      <c r="D815" s="4"/>
      <c r="E815" s="4"/>
      <c r="F815" s="4"/>
      <c r="G815" s="4"/>
      <c r="H815" s="865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.5">
      <c r="A816" s="4"/>
      <c r="B816" s="4"/>
      <c r="C816" s="4"/>
      <c r="D816" s="4"/>
      <c r="E816" s="4"/>
      <c r="F816" s="4"/>
      <c r="G816" s="4"/>
      <c r="H816" s="865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.5">
      <c r="A817" s="4"/>
      <c r="B817" s="4"/>
      <c r="C817" s="4"/>
      <c r="D817" s="4"/>
      <c r="E817" s="4"/>
      <c r="F817" s="4"/>
      <c r="G817" s="4"/>
      <c r="H817" s="865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.5">
      <c r="A818" s="4"/>
      <c r="B818" s="4"/>
      <c r="C818" s="4"/>
      <c r="D818" s="4"/>
      <c r="E818" s="4"/>
      <c r="F818" s="4"/>
      <c r="G818" s="4"/>
      <c r="H818" s="865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.5">
      <c r="A819" s="4"/>
      <c r="B819" s="4"/>
      <c r="C819" s="4"/>
      <c r="D819" s="4"/>
      <c r="E819" s="4"/>
      <c r="F819" s="4"/>
      <c r="G819" s="4"/>
      <c r="H819" s="865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.5">
      <c r="A820" s="4"/>
      <c r="B820" s="4"/>
      <c r="C820" s="4"/>
      <c r="D820" s="4"/>
      <c r="E820" s="4"/>
      <c r="F820" s="4"/>
      <c r="G820" s="4"/>
      <c r="H820" s="865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.5">
      <c r="A821" s="4"/>
      <c r="B821" s="4"/>
      <c r="C821" s="4"/>
      <c r="D821" s="4"/>
      <c r="E821" s="4"/>
      <c r="F821" s="4"/>
      <c r="G821" s="4"/>
      <c r="H821" s="865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.5">
      <c r="A822" s="4"/>
      <c r="B822" s="4"/>
      <c r="C822" s="4"/>
      <c r="D822" s="4"/>
      <c r="E822" s="4"/>
      <c r="F822" s="4"/>
      <c r="G822" s="4"/>
      <c r="H822" s="865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.5">
      <c r="A823" s="4"/>
      <c r="B823" s="4"/>
      <c r="C823" s="4"/>
      <c r="D823" s="4"/>
      <c r="E823" s="4"/>
      <c r="F823" s="4"/>
      <c r="G823" s="4"/>
      <c r="H823" s="865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.5">
      <c r="A824" s="4"/>
      <c r="B824" s="4"/>
      <c r="C824" s="4"/>
      <c r="D824" s="4"/>
      <c r="E824" s="4"/>
      <c r="F824" s="4"/>
      <c r="G824" s="4"/>
      <c r="H824" s="865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.5">
      <c r="A825" s="4"/>
      <c r="B825" s="4"/>
      <c r="C825" s="4"/>
      <c r="D825" s="4"/>
      <c r="E825" s="4"/>
      <c r="F825" s="4"/>
      <c r="G825" s="4"/>
      <c r="H825" s="865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.5">
      <c r="A826" s="4"/>
      <c r="B826" s="4"/>
      <c r="C826" s="4"/>
      <c r="D826" s="4"/>
      <c r="E826" s="4"/>
      <c r="F826" s="4"/>
      <c r="G826" s="4"/>
      <c r="H826" s="865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.5">
      <c r="A827" s="4"/>
      <c r="B827" s="4"/>
      <c r="C827" s="4"/>
      <c r="D827" s="4"/>
      <c r="E827" s="4"/>
      <c r="F827" s="4"/>
      <c r="G827" s="4"/>
      <c r="H827" s="865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.5">
      <c r="A828" s="4"/>
      <c r="B828" s="4"/>
      <c r="C828" s="4"/>
      <c r="D828" s="4"/>
      <c r="E828" s="4"/>
      <c r="F828" s="4"/>
      <c r="G828" s="4"/>
      <c r="H828" s="865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.5">
      <c r="A829" s="4"/>
      <c r="B829" s="4"/>
      <c r="C829" s="4"/>
      <c r="D829" s="4"/>
      <c r="E829" s="4"/>
      <c r="F829" s="4"/>
      <c r="G829" s="4"/>
      <c r="H829" s="865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.5">
      <c r="A830" s="4"/>
      <c r="B830" s="4"/>
      <c r="C830" s="4"/>
      <c r="D830" s="4"/>
      <c r="E830" s="4"/>
      <c r="F830" s="4"/>
      <c r="G830" s="4"/>
      <c r="H830" s="865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.5">
      <c r="A831" s="4"/>
      <c r="B831" s="4"/>
      <c r="C831" s="4"/>
      <c r="D831" s="4"/>
      <c r="E831" s="4"/>
      <c r="F831" s="4"/>
      <c r="G831" s="4"/>
      <c r="H831" s="865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.5">
      <c r="A832" s="4"/>
      <c r="B832" s="4"/>
      <c r="C832" s="4"/>
      <c r="D832" s="4"/>
      <c r="E832" s="4"/>
      <c r="F832" s="4"/>
      <c r="G832" s="4"/>
      <c r="H832" s="865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.5">
      <c r="A833" s="4"/>
      <c r="B833" s="4"/>
      <c r="C833" s="4"/>
      <c r="D833" s="4"/>
      <c r="E833" s="4"/>
      <c r="F833" s="4"/>
      <c r="G833" s="4"/>
      <c r="H833" s="865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.5">
      <c r="A834" s="4"/>
      <c r="B834" s="4"/>
      <c r="C834" s="4"/>
      <c r="D834" s="4"/>
      <c r="E834" s="4"/>
      <c r="F834" s="4"/>
      <c r="G834" s="4"/>
      <c r="H834" s="865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.5">
      <c r="A835" s="4"/>
      <c r="B835" s="4"/>
      <c r="C835" s="4"/>
      <c r="D835" s="4"/>
      <c r="E835" s="4"/>
      <c r="F835" s="4"/>
      <c r="G835" s="4"/>
      <c r="H835" s="865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.5">
      <c r="A836" s="4"/>
      <c r="B836" s="4"/>
      <c r="C836" s="4"/>
      <c r="D836" s="4"/>
      <c r="E836" s="4"/>
      <c r="F836" s="4"/>
      <c r="G836" s="4"/>
      <c r="H836" s="865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.5">
      <c r="A837" s="4"/>
      <c r="B837" s="4"/>
      <c r="C837" s="4"/>
      <c r="D837" s="4"/>
      <c r="E837" s="4"/>
      <c r="F837" s="4"/>
      <c r="G837" s="4"/>
      <c r="H837" s="865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.5">
      <c r="A838" s="4"/>
      <c r="B838" s="4"/>
      <c r="C838" s="4"/>
      <c r="D838" s="4"/>
      <c r="E838" s="4"/>
      <c r="F838" s="4"/>
      <c r="G838" s="4"/>
      <c r="H838" s="865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.5">
      <c r="A839" s="4"/>
      <c r="B839" s="4"/>
      <c r="C839" s="4"/>
      <c r="D839" s="4"/>
      <c r="E839" s="4"/>
      <c r="F839" s="4"/>
      <c r="G839" s="4"/>
      <c r="H839" s="865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.5">
      <c r="A840" s="4"/>
      <c r="B840" s="4"/>
      <c r="C840" s="4"/>
      <c r="D840" s="4"/>
      <c r="E840" s="4"/>
      <c r="F840" s="4"/>
      <c r="G840" s="4"/>
      <c r="H840" s="865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.5">
      <c r="A841" s="4"/>
      <c r="B841" s="4"/>
      <c r="C841" s="4"/>
      <c r="D841" s="4"/>
      <c r="E841" s="4"/>
      <c r="F841" s="4"/>
      <c r="G841" s="4"/>
      <c r="H841" s="865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.5">
      <c r="A842" s="4"/>
      <c r="B842" s="4"/>
      <c r="C842" s="4"/>
      <c r="D842" s="4"/>
      <c r="E842" s="4"/>
      <c r="F842" s="4"/>
      <c r="G842" s="4"/>
      <c r="H842" s="865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.5">
      <c r="A843" s="4"/>
      <c r="B843" s="4"/>
      <c r="C843" s="4"/>
      <c r="D843" s="4"/>
      <c r="E843" s="4"/>
      <c r="F843" s="4"/>
      <c r="G843" s="4"/>
      <c r="H843" s="865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.5">
      <c r="A844" s="4"/>
      <c r="B844" s="4"/>
      <c r="C844" s="4"/>
      <c r="D844" s="4"/>
      <c r="E844" s="4"/>
      <c r="F844" s="4"/>
      <c r="G844" s="4"/>
      <c r="H844" s="865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.5">
      <c r="A845" s="4"/>
      <c r="B845" s="4"/>
      <c r="C845" s="4"/>
      <c r="D845" s="4"/>
      <c r="E845" s="4"/>
      <c r="F845" s="4"/>
      <c r="G845" s="4"/>
      <c r="H845" s="865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.5">
      <c r="A846" s="4"/>
      <c r="B846" s="4"/>
      <c r="C846" s="4"/>
      <c r="D846" s="4"/>
      <c r="E846" s="4"/>
      <c r="F846" s="4"/>
      <c r="G846" s="4"/>
      <c r="H846" s="865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.5">
      <c r="A847" s="4"/>
      <c r="B847" s="4"/>
      <c r="C847" s="4"/>
      <c r="D847" s="4"/>
      <c r="E847" s="4"/>
      <c r="F847" s="4"/>
      <c r="G847" s="4"/>
      <c r="H847" s="865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.5">
      <c r="A848" s="4"/>
      <c r="B848" s="4"/>
      <c r="C848" s="4"/>
      <c r="D848" s="4"/>
      <c r="E848" s="4"/>
      <c r="F848" s="4"/>
      <c r="G848" s="4"/>
      <c r="H848" s="865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.5">
      <c r="A849" s="4"/>
      <c r="B849" s="4"/>
      <c r="C849" s="4"/>
      <c r="D849" s="4"/>
      <c r="E849" s="4"/>
      <c r="F849" s="4"/>
      <c r="G849" s="4"/>
      <c r="H849" s="865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.5">
      <c r="A850" s="4"/>
      <c r="B850" s="4"/>
      <c r="C850" s="4"/>
      <c r="D850" s="4"/>
      <c r="E850" s="4"/>
      <c r="F850" s="4"/>
      <c r="G850" s="4"/>
      <c r="H850" s="865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.5">
      <c r="A851" s="4"/>
      <c r="B851" s="4"/>
      <c r="C851" s="4"/>
      <c r="D851" s="4"/>
      <c r="E851" s="4"/>
      <c r="F851" s="4"/>
      <c r="G851" s="4"/>
      <c r="H851" s="865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.5">
      <c r="A852" s="4"/>
      <c r="B852" s="4"/>
      <c r="C852" s="4"/>
      <c r="D852" s="4"/>
      <c r="E852" s="4"/>
      <c r="F852" s="4"/>
      <c r="G852" s="4"/>
      <c r="H852" s="865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.5">
      <c r="A853" s="4"/>
      <c r="B853" s="4"/>
      <c r="C853" s="4"/>
      <c r="D853" s="4"/>
      <c r="E853" s="4"/>
      <c r="F853" s="4"/>
      <c r="G853" s="4"/>
      <c r="H853" s="865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.5">
      <c r="A854" s="4"/>
      <c r="B854" s="4"/>
      <c r="C854" s="4"/>
      <c r="D854" s="4"/>
      <c r="E854" s="4"/>
      <c r="F854" s="4"/>
      <c r="G854" s="4"/>
      <c r="H854" s="865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.5">
      <c r="A855" s="4"/>
      <c r="B855" s="4"/>
      <c r="C855" s="4"/>
      <c r="D855" s="4"/>
      <c r="E855" s="4"/>
      <c r="F855" s="4"/>
      <c r="G855" s="4"/>
      <c r="H855" s="865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.5">
      <c r="A856" s="4"/>
      <c r="B856" s="4"/>
      <c r="C856" s="4"/>
      <c r="D856" s="4"/>
      <c r="E856" s="4"/>
      <c r="F856" s="4"/>
      <c r="G856" s="4"/>
      <c r="H856" s="865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.5">
      <c r="A857" s="4"/>
      <c r="B857" s="4"/>
      <c r="C857" s="4"/>
      <c r="D857" s="4"/>
      <c r="E857" s="4"/>
      <c r="F857" s="4"/>
      <c r="G857" s="4"/>
      <c r="H857" s="865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.5">
      <c r="A858" s="4"/>
      <c r="B858" s="4"/>
      <c r="C858" s="4"/>
      <c r="D858" s="4"/>
      <c r="E858" s="4"/>
      <c r="F858" s="4"/>
      <c r="G858" s="4"/>
      <c r="H858" s="865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.5">
      <c r="A859" s="4"/>
      <c r="B859" s="4"/>
      <c r="C859" s="4"/>
      <c r="D859" s="4"/>
      <c r="E859" s="4"/>
      <c r="F859" s="4"/>
      <c r="G859" s="4"/>
      <c r="H859" s="865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.5">
      <c r="A860" s="4"/>
      <c r="B860" s="4"/>
      <c r="C860" s="4"/>
      <c r="D860" s="4"/>
      <c r="E860" s="4"/>
      <c r="F860" s="4"/>
      <c r="G860" s="4"/>
      <c r="H860" s="865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.5">
      <c r="A861" s="4"/>
      <c r="B861" s="4"/>
      <c r="C861" s="4"/>
      <c r="D861" s="4"/>
      <c r="E861" s="4"/>
      <c r="F861" s="4"/>
      <c r="G861" s="4"/>
      <c r="H861" s="865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.5">
      <c r="A862" s="4"/>
      <c r="B862" s="4"/>
      <c r="C862" s="4"/>
      <c r="D862" s="4"/>
      <c r="E862" s="4"/>
      <c r="F862" s="4"/>
      <c r="G862" s="4"/>
      <c r="H862" s="865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.5">
      <c r="A863" s="4"/>
      <c r="B863" s="4"/>
      <c r="C863" s="4"/>
      <c r="D863" s="4"/>
      <c r="E863" s="4"/>
      <c r="F863" s="4"/>
      <c r="G863" s="4"/>
      <c r="H863" s="865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.5">
      <c r="A864" s="4"/>
      <c r="B864" s="4"/>
      <c r="C864" s="4"/>
      <c r="D864" s="4"/>
      <c r="E864" s="4"/>
      <c r="F864" s="4"/>
      <c r="G864" s="4"/>
      <c r="H864" s="865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.5">
      <c r="A865" s="4"/>
      <c r="B865" s="4"/>
      <c r="C865" s="4"/>
      <c r="D865" s="4"/>
      <c r="E865" s="4"/>
      <c r="F865" s="4"/>
      <c r="G865" s="4"/>
      <c r="H865" s="865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.5">
      <c r="A866" s="4"/>
      <c r="B866" s="4"/>
      <c r="C866" s="4"/>
      <c r="D866" s="4"/>
      <c r="E866" s="4"/>
      <c r="F866" s="4"/>
      <c r="G866" s="4"/>
      <c r="H866" s="865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.5">
      <c r="A867" s="4"/>
      <c r="B867" s="4"/>
      <c r="C867" s="4"/>
      <c r="D867" s="4"/>
      <c r="E867" s="4"/>
      <c r="F867" s="4"/>
      <c r="G867" s="4"/>
      <c r="H867" s="865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.5">
      <c r="A868" s="4"/>
      <c r="B868" s="4"/>
      <c r="C868" s="4"/>
      <c r="D868" s="4"/>
      <c r="E868" s="4"/>
      <c r="F868" s="4"/>
      <c r="G868" s="4"/>
      <c r="H868" s="865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.5">
      <c r="A869" s="4"/>
      <c r="B869" s="4"/>
      <c r="C869" s="4"/>
      <c r="D869" s="4"/>
      <c r="E869" s="4"/>
      <c r="F869" s="4"/>
      <c r="G869" s="4"/>
      <c r="H869" s="865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.5">
      <c r="A870" s="4"/>
      <c r="B870" s="4"/>
      <c r="C870" s="4"/>
      <c r="D870" s="4"/>
      <c r="E870" s="4"/>
      <c r="F870" s="4"/>
      <c r="G870" s="4"/>
      <c r="H870" s="865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.5">
      <c r="A871" s="4"/>
      <c r="B871" s="4"/>
      <c r="C871" s="4"/>
      <c r="D871" s="4"/>
      <c r="E871" s="4"/>
      <c r="F871" s="4"/>
      <c r="G871" s="4"/>
      <c r="H871" s="865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.5">
      <c r="A872" s="4"/>
      <c r="B872" s="4"/>
      <c r="C872" s="4"/>
      <c r="D872" s="4"/>
      <c r="E872" s="4"/>
      <c r="F872" s="4"/>
      <c r="G872" s="4"/>
      <c r="H872" s="865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.5">
      <c r="A873" s="4"/>
      <c r="B873" s="4"/>
      <c r="C873" s="4"/>
      <c r="D873" s="4"/>
      <c r="E873" s="4"/>
      <c r="F873" s="4"/>
      <c r="G873" s="4"/>
      <c r="H873" s="865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.5">
      <c r="A874" s="4"/>
      <c r="B874" s="4"/>
      <c r="C874" s="4"/>
      <c r="D874" s="4"/>
      <c r="E874" s="4"/>
      <c r="F874" s="4"/>
      <c r="G874" s="4"/>
      <c r="H874" s="865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.5">
      <c r="A875" s="4"/>
      <c r="B875" s="4"/>
      <c r="C875" s="4"/>
      <c r="D875" s="4"/>
      <c r="E875" s="4"/>
      <c r="F875" s="4"/>
      <c r="G875" s="4"/>
      <c r="H875" s="865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.5">
      <c r="A876" s="4"/>
      <c r="B876" s="4"/>
      <c r="C876" s="4"/>
      <c r="D876" s="4"/>
      <c r="E876" s="4"/>
      <c r="F876" s="4"/>
      <c r="G876" s="4"/>
      <c r="H876" s="865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.5">
      <c r="A877" s="4"/>
      <c r="B877" s="4"/>
      <c r="C877" s="4"/>
      <c r="D877" s="4"/>
      <c r="E877" s="4"/>
      <c r="F877" s="4"/>
      <c r="G877" s="4"/>
      <c r="H877" s="865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.5">
      <c r="A878" s="4"/>
      <c r="B878" s="4"/>
      <c r="C878" s="4"/>
      <c r="D878" s="4"/>
      <c r="E878" s="4"/>
      <c r="F878" s="4"/>
      <c r="G878" s="4"/>
      <c r="H878" s="865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.5">
      <c r="A879" s="4"/>
      <c r="B879" s="4"/>
      <c r="C879" s="4"/>
      <c r="D879" s="4"/>
      <c r="E879" s="4"/>
      <c r="F879" s="4"/>
      <c r="G879" s="4"/>
      <c r="H879" s="865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.5">
      <c r="A880" s="4"/>
      <c r="B880" s="4"/>
      <c r="C880" s="4"/>
      <c r="D880" s="4"/>
      <c r="E880" s="4"/>
      <c r="F880" s="4"/>
      <c r="G880" s="4"/>
      <c r="H880" s="865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.5">
      <c r="A881" s="4"/>
      <c r="B881" s="4"/>
      <c r="C881" s="4"/>
      <c r="D881" s="4"/>
      <c r="E881" s="4"/>
      <c r="F881" s="4"/>
      <c r="G881" s="4"/>
      <c r="H881" s="865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.5">
      <c r="A882" s="4"/>
      <c r="B882" s="4"/>
      <c r="C882" s="4"/>
      <c r="D882" s="4"/>
      <c r="E882" s="4"/>
      <c r="F882" s="4"/>
      <c r="G882" s="4"/>
      <c r="H882" s="865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.5">
      <c r="A883" s="4"/>
      <c r="B883" s="4"/>
      <c r="C883" s="4"/>
      <c r="D883" s="4"/>
      <c r="E883" s="4"/>
      <c r="F883" s="4"/>
      <c r="G883" s="4"/>
      <c r="H883" s="865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.5">
      <c r="A884" s="4"/>
      <c r="B884" s="4"/>
      <c r="C884" s="4"/>
      <c r="D884" s="4"/>
      <c r="E884" s="4"/>
      <c r="F884" s="4"/>
      <c r="G884" s="4"/>
      <c r="H884" s="865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.5">
      <c r="A885" s="4"/>
      <c r="B885" s="4"/>
      <c r="C885" s="4"/>
      <c r="D885" s="4"/>
      <c r="E885" s="4"/>
      <c r="F885" s="4"/>
      <c r="G885" s="4"/>
      <c r="H885" s="865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.5">
      <c r="A886" s="4"/>
      <c r="B886" s="4"/>
      <c r="C886" s="4"/>
      <c r="D886" s="4"/>
      <c r="E886" s="4"/>
      <c r="F886" s="4"/>
      <c r="G886" s="4"/>
      <c r="H886" s="865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.5">
      <c r="A887" s="4"/>
      <c r="B887" s="4"/>
      <c r="C887" s="4"/>
      <c r="D887" s="4"/>
      <c r="E887" s="4"/>
      <c r="F887" s="4"/>
      <c r="G887" s="4"/>
      <c r="H887" s="865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.5">
      <c r="A888" s="4"/>
      <c r="B888" s="4"/>
      <c r="C888" s="4"/>
      <c r="D888" s="4"/>
      <c r="E888" s="4"/>
      <c r="F888" s="4"/>
      <c r="G888" s="4"/>
      <c r="H888" s="865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.5">
      <c r="A889" s="4"/>
      <c r="B889" s="4"/>
      <c r="C889" s="4"/>
      <c r="D889" s="4"/>
      <c r="E889" s="4"/>
      <c r="F889" s="4"/>
      <c r="G889" s="4"/>
      <c r="H889" s="865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.5">
      <c r="A890" s="4"/>
      <c r="B890" s="4"/>
      <c r="C890" s="4"/>
      <c r="D890" s="4"/>
      <c r="E890" s="4"/>
      <c r="F890" s="4"/>
      <c r="G890" s="4"/>
      <c r="H890" s="865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.5">
      <c r="A891" s="4"/>
      <c r="B891" s="4"/>
      <c r="C891" s="4"/>
      <c r="D891" s="4"/>
      <c r="E891" s="4"/>
      <c r="F891" s="4"/>
      <c r="G891" s="4"/>
      <c r="H891" s="865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.5">
      <c r="A892" s="4"/>
      <c r="B892" s="4"/>
      <c r="C892" s="4"/>
      <c r="D892" s="4"/>
      <c r="E892" s="4"/>
      <c r="F892" s="4"/>
      <c r="G892" s="4"/>
      <c r="H892" s="865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.5">
      <c r="A893" s="4"/>
      <c r="B893" s="4"/>
      <c r="C893" s="4"/>
      <c r="D893" s="4"/>
      <c r="E893" s="4"/>
      <c r="F893" s="4"/>
      <c r="G893" s="4"/>
      <c r="H893" s="865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.5">
      <c r="A894" s="4"/>
      <c r="B894" s="4"/>
      <c r="C894" s="4"/>
      <c r="D894" s="4"/>
      <c r="E894" s="4"/>
      <c r="F894" s="4"/>
      <c r="G894" s="4"/>
      <c r="H894" s="865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.5">
      <c r="A895" s="4"/>
      <c r="B895" s="4"/>
      <c r="C895" s="4"/>
      <c r="D895" s="4"/>
      <c r="E895" s="4"/>
      <c r="F895" s="4"/>
      <c r="G895" s="4"/>
      <c r="H895" s="865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.5">
      <c r="A896" s="4"/>
      <c r="B896" s="4"/>
      <c r="C896" s="4"/>
      <c r="D896" s="4"/>
      <c r="E896" s="4"/>
      <c r="F896" s="4"/>
      <c r="G896" s="4"/>
      <c r="H896" s="865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.5">
      <c r="A897" s="4"/>
      <c r="B897" s="4"/>
      <c r="C897" s="4"/>
      <c r="D897" s="4"/>
      <c r="E897" s="4"/>
      <c r="F897" s="4"/>
      <c r="G897" s="4"/>
      <c r="H897" s="865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.5">
      <c r="A898" s="4"/>
      <c r="B898" s="4"/>
      <c r="C898" s="4"/>
      <c r="D898" s="4"/>
      <c r="E898" s="4"/>
      <c r="F898" s="4"/>
      <c r="G898" s="4"/>
      <c r="H898" s="865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.5">
      <c r="A899" s="4"/>
      <c r="B899" s="4"/>
      <c r="C899" s="4"/>
      <c r="D899" s="4"/>
      <c r="E899" s="4"/>
      <c r="F899" s="4"/>
      <c r="G899" s="4"/>
      <c r="H899" s="865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.5">
      <c r="A900" s="4"/>
      <c r="B900" s="4"/>
      <c r="C900" s="4"/>
      <c r="D900" s="4"/>
      <c r="E900" s="4"/>
      <c r="F900" s="4"/>
      <c r="G900" s="4"/>
      <c r="H900" s="865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.5">
      <c r="A901" s="4"/>
      <c r="B901" s="4"/>
      <c r="C901" s="4"/>
      <c r="D901" s="4"/>
      <c r="E901" s="4"/>
      <c r="F901" s="4"/>
      <c r="G901" s="4"/>
      <c r="H901" s="865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.5">
      <c r="A902" s="4"/>
      <c r="B902" s="4"/>
      <c r="C902" s="4"/>
      <c r="D902" s="4"/>
      <c r="E902" s="4"/>
      <c r="F902" s="4"/>
      <c r="G902" s="4"/>
      <c r="H902" s="865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.5">
      <c r="A903" s="4"/>
      <c r="B903" s="4"/>
      <c r="C903" s="4"/>
      <c r="D903" s="4"/>
      <c r="E903" s="4"/>
      <c r="F903" s="4"/>
      <c r="G903" s="4"/>
      <c r="H903" s="865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.5">
      <c r="A904" s="4"/>
      <c r="B904" s="4"/>
      <c r="C904" s="4"/>
      <c r="D904" s="4"/>
      <c r="E904" s="4"/>
      <c r="F904" s="4"/>
      <c r="G904" s="4"/>
      <c r="H904" s="865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.5">
      <c r="A905" s="4"/>
      <c r="B905" s="4"/>
      <c r="C905" s="4"/>
      <c r="D905" s="4"/>
      <c r="E905" s="4"/>
      <c r="F905" s="4"/>
      <c r="G905" s="4"/>
      <c r="H905" s="865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.5">
      <c r="A906" s="4"/>
      <c r="B906" s="4"/>
      <c r="C906" s="4"/>
      <c r="D906" s="4"/>
      <c r="E906" s="4"/>
      <c r="F906" s="4"/>
      <c r="G906" s="4"/>
      <c r="H906" s="865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.5">
      <c r="A907" s="4"/>
      <c r="B907" s="4"/>
      <c r="C907" s="4"/>
      <c r="D907" s="4"/>
      <c r="E907" s="4"/>
      <c r="F907" s="4"/>
      <c r="G907" s="4"/>
      <c r="H907" s="865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.5">
      <c r="A908" s="4"/>
      <c r="B908" s="4"/>
      <c r="C908" s="4"/>
      <c r="D908" s="4"/>
      <c r="E908" s="4"/>
      <c r="F908" s="4"/>
      <c r="G908" s="4"/>
      <c r="H908" s="865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.5">
      <c r="A909" s="4"/>
      <c r="B909" s="4"/>
      <c r="C909" s="4"/>
      <c r="D909" s="4"/>
      <c r="E909" s="4"/>
      <c r="F909" s="4"/>
      <c r="G909" s="4"/>
      <c r="H909" s="865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.5">
      <c r="A910" s="4"/>
      <c r="B910" s="4"/>
      <c r="C910" s="4"/>
      <c r="D910" s="4"/>
      <c r="E910" s="4"/>
      <c r="F910" s="4"/>
      <c r="G910" s="4"/>
      <c r="H910" s="865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.5">
      <c r="A911" s="4"/>
      <c r="B911" s="4"/>
      <c r="C911" s="4"/>
      <c r="D911" s="4"/>
      <c r="E911" s="4"/>
      <c r="F911" s="4"/>
      <c r="G911" s="4"/>
      <c r="H911" s="865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.5">
      <c r="A912" s="4"/>
      <c r="B912" s="4"/>
      <c r="C912" s="4"/>
      <c r="D912" s="4"/>
      <c r="E912" s="4"/>
      <c r="F912" s="4"/>
      <c r="G912" s="4"/>
      <c r="H912" s="865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.5">
      <c r="A913" s="4"/>
      <c r="B913" s="4"/>
      <c r="C913" s="4"/>
      <c r="D913" s="4"/>
      <c r="E913" s="4"/>
      <c r="F913" s="4"/>
      <c r="G913" s="4"/>
      <c r="H913" s="865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.5">
      <c r="A914" s="4"/>
      <c r="B914" s="4"/>
      <c r="C914" s="4"/>
      <c r="D914" s="4"/>
      <c r="E914" s="4"/>
      <c r="F914" s="4"/>
      <c r="G914" s="4"/>
      <c r="H914" s="865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.5">
      <c r="A915" s="4"/>
      <c r="B915" s="4"/>
      <c r="C915" s="4"/>
      <c r="D915" s="4"/>
      <c r="E915" s="4"/>
      <c r="F915" s="4"/>
      <c r="G915" s="4"/>
      <c r="H915" s="865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.5">
      <c r="A916" s="4"/>
      <c r="B916" s="4"/>
      <c r="C916" s="4"/>
      <c r="D916" s="4"/>
      <c r="E916" s="4"/>
      <c r="F916" s="4"/>
      <c r="G916" s="4"/>
      <c r="H916" s="865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.5">
      <c r="A917" s="4"/>
      <c r="B917" s="4"/>
      <c r="C917" s="4"/>
      <c r="D917" s="4"/>
      <c r="E917" s="4"/>
      <c r="F917" s="4"/>
      <c r="G917" s="4"/>
      <c r="H917" s="865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.5">
      <c r="A918" s="4"/>
      <c r="B918" s="4"/>
      <c r="C918" s="4"/>
      <c r="D918" s="4"/>
      <c r="E918" s="4"/>
      <c r="F918" s="4"/>
      <c r="G918" s="4"/>
      <c r="H918" s="865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.5">
      <c r="A919" s="4"/>
      <c r="B919" s="4"/>
      <c r="C919" s="4"/>
      <c r="D919" s="4"/>
      <c r="E919" s="4"/>
      <c r="F919" s="4"/>
      <c r="G919" s="4"/>
      <c r="H919" s="865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.5">
      <c r="A920" s="4"/>
      <c r="B920" s="4"/>
      <c r="C920" s="4"/>
      <c r="D920" s="4"/>
      <c r="E920" s="4"/>
      <c r="F920" s="4"/>
      <c r="G920" s="4"/>
      <c r="H920" s="865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.5">
      <c r="A921" s="4"/>
      <c r="B921" s="4"/>
      <c r="C921" s="4"/>
      <c r="D921" s="4"/>
      <c r="E921" s="4"/>
      <c r="F921" s="4"/>
      <c r="G921" s="4"/>
      <c r="H921" s="865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.5">
      <c r="A922" s="4"/>
      <c r="B922" s="4"/>
      <c r="C922" s="4"/>
      <c r="D922" s="4"/>
      <c r="E922" s="4"/>
      <c r="F922" s="4"/>
      <c r="G922" s="4"/>
      <c r="H922" s="865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.5">
      <c r="A923" s="4"/>
      <c r="B923" s="4"/>
      <c r="C923" s="4"/>
      <c r="D923" s="4"/>
      <c r="E923" s="4"/>
      <c r="F923" s="4"/>
      <c r="G923" s="4"/>
      <c r="H923" s="865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.5">
      <c r="A924" s="4"/>
      <c r="B924" s="4"/>
      <c r="C924" s="4"/>
      <c r="D924" s="4"/>
      <c r="E924" s="4"/>
      <c r="F924" s="4"/>
      <c r="G924" s="4"/>
      <c r="H924" s="865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.5">
      <c r="A925" s="4"/>
      <c r="B925" s="4"/>
      <c r="C925" s="4"/>
      <c r="D925" s="4"/>
      <c r="E925" s="4"/>
      <c r="F925" s="4"/>
      <c r="G925" s="4"/>
      <c r="H925" s="865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.5">
      <c r="A926" s="4"/>
      <c r="B926" s="4"/>
      <c r="C926" s="4"/>
      <c r="D926" s="4"/>
      <c r="E926" s="4"/>
      <c r="F926" s="4"/>
      <c r="G926" s="4"/>
      <c r="H926" s="865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.5">
      <c r="A927" s="4"/>
      <c r="B927" s="4"/>
      <c r="C927" s="4"/>
      <c r="D927" s="4"/>
      <c r="E927" s="4"/>
      <c r="F927" s="4"/>
      <c r="G927" s="4"/>
      <c r="H927" s="865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.5">
      <c r="A928" s="4"/>
      <c r="B928" s="4"/>
      <c r="C928" s="4"/>
      <c r="D928" s="4"/>
      <c r="E928" s="4"/>
      <c r="F928" s="4"/>
      <c r="G928" s="4"/>
      <c r="H928" s="865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.5">
      <c r="A929" s="4"/>
      <c r="B929" s="4"/>
      <c r="C929" s="4"/>
      <c r="D929" s="4"/>
      <c r="E929" s="4"/>
      <c r="F929" s="4"/>
      <c r="G929" s="4"/>
      <c r="H929" s="865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.5">
      <c r="A930" s="4"/>
      <c r="B930" s="4"/>
      <c r="C930" s="4"/>
      <c r="D930" s="4"/>
      <c r="E930" s="4"/>
      <c r="F930" s="4"/>
      <c r="G930" s="4"/>
      <c r="H930" s="865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.5">
      <c r="A931" s="4"/>
      <c r="B931" s="4"/>
      <c r="C931" s="4"/>
      <c r="D931" s="4"/>
      <c r="E931" s="4"/>
      <c r="F931" s="4"/>
      <c r="G931" s="4"/>
      <c r="H931" s="865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.5">
      <c r="A932" s="4"/>
      <c r="B932" s="4"/>
      <c r="C932" s="4"/>
      <c r="D932" s="4"/>
      <c r="E932" s="4"/>
      <c r="F932" s="4"/>
      <c r="G932" s="4"/>
      <c r="H932" s="865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.5">
      <c r="A933" s="4"/>
      <c r="B933" s="4"/>
      <c r="C933" s="4"/>
      <c r="D933" s="4"/>
      <c r="E933" s="4"/>
      <c r="F933" s="4"/>
      <c r="G933" s="4"/>
      <c r="H933" s="865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.5">
      <c r="A934" s="4"/>
      <c r="B934" s="4"/>
      <c r="C934" s="4"/>
      <c r="D934" s="4"/>
      <c r="E934" s="4"/>
      <c r="F934" s="4"/>
      <c r="G934" s="4"/>
      <c r="H934" s="865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.5">
      <c r="A935" s="4"/>
      <c r="B935" s="4"/>
      <c r="C935" s="4"/>
      <c r="D935" s="4"/>
      <c r="E935" s="4"/>
      <c r="F935" s="4"/>
      <c r="G935" s="4"/>
      <c r="H935" s="865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.5">
      <c r="A936" s="4"/>
      <c r="B936" s="4"/>
      <c r="C936" s="4"/>
      <c r="D936" s="4"/>
      <c r="E936" s="4"/>
      <c r="F936" s="4"/>
      <c r="G936" s="4"/>
      <c r="H936" s="865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.5">
      <c r="A937" s="4"/>
      <c r="B937" s="4"/>
      <c r="C937" s="4"/>
      <c r="D937" s="4"/>
      <c r="E937" s="4"/>
      <c r="F937" s="4"/>
      <c r="G937" s="4"/>
      <c r="H937" s="865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.5">
      <c r="A938" s="4"/>
      <c r="B938" s="4"/>
      <c r="C938" s="4"/>
      <c r="D938" s="4"/>
      <c r="E938" s="4"/>
      <c r="F938" s="4"/>
      <c r="G938" s="4"/>
      <c r="H938" s="865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.5">
      <c r="A939" s="4"/>
      <c r="B939" s="4"/>
      <c r="C939" s="4"/>
      <c r="D939" s="4"/>
      <c r="E939" s="4"/>
      <c r="F939" s="4"/>
      <c r="G939" s="4"/>
      <c r="H939" s="865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.5">
      <c r="A940" s="4"/>
      <c r="B940" s="4"/>
      <c r="C940" s="4"/>
      <c r="D940" s="4"/>
      <c r="E940" s="4"/>
      <c r="F940" s="4"/>
      <c r="G940" s="4"/>
      <c r="H940" s="865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.5">
      <c r="A941" s="4"/>
      <c r="B941" s="4"/>
      <c r="C941" s="4"/>
      <c r="D941" s="4"/>
      <c r="E941" s="4"/>
      <c r="F941" s="4"/>
      <c r="G941" s="4"/>
      <c r="H941" s="865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.5">
      <c r="A942" s="4"/>
      <c r="B942" s="4"/>
      <c r="C942" s="4"/>
      <c r="D942" s="4"/>
      <c r="E942" s="4"/>
      <c r="F942" s="4"/>
      <c r="G942" s="4"/>
      <c r="H942" s="865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.5">
      <c r="A943" s="4"/>
      <c r="B943" s="4"/>
      <c r="C943" s="4"/>
      <c r="D943" s="4"/>
      <c r="E943" s="4"/>
      <c r="F943" s="4"/>
      <c r="G943" s="4"/>
      <c r="H943" s="865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.5">
      <c r="A944" s="4"/>
      <c r="B944" s="4"/>
      <c r="C944" s="4"/>
      <c r="D944" s="4"/>
      <c r="E944" s="4"/>
      <c r="F944" s="4"/>
      <c r="G944" s="4"/>
      <c r="H944" s="865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.5">
      <c r="A945" s="4"/>
      <c r="B945" s="4"/>
      <c r="C945" s="4"/>
      <c r="D945" s="4"/>
      <c r="E945" s="4"/>
      <c r="F945" s="4"/>
      <c r="G945" s="4"/>
      <c r="H945" s="865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.5">
      <c r="A946" s="4"/>
      <c r="B946" s="4"/>
      <c r="C946" s="4"/>
      <c r="D946" s="4"/>
      <c r="E946" s="4"/>
      <c r="F946" s="4"/>
      <c r="G946" s="4"/>
      <c r="H946" s="865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.5">
      <c r="A947" s="4"/>
      <c r="B947" s="4"/>
      <c r="C947" s="4"/>
      <c r="D947" s="4"/>
      <c r="E947" s="4"/>
      <c r="F947" s="4"/>
      <c r="G947" s="4"/>
      <c r="H947" s="865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.5">
      <c r="A948" s="4"/>
      <c r="B948" s="4"/>
      <c r="C948" s="4"/>
      <c r="D948" s="4"/>
      <c r="E948" s="4"/>
      <c r="F948" s="4"/>
      <c r="G948" s="4"/>
      <c r="H948" s="865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.5">
      <c r="A949" s="4"/>
      <c r="B949" s="4"/>
      <c r="C949" s="4"/>
      <c r="D949" s="4"/>
      <c r="E949" s="4"/>
      <c r="F949" s="4"/>
      <c r="G949" s="4"/>
      <c r="H949" s="865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.5">
      <c r="A950" s="4"/>
      <c r="B950" s="4"/>
      <c r="C950" s="4"/>
      <c r="D950" s="4"/>
      <c r="E950" s="4"/>
      <c r="F950" s="4"/>
      <c r="G950" s="4"/>
      <c r="H950" s="865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.5">
      <c r="A951" s="4"/>
      <c r="B951" s="4"/>
      <c r="C951" s="4"/>
      <c r="D951" s="4"/>
      <c r="E951" s="4"/>
      <c r="F951" s="4"/>
      <c r="G951" s="4"/>
      <c r="H951" s="865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.5">
      <c r="A952" s="4"/>
      <c r="B952" s="4"/>
      <c r="C952" s="4"/>
      <c r="D952" s="4"/>
      <c r="E952" s="4"/>
      <c r="F952" s="4"/>
      <c r="G952" s="4"/>
      <c r="H952" s="865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.5">
      <c r="A953" s="4"/>
      <c r="B953" s="4"/>
      <c r="C953" s="4"/>
      <c r="D953" s="4"/>
      <c r="E953" s="4"/>
      <c r="F953" s="4"/>
      <c r="G953" s="4"/>
      <c r="H953" s="865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.5">
      <c r="A954" s="4"/>
      <c r="B954" s="4"/>
      <c r="C954" s="4"/>
      <c r="D954" s="4"/>
      <c r="E954" s="4"/>
      <c r="F954" s="4"/>
      <c r="G954" s="4"/>
      <c r="H954" s="865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.5">
      <c r="A955" s="4"/>
      <c r="B955" s="4"/>
      <c r="C955" s="4"/>
      <c r="D955" s="4"/>
      <c r="E955" s="4"/>
      <c r="F955" s="4"/>
      <c r="G955" s="4"/>
      <c r="H955" s="865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.5">
      <c r="A956" s="4"/>
      <c r="B956" s="4"/>
      <c r="C956" s="4"/>
      <c r="D956" s="4"/>
      <c r="E956" s="4"/>
      <c r="F956" s="4"/>
      <c r="G956" s="4"/>
      <c r="H956" s="865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.5">
      <c r="A957" s="4"/>
      <c r="B957" s="4"/>
      <c r="C957" s="4"/>
      <c r="D957" s="4"/>
      <c r="E957" s="4"/>
      <c r="F957" s="4"/>
      <c r="G957" s="4"/>
      <c r="H957" s="865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.5">
      <c r="A958" s="4"/>
      <c r="B958" s="4"/>
      <c r="C958" s="4"/>
      <c r="D958" s="4"/>
      <c r="E958" s="4"/>
      <c r="F958" s="4"/>
      <c r="G958" s="4"/>
      <c r="H958" s="865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.5">
      <c r="A959" s="4"/>
      <c r="B959" s="4"/>
      <c r="C959" s="4"/>
      <c r="D959" s="4"/>
      <c r="E959" s="4"/>
      <c r="F959" s="4"/>
      <c r="G959" s="4"/>
      <c r="H959" s="865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.5">
      <c r="A960" s="4"/>
      <c r="B960" s="4"/>
      <c r="C960" s="4"/>
      <c r="D960" s="4"/>
      <c r="E960" s="4"/>
      <c r="F960" s="4"/>
      <c r="G960" s="4"/>
      <c r="H960" s="865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.5">
      <c r="A961" s="4"/>
      <c r="B961" s="4"/>
      <c r="C961" s="4"/>
      <c r="D961" s="4"/>
      <c r="E961" s="4"/>
      <c r="F961" s="4"/>
      <c r="G961" s="4"/>
      <c r="H961" s="865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.5">
      <c r="A962" s="4"/>
      <c r="B962" s="4"/>
      <c r="C962" s="4"/>
      <c r="D962" s="4"/>
      <c r="E962" s="4"/>
      <c r="F962" s="4"/>
      <c r="G962" s="4"/>
      <c r="H962" s="865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.5">
      <c r="A963" s="4"/>
      <c r="B963" s="4"/>
      <c r="C963" s="4"/>
      <c r="D963" s="4"/>
      <c r="E963" s="4"/>
      <c r="F963" s="4"/>
      <c r="G963" s="4"/>
      <c r="H963" s="865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.5">
      <c r="A964" s="4"/>
      <c r="B964" s="4"/>
      <c r="C964" s="4"/>
      <c r="D964" s="4"/>
      <c r="E964" s="4"/>
      <c r="F964" s="4"/>
      <c r="G964" s="4"/>
      <c r="H964" s="865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.5">
      <c r="A965" s="4"/>
      <c r="B965" s="4"/>
      <c r="C965" s="4"/>
      <c r="D965" s="4"/>
      <c r="E965" s="4"/>
      <c r="F965" s="4"/>
      <c r="G965" s="4"/>
      <c r="H965" s="865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.5">
      <c r="A966" s="4"/>
      <c r="B966" s="4"/>
      <c r="C966" s="4"/>
      <c r="D966" s="4"/>
      <c r="E966" s="4"/>
      <c r="F966" s="4"/>
      <c r="G966" s="4"/>
      <c r="H966" s="865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.5">
      <c r="A967" s="4"/>
      <c r="B967" s="4"/>
      <c r="C967" s="4"/>
      <c r="D967" s="4"/>
      <c r="E967" s="4"/>
      <c r="F967" s="4"/>
      <c r="G967" s="4"/>
      <c r="H967" s="865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.5">
      <c r="A968" s="4"/>
      <c r="B968" s="4"/>
      <c r="C968" s="4"/>
      <c r="D968" s="4"/>
      <c r="E968" s="4"/>
      <c r="F968" s="4"/>
      <c r="G968" s="4"/>
      <c r="H968" s="865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.5">
      <c r="A969" s="4"/>
      <c r="B969" s="4"/>
      <c r="C969" s="4"/>
      <c r="D969" s="4"/>
      <c r="E969" s="4"/>
      <c r="F969" s="4"/>
      <c r="G969" s="4"/>
      <c r="H969" s="865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.5">
      <c r="A970" s="4"/>
      <c r="B970" s="4"/>
      <c r="C970" s="4"/>
      <c r="D970" s="4"/>
      <c r="E970" s="4"/>
      <c r="F970" s="4"/>
      <c r="G970" s="4"/>
      <c r="H970" s="865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.5">
      <c r="A971" s="4"/>
      <c r="B971" s="4"/>
      <c r="C971" s="4"/>
      <c r="D971" s="4"/>
      <c r="E971" s="4"/>
      <c r="F971" s="4"/>
      <c r="G971" s="4"/>
      <c r="H971" s="865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.5">
      <c r="A972" s="4"/>
      <c r="B972" s="4"/>
      <c r="C972" s="4"/>
      <c r="D972" s="4"/>
      <c r="E972" s="4"/>
      <c r="F972" s="4"/>
      <c r="G972" s="4"/>
      <c r="H972" s="865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.5">
      <c r="A973" s="4"/>
      <c r="B973" s="4"/>
      <c r="C973" s="4"/>
      <c r="D973" s="4"/>
      <c r="E973" s="4"/>
      <c r="F973" s="4"/>
      <c r="G973" s="4"/>
      <c r="H973" s="865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.5">
      <c r="A974" s="4"/>
      <c r="B974" s="4"/>
      <c r="C974" s="4"/>
      <c r="D974" s="4"/>
      <c r="E974" s="4"/>
      <c r="F974" s="4"/>
      <c r="G974" s="4"/>
      <c r="H974" s="865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.5">
      <c r="A975" s="4"/>
      <c r="B975" s="4"/>
      <c r="C975" s="4"/>
      <c r="D975" s="4"/>
      <c r="E975" s="4"/>
      <c r="F975" s="4"/>
      <c r="G975" s="4"/>
      <c r="H975" s="865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.5">
      <c r="A976" s="4"/>
      <c r="B976" s="4"/>
      <c r="C976" s="4"/>
      <c r="D976" s="4"/>
      <c r="E976" s="4"/>
      <c r="F976" s="4"/>
      <c r="G976" s="4"/>
      <c r="H976" s="865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.5">
      <c r="A977" s="4"/>
      <c r="B977" s="4"/>
      <c r="C977" s="4"/>
      <c r="D977" s="4"/>
      <c r="E977" s="4"/>
      <c r="F977" s="4"/>
      <c r="G977" s="4"/>
      <c r="H977" s="865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.5">
      <c r="A978" s="4"/>
      <c r="B978" s="4"/>
      <c r="C978" s="4"/>
      <c r="D978" s="4"/>
      <c r="E978" s="4"/>
      <c r="F978" s="4"/>
      <c r="G978" s="4"/>
      <c r="H978" s="865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.5">
      <c r="A979" s="4"/>
      <c r="B979" s="4"/>
      <c r="C979" s="4"/>
      <c r="D979" s="4"/>
      <c r="E979" s="4"/>
      <c r="F979" s="4"/>
      <c r="G979" s="4"/>
      <c r="H979" s="865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.5">
      <c r="A980" s="4"/>
      <c r="B980" s="4"/>
      <c r="C980" s="4"/>
      <c r="D980" s="4"/>
      <c r="E980" s="4"/>
      <c r="F980" s="4"/>
      <c r="G980" s="4"/>
      <c r="H980" s="865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.5">
      <c r="A981" s="4"/>
      <c r="B981" s="4"/>
      <c r="C981" s="4"/>
      <c r="D981" s="4"/>
      <c r="E981" s="4"/>
      <c r="F981" s="4"/>
      <c r="G981" s="4"/>
      <c r="H981" s="865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.5">
      <c r="A982" s="4"/>
      <c r="B982" s="4"/>
      <c r="C982" s="4"/>
      <c r="D982" s="4"/>
      <c r="E982" s="4"/>
      <c r="F982" s="4"/>
      <c r="G982" s="4"/>
      <c r="H982" s="865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.5">
      <c r="A983" s="4"/>
      <c r="B983" s="4"/>
      <c r="C983" s="4"/>
      <c r="D983" s="4"/>
      <c r="E983" s="4"/>
      <c r="F983" s="4"/>
      <c r="G983" s="4"/>
      <c r="H983" s="865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.5">
      <c r="A984" s="4"/>
      <c r="B984" s="4"/>
      <c r="C984" s="4"/>
      <c r="D984" s="4"/>
      <c r="E984" s="4"/>
      <c r="F984" s="4"/>
      <c r="G984" s="4"/>
      <c r="H984" s="865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.5">
      <c r="A985" s="4"/>
      <c r="B985" s="4"/>
      <c r="C985" s="4"/>
      <c r="D985" s="4"/>
      <c r="E985" s="4"/>
      <c r="F985" s="4"/>
      <c r="G985" s="4"/>
      <c r="H985" s="865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.5">
      <c r="A986" s="4"/>
      <c r="B986" s="4"/>
      <c r="C986" s="4"/>
      <c r="D986" s="4"/>
      <c r="E986" s="4"/>
      <c r="F986" s="4"/>
      <c r="G986" s="4"/>
      <c r="H986" s="865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.5">
      <c r="A987" s="4"/>
      <c r="B987" s="4"/>
      <c r="C987" s="4"/>
      <c r="D987" s="4"/>
      <c r="E987" s="4"/>
      <c r="F987" s="4"/>
      <c r="G987" s="4"/>
      <c r="H987" s="865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.5">
      <c r="A988" s="4"/>
      <c r="B988" s="4"/>
      <c r="C988" s="4"/>
      <c r="D988" s="4"/>
      <c r="E988" s="4"/>
      <c r="F988" s="4"/>
      <c r="G988" s="4"/>
      <c r="H988" s="865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.5">
      <c r="A989" s="4"/>
      <c r="B989" s="4"/>
      <c r="C989" s="4"/>
      <c r="D989" s="4"/>
      <c r="E989" s="4"/>
      <c r="F989" s="4"/>
      <c r="G989" s="4"/>
      <c r="H989" s="865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.5">
      <c r="A990" s="4"/>
      <c r="B990" s="4"/>
      <c r="C990" s="4"/>
      <c r="D990" s="4"/>
      <c r="E990" s="4"/>
      <c r="F990" s="4"/>
      <c r="G990" s="4"/>
      <c r="H990" s="865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.5">
      <c r="A991" s="4"/>
      <c r="B991" s="4"/>
      <c r="C991" s="4"/>
      <c r="D991" s="4"/>
      <c r="E991" s="4"/>
      <c r="F991" s="4"/>
      <c r="G991" s="4"/>
      <c r="H991" s="865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.5">
      <c r="A992" s="4"/>
      <c r="B992" s="4"/>
      <c r="C992" s="4"/>
      <c r="D992" s="4"/>
      <c r="E992" s="4"/>
      <c r="F992" s="4"/>
      <c r="G992" s="4"/>
      <c r="H992" s="865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.5">
      <c r="A993" s="4"/>
      <c r="B993" s="4"/>
      <c r="C993" s="4"/>
      <c r="D993" s="4"/>
      <c r="E993" s="4"/>
      <c r="F993" s="4"/>
      <c r="G993" s="4"/>
      <c r="H993" s="865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.5">
      <c r="A994" s="4"/>
      <c r="B994" s="4"/>
      <c r="C994" s="4"/>
      <c r="D994" s="4"/>
      <c r="E994" s="4"/>
      <c r="F994" s="4"/>
      <c r="G994" s="4"/>
      <c r="H994" s="865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.5">
      <c r="A995" s="4"/>
      <c r="B995" s="4"/>
      <c r="C995" s="4"/>
      <c r="D995" s="4"/>
      <c r="E995" s="4"/>
      <c r="F995" s="4"/>
      <c r="G995" s="4"/>
      <c r="H995" s="865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.5">
      <c r="A996" s="4"/>
      <c r="B996" s="4"/>
      <c r="C996" s="4"/>
      <c r="D996" s="4"/>
      <c r="E996" s="4"/>
      <c r="F996" s="4"/>
      <c r="G996" s="4"/>
      <c r="H996" s="865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.5">
      <c r="A997" s="4"/>
      <c r="B997" s="4"/>
      <c r="C997" s="4"/>
      <c r="D997" s="4"/>
      <c r="E997" s="4"/>
      <c r="F997" s="4"/>
      <c r="G997" s="4"/>
      <c r="H997" s="865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.5">
      <c r="A998" s="4"/>
      <c r="B998" s="4"/>
      <c r="C998" s="4"/>
      <c r="D998" s="4"/>
      <c r="E998" s="4"/>
      <c r="F998" s="4"/>
      <c r="G998" s="4"/>
      <c r="H998" s="865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.5">
      <c r="A999" s="4"/>
      <c r="B999" s="4"/>
      <c r="C999" s="4"/>
      <c r="D999" s="4"/>
      <c r="E999" s="4"/>
      <c r="F999" s="4"/>
      <c r="G999" s="4"/>
      <c r="H999" s="865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.5">
      <c r="A1000" s="4"/>
      <c r="B1000" s="4"/>
      <c r="C1000" s="4"/>
      <c r="D1000" s="4"/>
      <c r="E1000" s="4"/>
      <c r="F1000" s="4"/>
      <c r="G1000" s="4"/>
      <c r="H1000" s="865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2.5">
      <c r="A1001" s="4"/>
      <c r="B1001" s="4"/>
      <c r="C1001" s="4"/>
      <c r="D1001" s="4"/>
      <c r="E1001" s="4"/>
      <c r="F1001" s="4"/>
      <c r="G1001" s="4"/>
      <c r="H1001" s="865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2.5">
      <c r="A1002" s="4"/>
      <c r="B1002" s="4"/>
      <c r="C1002" s="4"/>
      <c r="D1002" s="4"/>
      <c r="E1002" s="4"/>
      <c r="F1002" s="4"/>
      <c r="G1002" s="4"/>
      <c r="H1002" s="865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ht="12.5">
      <c r="A1003" s="4"/>
      <c r="B1003" s="4"/>
      <c r="C1003" s="4"/>
      <c r="D1003" s="4"/>
      <c r="E1003" s="4"/>
      <c r="F1003" s="4"/>
      <c r="G1003" s="4"/>
      <c r="H1003" s="865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:27" ht="12.5">
      <c r="A1004" s="4"/>
      <c r="B1004" s="4"/>
      <c r="C1004" s="4"/>
      <c r="D1004" s="4"/>
      <c r="E1004" s="4"/>
      <c r="F1004" s="4"/>
      <c r="G1004" s="4"/>
      <c r="H1004" s="865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spans="1:27" ht="12.5">
      <c r="A1005" s="4"/>
      <c r="B1005" s="4"/>
      <c r="C1005" s="4"/>
      <c r="D1005" s="4"/>
      <c r="E1005" s="4"/>
      <c r="F1005" s="4"/>
      <c r="G1005" s="4"/>
      <c r="H1005" s="865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</sheetData>
  <mergeCells count="235">
    <mergeCell ref="G173:G176"/>
    <mergeCell ref="H139:H140"/>
    <mergeCell ref="G141:G144"/>
    <mergeCell ref="G145:G148"/>
    <mergeCell ref="H155:H156"/>
    <mergeCell ref="I155:I158"/>
    <mergeCell ref="H157:H158"/>
    <mergeCell ref="G160:G163"/>
    <mergeCell ref="D92:D95"/>
    <mergeCell ref="H106:H107"/>
    <mergeCell ref="I106:I107"/>
    <mergeCell ref="E96:E103"/>
    <mergeCell ref="E104:E111"/>
    <mergeCell ref="D108:D111"/>
    <mergeCell ref="H92:H93"/>
    <mergeCell ref="I92:I93"/>
    <mergeCell ref="I137:I140"/>
    <mergeCell ref="E112:E119"/>
    <mergeCell ref="F112:F119"/>
    <mergeCell ref="G116:G117"/>
    <mergeCell ref="G118:G119"/>
    <mergeCell ref="D137:D140"/>
    <mergeCell ref="C159:D159"/>
    <mergeCell ref="J106:J107"/>
    <mergeCell ref="H110:H111"/>
    <mergeCell ref="I110:I111"/>
    <mergeCell ref="J110:J111"/>
    <mergeCell ref="F96:F103"/>
    <mergeCell ref="G96:G99"/>
    <mergeCell ref="G100:G101"/>
    <mergeCell ref="H100:H101"/>
    <mergeCell ref="I100:I103"/>
    <mergeCell ref="J100:J103"/>
    <mergeCell ref="H102:H103"/>
    <mergeCell ref="F104:F111"/>
    <mergeCell ref="J92:J93"/>
    <mergeCell ref="H94:H95"/>
    <mergeCell ref="I94:I95"/>
    <mergeCell ref="J94:J95"/>
    <mergeCell ref="E60:E67"/>
    <mergeCell ref="E68:E71"/>
    <mergeCell ref="E88:E95"/>
    <mergeCell ref="F88:F95"/>
    <mergeCell ref="G88:G89"/>
    <mergeCell ref="G90:G91"/>
    <mergeCell ref="E72:F79"/>
    <mergeCell ref="E80:E87"/>
    <mergeCell ref="F80:F87"/>
    <mergeCell ref="G84:G85"/>
    <mergeCell ref="F60:F67"/>
    <mergeCell ref="G64:G65"/>
    <mergeCell ref="J137:J138"/>
    <mergeCell ref="J139:J140"/>
    <mergeCell ref="R150:R151"/>
    <mergeCell ref="R169:R170"/>
    <mergeCell ref="E120:E131"/>
    <mergeCell ref="E132:E140"/>
    <mergeCell ref="F132:F140"/>
    <mergeCell ref="H132:H133"/>
    <mergeCell ref="I132:I133"/>
    <mergeCell ref="J132:J133"/>
    <mergeCell ref="H137:H138"/>
    <mergeCell ref="G164:G168"/>
    <mergeCell ref="H169:H172"/>
    <mergeCell ref="I169:I172"/>
    <mergeCell ref="J169:J172"/>
    <mergeCell ref="G128:G131"/>
    <mergeCell ref="H130:H131"/>
    <mergeCell ref="J130:J131"/>
    <mergeCell ref="F120:F131"/>
    <mergeCell ref="G124:G127"/>
    <mergeCell ref="H124:H125"/>
    <mergeCell ref="I124:I127"/>
    <mergeCell ref="H126:H127"/>
    <mergeCell ref="I130:I131"/>
    <mergeCell ref="B108:B111"/>
    <mergeCell ref="C108:C111"/>
    <mergeCell ref="A80:A95"/>
    <mergeCell ref="B80:B83"/>
    <mergeCell ref="B84:B87"/>
    <mergeCell ref="B88:B91"/>
    <mergeCell ref="B92:B95"/>
    <mergeCell ref="C92:C95"/>
    <mergeCell ref="A96:A111"/>
    <mergeCell ref="A43:A59"/>
    <mergeCell ref="B43:B46"/>
    <mergeCell ref="B48:B51"/>
    <mergeCell ref="B52:B55"/>
    <mergeCell ref="A60:A79"/>
    <mergeCell ref="B96:B99"/>
    <mergeCell ref="B100:B103"/>
    <mergeCell ref="C100:C103"/>
    <mergeCell ref="B104:B107"/>
    <mergeCell ref="C80:C83"/>
    <mergeCell ref="B64:B67"/>
    <mergeCell ref="B68:B71"/>
    <mergeCell ref="B72:B75"/>
    <mergeCell ref="B76:B79"/>
    <mergeCell ref="B56:B59"/>
    <mergeCell ref="B60:B63"/>
    <mergeCell ref="C64:C67"/>
    <mergeCell ref="D64:D67"/>
    <mergeCell ref="H64:H65"/>
    <mergeCell ref="I64:I65"/>
    <mergeCell ref="J64:J65"/>
    <mergeCell ref="H68:H69"/>
    <mergeCell ref="I68:I71"/>
    <mergeCell ref="H70:H71"/>
    <mergeCell ref="G56:G59"/>
    <mergeCell ref="G60:G63"/>
    <mergeCell ref="H60:H61"/>
    <mergeCell ref="I60:I61"/>
    <mergeCell ref="H62:H63"/>
    <mergeCell ref="I62:I63"/>
    <mergeCell ref="J62:J63"/>
    <mergeCell ref="F68:F71"/>
    <mergeCell ref="E52:E59"/>
    <mergeCell ref="F52:F59"/>
    <mergeCell ref="G52:G55"/>
    <mergeCell ref="H43:H44"/>
    <mergeCell ref="H45:H46"/>
    <mergeCell ref="C35:C38"/>
    <mergeCell ref="B39:B42"/>
    <mergeCell ref="E39:E51"/>
    <mergeCell ref="F39:F51"/>
    <mergeCell ref="G39:G40"/>
    <mergeCell ref="I43:I46"/>
    <mergeCell ref="C47:D47"/>
    <mergeCell ref="C48:C51"/>
    <mergeCell ref="B35:B38"/>
    <mergeCell ref="G43:G46"/>
    <mergeCell ref="G47:G51"/>
    <mergeCell ref="A5:A8"/>
    <mergeCell ref="A9:A22"/>
    <mergeCell ref="B9:B11"/>
    <mergeCell ref="B12:B14"/>
    <mergeCell ref="C12:C14"/>
    <mergeCell ref="E29:E38"/>
    <mergeCell ref="F29:F38"/>
    <mergeCell ref="H29:H30"/>
    <mergeCell ref="I29:I30"/>
    <mergeCell ref="H31:H32"/>
    <mergeCell ref="I31:I32"/>
    <mergeCell ref="G35:G38"/>
    <mergeCell ref="B15:B18"/>
    <mergeCell ref="B19:B22"/>
    <mergeCell ref="A23:A42"/>
    <mergeCell ref="B23:B26"/>
    <mergeCell ref="B27:B30"/>
    <mergeCell ref="C27:C30"/>
    <mergeCell ref="D27:D30"/>
    <mergeCell ref="B31:B34"/>
    <mergeCell ref="H8:J8"/>
    <mergeCell ref="H9:J9"/>
    <mergeCell ref="E26:F26"/>
    <mergeCell ref="E27:F28"/>
    <mergeCell ref="S2:S4"/>
    <mergeCell ref="A1:B2"/>
    <mergeCell ref="C1:F1"/>
    <mergeCell ref="G1:J1"/>
    <mergeCell ref="K1:Q1"/>
    <mergeCell ref="R1:S1"/>
    <mergeCell ref="C2:C4"/>
    <mergeCell ref="D2:D4"/>
    <mergeCell ref="A4:B4"/>
    <mergeCell ref="E2:F4"/>
    <mergeCell ref="G2:G4"/>
    <mergeCell ref="H2:J4"/>
    <mergeCell ref="K2:K4"/>
    <mergeCell ref="L2:L4"/>
    <mergeCell ref="M2:N2"/>
    <mergeCell ref="O2:O4"/>
    <mergeCell ref="Q2:Q4"/>
    <mergeCell ref="R2:R4"/>
    <mergeCell ref="G19:G22"/>
    <mergeCell ref="E23:F23"/>
    <mergeCell ref="G23:G24"/>
    <mergeCell ref="H23:H24"/>
    <mergeCell ref="I23:I24"/>
    <mergeCell ref="E24:F24"/>
    <mergeCell ref="E25:F25"/>
    <mergeCell ref="A197:B197"/>
    <mergeCell ref="A202:B202"/>
    <mergeCell ref="E141:E148"/>
    <mergeCell ref="F141:F148"/>
    <mergeCell ref="B145:B148"/>
    <mergeCell ref="C149:D149"/>
    <mergeCell ref="B150:B153"/>
    <mergeCell ref="C150:C153"/>
    <mergeCell ref="E150:E158"/>
    <mergeCell ref="F150:F158"/>
    <mergeCell ref="C154:D154"/>
    <mergeCell ref="B155:B158"/>
    <mergeCell ref="B128:B131"/>
    <mergeCell ref="B132:B135"/>
    <mergeCell ref="C136:D136"/>
    <mergeCell ref="A128:A148"/>
    <mergeCell ref="A150:A168"/>
    <mergeCell ref="A208:B208"/>
    <mergeCell ref="C209:G209"/>
    <mergeCell ref="C210:G210"/>
    <mergeCell ref="C211:G211"/>
    <mergeCell ref="C213:G213"/>
    <mergeCell ref="F181:F184"/>
    <mergeCell ref="C198:G198"/>
    <mergeCell ref="C199:G199"/>
    <mergeCell ref="C200:G200"/>
    <mergeCell ref="C203:G203"/>
    <mergeCell ref="C204:G204"/>
    <mergeCell ref="C205:G205"/>
    <mergeCell ref="A169:A184"/>
    <mergeCell ref="A185:A189"/>
    <mergeCell ref="A190:A194"/>
    <mergeCell ref="B173:B176"/>
    <mergeCell ref="B177:B180"/>
    <mergeCell ref="B181:B184"/>
    <mergeCell ref="E160:E172"/>
    <mergeCell ref="E173:E180"/>
    <mergeCell ref="E181:E184"/>
    <mergeCell ref="B160:B163"/>
    <mergeCell ref="D160:D163"/>
    <mergeCell ref="F160:F172"/>
    <mergeCell ref="B164:B167"/>
    <mergeCell ref="C168:D168"/>
    <mergeCell ref="B169:B172"/>
    <mergeCell ref="F173:F180"/>
    <mergeCell ref="A112:A127"/>
    <mergeCell ref="B112:B115"/>
    <mergeCell ref="B116:B119"/>
    <mergeCell ref="B120:B123"/>
    <mergeCell ref="C120:C123"/>
    <mergeCell ref="B124:B127"/>
    <mergeCell ref="B141:B144"/>
    <mergeCell ref="B137:B140"/>
    <mergeCell ref="C137:C140"/>
  </mergeCells>
  <hyperlinks>
    <hyperlink ref="H23" r:id="rId1" xr:uid="{00000000-0004-0000-0300-000000000000}"/>
    <hyperlink ref="H29" r:id="rId2" xr:uid="{00000000-0004-0000-0300-000001000000}"/>
    <hyperlink ref="H43" r:id="rId3" xr:uid="{00000000-0004-0000-0300-000002000000}"/>
    <hyperlink ref="H45" r:id="rId4" xr:uid="{00000000-0004-0000-0300-000003000000}"/>
    <hyperlink ref="H47" r:id="rId5" xr:uid="{00000000-0004-0000-0300-000004000000}"/>
    <hyperlink ref="H62" r:id="rId6" xr:uid="{00000000-0004-0000-0300-000005000000}"/>
    <hyperlink ref="H94" r:id="rId7" xr:uid="{00000000-0004-0000-0300-000006000000}"/>
    <hyperlink ref="H100" r:id="rId8" xr:uid="{00000000-0004-0000-0300-000007000000}"/>
    <hyperlink ref="H102" r:id="rId9" xr:uid="{00000000-0004-0000-0300-000008000000}"/>
    <hyperlink ref="H110" r:id="rId10" xr:uid="{00000000-0004-0000-0300-000009000000}"/>
    <hyperlink ref="H124" r:id="rId11" xr:uid="{00000000-0004-0000-0300-00000A000000}"/>
    <hyperlink ref="H126" r:id="rId12" xr:uid="{00000000-0004-0000-0300-00000B000000}"/>
    <hyperlink ref="H137" r:id="rId13" xr:uid="{00000000-0004-0000-0300-00000C000000}"/>
    <hyperlink ref="H139" r:id="rId14" xr:uid="{00000000-0004-0000-0300-00000D000000}"/>
    <hyperlink ref="H155" r:id="rId15" xr:uid="{00000000-0004-0000-0300-00000E000000}"/>
    <hyperlink ref="H157" r:id="rId16" xr:uid="{00000000-0004-0000-0300-00000F000000}"/>
  </hyperlinks>
  <printOptions horizontalCentered="1" gridLines="1"/>
  <pageMargins left="0.7" right="0.7" top="0.75" bottom="0.75" header="0" footer="0"/>
  <pageSetup paperSize="9" scale="40" fitToHeight="0" pageOrder="overThenDown" orientation="portrait" cellComments="atEnd"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A1002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5.08984375" defaultRowHeight="15" customHeight="1"/>
  <cols>
    <col min="1" max="1" width="6.36328125" customWidth="1"/>
    <col min="2" max="2" width="8.36328125" customWidth="1"/>
    <col min="3" max="3" width="8.90625" customWidth="1"/>
    <col min="4" max="4" width="10.7265625" customWidth="1"/>
    <col min="5" max="6" width="3.6328125" customWidth="1"/>
    <col min="7" max="7" width="18.08984375" customWidth="1"/>
    <col min="8" max="8" width="20.08984375" customWidth="1"/>
    <col min="9" max="9" width="16.90625" customWidth="1"/>
    <col min="10" max="10" width="11.453125" customWidth="1"/>
    <col min="11" max="11" width="3.36328125" customWidth="1"/>
    <col min="12" max="12" width="16.90625" customWidth="1"/>
    <col min="13" max="13" width="4.26953125" customWidth="1"/>
    <col min="14" max="14" width="4.36328125" customWidth="1"/>
    <col min="15" max="15" width="5.453125" customWidth="1"/>
    <col min="16" max="16" width="8.36328125" customWidth="1"/>
    <col min="17" max="17" width="6.26953125" customWidth="1"/>
    <col min="18" max="18" width="29.08984375" customWidth="1"/>
    <col min="19" max="19" width="26.90625" customWidth="1"/>
  </cols>
  <sheetData>
    <row r="1" spans="1:27" ht="15" customHeight="1">
      <c r="A1" s="4700" t="s">
        <v>722</v>
      </c>
      <c r="B1" s="4183"/>
      <c r="C1" s="4701" t="s">
        <v>1</v>
      </c>
      <c r="D1" s="4610"/>
      <c r="E1" s="4610"/>
      <c r="F1" s="4611"/>
      <c r="G1" s="4702" t="s">
        <v>2</v>
      </c>
      <c r="H1" s="4391"/>
      <c r="I1" s="4391"/>
      <c r="J1" s="4391"/>
      <c r="K1" s="4703" t="s">
        <v>5</v>
      </c>
      <c r="L1" s="4610"/>
      <c r="M1" s="4610"/>
      <c r="N1" s="4610"/>
      <c r="O1" s="4610"/>
      <c r="P1" s="4610"/>
      <c r="Q1" s="4611"/>
      <c r="R1" s="4704" t="s">
        <v>6</v>
      </c>
      <c r="S1" s="4705"/>
      <c r="T1" s="4"/>
      <c r="U1" s="4"/>
      <c r="V1" s="4"/>
      <c r="W1" s="4"/>
      <c r="X1" s="4"/>
      <c r="Y1" s="4"/>
      <c r="Z1" s="4"/>
      <c r="AA1" s="4"/>
    </row>
    <row r="2" spans="1:27" ht="15" customHeight="1">
      <c r="A2" s="4189"/>
      <c r="B2" s="4068"/>
      <c r="C2" s="4706" t="s">
        <v>7</v>
      </c>
      <c r="D2" s="4707" t="s">
        <v>723</v>
      </c>
      <c r="E2" s="4709" t="s">
        <v>724</v>
      </c>
      <c r="F2" s="4069"/>
      <c r="G2" s="4811" t="s">
        <v>585</v>
      </c>
      <c r="H2" s="4812" t="s">
        <v>725</v>
      </c>
      <c r="I2" s="4391"/>
      <c r="J2" s="4391"/>
      <c r="K2" s="4715" t="s">
        <v>15</v>
      </c>
      <c r="L2" s="4716" t="s">
        <v>16</v>
      </c>
      <c r="M2" s="4717" t="s">
        <v>17</v>
      </c>
      <c r="N2" s="4144"/>
      <c r="O2" s="4718" t="s">
        <v>587</v>
      </c>
      <c r="P2" s="1224" t="s">
        <v>19</v>
      </c>
      <c r="Q2" s="4719" t="s">
        <v>588</v>
      </c>
      <c r="R2" s="4720" t="s">
        <v>589</v>
      </c>
      <c r="S2" s="4699" t="s">
        <v>590</v>
      </c>
      <c r="T2" s="4"/>
      <c r="U2" s="4"/>
      <c r="V2" s="4"/>
      <c r="W2" s="4"/>
      <c r="X2" s="4"/>
      <c r="Y2" s="4"/>
      <c r="Z2" s="4"/>
      <c r="AA2" s="4"/>
    </row>
    <row r="3" spans="1:27" ht="15" customHeight="1">
      <c r="A3" s="1225"/>
      <c r="B3" s="1226"/>
      <c r="C3" s="4456"/>
      <c r="D3" s="4189"/>
      <c r="E3" s="4068"/>
      <c r="F3" s="4069"/>
      <c r="G3" s="4209"/>
      <c r="H3" s="4111"/>
      <c r="I3" s="4068"/>
      <c r="J3" s="4068"/>
      <c r="K3" s="4145"/>
      <c r="L3" s="4147"/>
      <c r="M3" s="1227"/>
      <c r="N3" s="1228"/>
      <c r="O3" s="4147"/>
      <c r="P3" s="1228"/>
      <c r="Q3" s="4442"/>
      <c r="R3" s="4145"/>
      <c r="S3" s="4213"/>
      <c r="T3" s="4"/>
      <c r="U3" s="4"/>
      <c r="V3" s="4"/>
      <c r="W3" s="4"/>
      <c r="X3" s="4"/>
      <c r="Y3" s="4"/>
      <c r="Z3" s="4"/>
      <c r="AA3" s="4"/>
    </row>
    <row r="4" spans="1:27" ht="15" customHeight="1">
      <c r="A4" s="4708" t="s">
        <v>23</v>
      </c>
      <c r="B4" s="4144"/>
      <c r="C4" s="4491"/>
      <c r="D4" s="4207"/>
      <c r="E4" s="4070"/>
      <c r="F4" s="4071"/>
      <c r="G4" s="4210"/>
      <c r="H4" s="4112"/>
      <c r="I4" s="4130"/>
      <c r="J4" s="4130"/>
      <c r="K4" s="4474"/>
      <c r="L4" s="4180"/>
      <c r="M4" s="1230" t="s">
        <v>24</v>
      </c>
      <c r="N4" s="1230" t="s">
        <v>25</v>
      </c>
      <c r="O4" s="4180"/>
      <c r="P4" s="1228" t="s">
        <v>26</v>
      </c>
      <c r="Q4" s="4458"/>
      <c r="R4" s="4721"/>
      <c r="S4" s="4214"/>
      <c r="T4" s="4"/>
      <c r="U4" s="4"/>
      <c r="V4" s="4"/>
      <c r="W4" s="4"/>
      <c r="X4" s="4"/>
      <c r="Y4" s="4"/>
      <c r="Z4" s="4"/>
      <c r="AA4" s="4"/>
    </row>
    <row r="5" spans="1:27" ht="15" customHeight="1">
      <c r="A5" s="4813" t="s">
        <v>27</v>
      </c>
      <c r="B5" s="1778">
        <v>44227</v>
      </c>
      <c r="C5" s="1779"/>
      <c r="D5" s="1232"/>
      <c r="E5" s="1232"/>
      <c r="F5" s="1780"/>
      <c r="G5" s="1781"/>
      <c r="H5" s="1782"/>
      <c r="I5" s="1248"/>
      <c r="J5" s="1783"/>
      <c r="K5" s="1238"/>
      <c r="L5" s="1239"/>
      <c r="M5" s="1239"/>
      <c r="N5" s="1239"/>
      <c r="O5" s="1239"/>
      <c r="P5" s="1239"/>
      <c r="Q5" s="1240"/>
      <c r="R5" s="1239"/>
      <c r="S5" s="1241"/>
      <c r="T5" s="4"/>
      <c r="U5" s="4"/>
      <c r="V5" s="4"/>
      <c r="W5" s="4"/>
      <c r="X5" s="4"/>
      <c r="Y5" s="4"/>
      <c r="Z5" s="4"/>
      <c r="AA5" s="4"/>
    </row>
    <row r="6" spans="1:27" ht="15" customHeight="1">
      <c r="A6" s="4711"/>
      <c r="B6" s="1784">
        <v>44415</v>
      </c>
      <c r="C6" s="1785"/>
      <c r="D6" s="1243"/>
      <c r="E6" s="1245"/>
      <c r="F6" s="1737"/>
      <c r="G6" s="1786"/>
      <c r="H6" s="1782"/>
      <c r="I6" s="1248"/>
      <c r="J6" s="1783"/>
      <c r="K6" s="1250"/>
      <c r="L6" s="1251"/>
      <c r="M6" s="1251"/>
      <c r="N6" s="1251"/>
      <c r="O6" s="1251"/>
      <c r="P6" s="1251"/>
      <c r="Q6" s="1252"/>
      <c r="R6" s="1251"/>
      <c r="S6" s="1253"/>
      <c r="T6" s="4"/>
      <c r="U6" s="4"/>
      <c r="V6" s="4"/>
      <c r="W6" s="4"/>
      <c r="X6" s="4"/>
      <c r="Y6" s="4"/>
      <c r="Z6" s="4"/>
      <c r="AA6" s="4"/>
    </row>
    <row r="7" spans="1:27" ht="15" customHeight="1">
      <c r="A7" s="4711"/>
      <c r="B7" s="1787" t="s">
        <v>188</v>
      </c>
      <c r="C7" s="1785"/>
      <c r="D7" s="1243"/>
      <c r="E7" s="1245"/>
      <c r="F7" s="1737"/>
      <c r="G7" s="1786"/>
      <c r="H7" s="1788"/>
      <c r="I7" s="1248"/>
      <c r="J7" s="1783"/>
      <c r="K7" s="1250"/>
      <c r="L7" s="1251"/>
      <c r="M7" s="1251"/>
      <c r="N7" s="1251"/>
      <c r="O7" s="1251"/>
      <c r="P7" s="1251"/>
      <c r="Q7" s="1252"/>
      <c r="R7" s="1251"/>
      <c r="S7" s="1253"/>
      <c r="T7" s="4"/>
      <c r="U7" s="4"/>
      <c r="V7" s="4"/>
      <c r="W7" s="4"/>
      <c r="X7" s="4"/>
      <c r="Y7" s="4"/>
      <c r="Z7" s="4"/>
      <c r="AA7" s="4"/>
    </row>
    <row r="8" spans="1:27" ht="15" customHeight="1">
      <c r="A8" s="4711"/>
      <c r="B8" s="1787" t="s">
        <v>193</v>
      </c>
      <c r="C8" s="1785"/>
      <c r="D8" s="1243"/>
      <c r="E8" s="1245"/>
      <c r="F8" s="1737"/>
      <c r="G8" s="1786"/>
      <c r="H8" s="1788"/>
      <c r="I8" s="1248"/>
      <c r="J8" s="1783"/>
      <c r="K8" s="1250"/>
      <c r="L8" s="1251"/>
      <c r="M8" s="1251"/>
      <c r="N8" s="1251"/>
      <c r="O8" s="1251"/>
      <c r="P8" s="1251"/>
      <c r="Q8" s="1252"/>
      <c r="R8" s="1251"/>
      <c r="S8" s="1253"/>
      <c r="T8" s="4"/>
      <c r="U8" s="4"/>
      <c r="V8" s="4"/>
      <c r="W8" s="4"/>
      <c r="X8" s="4"/>
      <c r="Y8" s="4"/>
      <c r="Z8" s="4"/>
      <c r="AA8" s="4"/>
    </row>
    <row r="9" spans="1:27" ht="15" customHeight="1">
      <c r="A9" s="4714"/>
      <c r="B9" s="1789" t="s">
        <v>209</v>
      </c>
      <c r="C9" s="1790"/>
      <c r="D9" s="1258"/>
      <c r="E9" s="1260"/>
      <c r="F9" s="1791"/>
      <c r="G9" s="1792"/>
      <c r="H9" s="1793"/>
      <c r="I9" s="1794"/>
      <c r="J9" s="1795"/>
      <c r="K9" s="1262"/>
      <c r="L9" s="1263"/>
      <c r="M9" s="1263"/>
      <c r="N9" s="1263"/>
      <c r="O9" s="1263"/>
      <c r="P9" s="1263"/>
      <c r="Q9" s="1264"/>
      <c r="R9" s="1263"/>
      <c r="S9" s="1265"/>
      <c r="T9" s="4"/>
      <c r="U9" s="4"/>
      <c r="V9" s="4"/>
      <c r="W9" s="4"/>
      <c r="X9" s="4"/>
      <c r="Y9" s="4"/>
      <c r="Z9" s="4"/>
      <c r="AA9" s="4"/>
    </row>
    <row r="10" spans="1:27" ht="15" customHeight="1">
      <c r="A10" s="4814" t="s">
        <v>41</v>
      </c>
      <c r="B10" s="4815">
        <v>44320</v>
      </c>
      <c r="C10" s="1796"/>
      <c r="D10" s="1705"/>
      <c r="E10" s="1705"/>
      <c r="F10" s="1797"/>
      <c r="G10" s="1798"/>
      <c r="H10" s="4809" t="s">
        <v>726</v>
      </c>
      <c r="I10" s="4322"/>
      <c r="J10" s="4322"/>
      <c r="K10" s="1707"/>
      <c r="L10" s="1595"/>
      <c r="M10" s="1595"/>
      <c r="N10" s="1595"/>
      <c r="O10" s="1595"/>
      <c r="P10" s="1595"/>
      <c r="Q10" s="1708"/>
      <c r="R10" s="1595"/>
      <c r="S10" s="1800"/>
      <c r="T10" s="4"/>
      <c r="U10" s="4"/>
      <c r="V10" s="4"/>
      <c r="W10" s="4"/>
      <c r="X10" s="4"/>
      <c r="Y10" s="4"/>
      <c r="Z10" s="4"/>
      <c r="AA10" s="4"/>
    </row>
    <row r="11" spans="1:27" ht="15" customHeight="1">
      <c r="A11" s="4711"/>
      <c r="B11" s="4711"/>
      <c r="C11" s="1801"/>
      <c r="D11" s="1266"/>
      <c r="E11" s="1266"/>
      <c r="F11" s="1802"/>
      <c r="G11" s="1803"/>
      <c r="H11" s="1804"/>
      <c r="I11" s="1273"/>
      <c r="J11" s="1337"/>
      <c r="K11" s="1268"/>
      <c r="L11" s="1269"/>
      <c r="M11" s="1269"/>
      <c r="N11" s="1269"/>
      <c r="O11" s="1269"/>
      <c r="P11" s="1269"/>
      <c r="Q11" s="1270"/>
      <c r="R11" s="1269"/>
      <c r="S11" s="1271"/>
      <c r="T11" s="4"/>
      <c r="U11" s="4"/>
      <c r="V11" s="4"/>
      <c r="W11" s="4"/>
      <c r="X11" s="4"/>
      <c r="Y11" s="4"/>
      <c r="Z11" s="4"/>
      <c r="AA11" s="4"/>
    </row>
    <row r="12" spans="1:27" ht="15" customHeight="1">
      <c r="A12" s="4711"/>
      <c r="B12" s="4726"/>
      <c r="C12" s="1805"/>
      <c r="D12" s="1275"/>
      <c r="E12" s="1275"/>
      <c r="F12" s="1806"/>
      <c r="G12" s="1807"/>
      <c r="H12" s="1808"/>
      <c r="I12" s="1279"/>
      <c r="J12" s="1809"/>
      <c r="K12" s="1281"/>
      <c r="L12" s="1282"/>
      <c r="M12" s="1282"/>
      <c r="N12" s="1282"/>
      <c r="O12" s="1282"/>
      <c r="P12" s="1282"/>
      <c r="Q12" s="1283"/>
      <c r="R12" s="1282"/>
      <c r="S12" s="1284"/>
      <c r="T12" s="4"/>
      <c r="U12" s="4"/>
      <c r="V12" s="4"/>
      <c r="W12" s="4"/>
      <c r="X12" s="4"/>
      <c r="Y12" s="4"/>
      <c r="Z12" s="4"/>
      <c r="AA12" s="4"/>
    </row>
    <row r="13" spans="1:27" ht="15" customHeight="1">
      <c r="A13" s="4711"/>
      <c r="B13" s="4816">
        <v>44541</v>
      </c>
      <c r="C13" s="1810"/>
      <c r="D13" s="1286"/>
      <c r="E13" s="1286"/>
      <c r="F13" s="1811"/>
      <c r="G13" s="1812"/>
      <c r="H13" s="4810" t="s">
        <v>727</v>
      </c>
      <c r="I13" s="4610"/>
      <c r="J13" s="4610"/>
      <c r="K13" s="1268"/>
      <c r="L13" s="1269"/>
      <c r="M13" s="1269"/>
      <c r="N13" s="1269"/>
      <c r="O13" s="1269"/>
      <c r="P13" s="1269"/>
      <c r="Q13" s="1270"/>
      <c r="R13" s="1269"/>
      <c r="S13" s="1271"/>
      <c r="T13" s="4"/>
      <c r="U13" s="4"/>
      <c r="V13" s="4"/>
      <c r="W13" s="4"/>
      <c r="X13" s="4"/>
      <c r="Y13" s="4"/>
      <c r="Z13" s="4"/>
      <c r="AA13" s="4"/>
    </row>
    <row r="14" spans="1:27" ht="15" customHeight="1">
      <c r="A14" s="4711"/>
      <c r="B14" s="4111"/>
      <c r="C14" s="1801"/>
      <c r="D14" s="1266"/>
      <c r="E14" s="1266"/>
      <c r="F14" s="1802"/>
      <c r="G14" s="1803"/>
      <c r="H14" s="1804"/>
      <c r="I14" s="1273"/>
      <c r="J14" s="1337"/>
      <c r="K14" s="1268"/>
      <c r="L14" s="1269"/>
      <c r="M14" s="1269"/>
      <c r="N14" s="1269"/>
      <c r="O14" s="1269"/>
      <c r="P14" s="1269"/>
      <c r="Q14" s="1270"/>
      <c r="R14" s="1269"/>
      <c r="S14" s="1271"/>
      <c r="T14" s="4"/>
      <c r="U14" s="4"/>
      <c r="V14" s="4"/>
      <c r="W14" s="4"/>
      <c r="X14" s="4"/>
      <c r="Y14" s="4"/>
      <c r="Z14" s="4"/>
      <c r="AA14" s="4"/>
    </row>
    <row r="15" spans="1:27" ht="15" customHeight="1">
      <c r="A15" s="4711"/>
      <c r="B15" s="4112"/>
      <c r="C15" s="1805"/>
      <c r="D15" s="1275"/>
      <c r="E15" s="1275"/>
      <c r="F15" s="1806"/>
      <c r="G15" s="1807"/>
      <c r="H15" s="1808"/>
      <c r="I15" s="1279"/>
      <c r="J15" s="1809"/>
      <c r="K15" s="1431"/>
      <c r="L15" s="1432"/>
      <c r="M15" s="1432"/>
      <c r="N15" s="1432"/>
      <c r="O15" s="1432"/>
      <c r="P15" s="1432"/>
      <c r="Q15" s="1433"/>
      <c r="R15" s="1432"/>
      <c r="S15" s="1328"/>
      <c r="T15" s="4"/>
      <c r="U15" s="4"/>
      <c r="V15" s="4"/>
      <c r="W15" s="4"/>
      <c r="X15" s="4"/>
      <c r="Y15" s="4"/>
      <c r="Z15" s="4"/>
      <c r="AA15" s="4"/>
    </row>
    <row r="16" spans="1:27" ht="15" customHeight="1">
      <c r="A16" s="4711"/>
      <c r="B16" s="4817" t="s">
        <v>79</v>
      </c>
      <c r="C16" s="1810"/>
      <c r="D16" s="1286"/>
      <c r="E16" s="1221"/>
      <c r="F16" s="1814"/>
      <c r="G16" s="1812"/>
      <c r="H16" s="1813"/>
      <c r="I16" s="1297"/>
      <c r="J16" s="1815"/>
      <c r="K16" s="1299"/>
      <c r="L16" s="1291"/>
      <c r="M16" s="1291"/>
      <c r="N16" s="1291"/>
      <c r="O16" s="1291"/>
      <c r="P16" s="1291"/>
      <c r="Q16" s="1292"/>
      <c r="R16" s="1291"/>
      <c r="S16" s="1293"/>
      <c r="T16" s="4"/>
      <c r="U16" s="4"/>
      <c r="V16" s="4"/>
      <c r="W16" s="4"/>
      <c r="X16" s="4"/>
      <c r="Y16" s="4"/>
      <c r="Z16" s="4"/>
      <c r="AA16" s="4"/>
    </row>
    <row r="17" spans="1:27" ht="15" customHeight="1">
      <c r="A17" s="4711"/>
      <c r="B17" s="4111"/>
      <c r="C17" s="1801"/>
      <c r="D17" s="1266"/>
      <c r="E17" s="1300"/>
      <c r="F17" s="1816"/>
      <c r="G17" s="1803"/>
      <c r="H17" s="1804"/>
      <c r="I17" s="1273"/>
      <c r="J17" s="1337"/>
      <c r="K17" s="1268"/>
      <c r="L17" s="1269"/>
      <c r="M17" s="1269"/>
      <c r="N17" s="1269"/>
      <c r="O17" s="1269"/>
      <c r="P17" s="1269"/>
      <c r="Q17" s="1270"/>
      <c r="R17" s="1269"/>
      <c r="S17" s="1271"/>
      <c r="T17" s="4"/>
      <c r="U17" s="4"/>
      <c r="V17" s="4"/>
      <c r="W17" s="4"/>
      <c r="X17" s="4"/>
      <c r="Y17" s="4"/>
      <c r="Z17" s="4"/>
      <c r="AA17" s="4"/>
    </row>
    <row r="18" spans="1:27" ht="15" customHeight="1">
      <c r="A18" s="4711"/>
      <c r="B18" s="4111"/>
      <c r="C18" s="1801"/>
      <c r="D18" s="1266"/>
      <c r="E18" s="1300"/>
      <c r="F18" s="1816"/>
      <c r="G18" s="1803"/>
      <c r="H18" s="1804"/>
      <c r="I18" s="1273"/>
      <c r="J18" s="1337"/>
      <c r="K18" s="1268"/>
      <c r="L18" s="1269"/>
      <c r="M18" s="1269"/>
      <c r="N18" s="1269"/>
      <c r="O18" s="1269"/>
      <c r="P18" s="1269"/>
      <c r="Q18" s="1270"/>
      <c r="R18" s="1269"/>
      <c r="S18" s="1271"/>
      <c r="T18" s="4"/>
      <c r="U18" s="4"/>
      <c r="V18" s="4"/>
      <c r="W18" s="4"/>
      <c r="X18" s="4"/>
      <c r="Y18" s="4"/>
      <c r="Z18" s="4"/>
      <c r="AA18" s="4"/>
    </row>
    <row r="19" spans="1:27" ht="15" customHeight="1">
      <c r="A19" s="4711"/>
      <c r="B19" s="4112"/>
      <c r="C19" s="1805"/>
      <c r="D19" s="1275"/>
      <c r="E19" s="1301"/>
      <c r="F19" s="1817"/>
      <c r="G19" s="1807"/>
      <c r="H19" s="1808"/>
      <c r="I19" s="1279"/>
      <c r="J19" s="1809"/>
      <c r="K19" s="1281"/>
      <c r="L19" s="1282"/>
      <c r="M19" s="1282"/>
      <c r="N19" s="1282"/>
      <c r="O19" s="1282"/>
      <c r="P19" s="1282"/>
      <c r="Q19" s="1283"/>
      <c r="R19" s="1282"/>
      <c r="S19" s="1284"/>
      <c r="T19" s="4"/>
      <c r="U19" s="4"/>
      <c r="V19" s="4"/>
      <c r="W19" s="4"/>
      <c r="X19" s="4"/>
      <c r="Y19" s="4"/>
      <c r="Z19" s="4"/>
      <c r="AA19" s="4"/>
    </row>
    <row r="20" spans="1:27" ht="15" customHeight="1">
      <c r="A20" s="4711"/>
      <c r="B20" s="4818" t="s">
        <v>90</v>
      </c>
      <c r="C20" s="4819" t="s">
        <v>454</v>
      </c>
      <c r="D20" s="1266"/>
      <c r="E20" s="1221"/>
      <c r="F20" s="1814"/>
      <c r="G20" s="1812"/>
      <c r="H20" s="1799"/>
      <c r="I20" s="1297"/>
      <c r="J20" s="1818"/>
      <c r="K20" s="1431"/>
      <c r="L20" s="1432"/>
      <c r="M20" s="1432"/>
      <c r="N20" s="1432"/>
      <c r="O20" s="1432"/>
      <c r="P20" s="1432"/>
      <c r="Q20" s="1433"/>
      <c r="R20" s="1432"/>
      <c r="S20" s="1328"/>
      <c r="T20" s="4"/>
      <c r="U20" s="4"/>
      <c r="V20" s="4"/>
      <c r="W20" s="4"/>
      <c r="X20" s="4"/>
      <c r="Y20" s="4"/>
      <c r="Z20" s="4"/>
      <c r="AA20" s="4"/>
    </row>
    <row r="21" spans="1:27" ht="15" customHeight="1">
      <c r="A21" s="4711"/>
      <c r="B21" s="4711"/>
      <c r="C21" s="4456"/>
      <c r="D21" s="1266"/>
      <c r="E21" s="1300"/>
      <c r="F21" s="1816"/>
      <c r="G21" s="1803"/>
      <c r="H21" s="1804"/>
      <c r="I21" s="1273"/>
      <c r="J21" s="1346"/>
      <c r="K21" s="1312"/>
      <c r="L21" s="1314"/>
      <c r="M21" s="1314"/>
      <c r="N21" s="1314"/>
      <c r="O21" s="1314"/>
      <c r="P21" s="1314"/>
      <c r="Q21" s="1315"/>
      <c r="R21" s="1314"/>
      <c r="S21" s="1316"/>
      <c r="T21" s="4"/>
      <c r="U21" s="4"/>
      <c r="V21" s="4"/>
      <c r="W21" s="4"/>
      <c r="X21" s="4"/>
      <c r="Y21" s="4"/>
      <c r="Z21" s="4"/>
      <c r="AA21" s="4"/>
    </row>
    <row r="22" spans="1:27" ht="15" customHeight="1">
      <c r="A22" s="4711"/>
      <c r="B22" s="4711"/>
      <c r="C22" s="4456"/>
      <c r="D22" s="1266"/>
      <c r="E22" s="1300"/>
      <c r="F22" s="1816"/>
      <c r="G22" s="1803"/>
      <c r="H22" s="1819"/>
      <c r="I22" s="1273"/>
      <c r="J22" s="1346"/>
      <c r="K22" s="1312"/>
      <c r="L22" s="1314"/>
      <c r="M22" s="1314"/>
      <c r="N22" s="1314"/>
      <c r="O22" s="1314"/>
      <c r="P22" s="1314"/>
      <c r="Q22" s="1315"/>
      <c r="R22" s="1314"/>
      <c r="S22" s="1316"/>
      <c r="T22" s="4"/>
      <c r="U22" s="4"/>
      <c r="V22" s="4"/>
      <c r="W22" s="4"/>
      <c r="X22" s="4"/>
      <c r="Y22" s="4"/>
      <c r="Z22" s="4"/>
      <c r="AA22" s="4"/>
    </row>
    <row r="23" spans="1:27" ht="15" customHeight="1">
      <c r="A23" s="4714"/>
      <c r="B23" s="4714"/>
      <c r="C23" s="4240"/>
      <c r="D23" s="1430"/>
      <c r="E23" s="1723"/>
      <c r="F23" s="1820"/>
      <c r="G23" s="1821"/>
      <c r="H23" s="1822"/>
      <c r="I23" s="1279"/>
      <c r="J23" s="1823"/>
      <c r="K23" s="1324"/>
      <c r="L23" s="1325"/>
      <c r="M23" s="1325"/>
      <c r="N23" s="1325"/>
      <c r="O23" s="1325"/>
      <c r="P23" s="1325"/>
      <c r="Q23" s="1326"/>
      <c r="R23" s="1324"/>
      <c r="S23" s="1327"/>
      <c r="T23" s="4"/>
      <c r="U23" s="4"/>
      <c r="V23" s="4"/>
      <c r="W23" s="4"/>
      <c r="X23" s="4"/>
      <c r="Y23" s="4"/>
      <c r="Z23" s="4"/>
      <c r="AA23" s="4"/>
    </row>
    <row r="24" spans="1:27" ht="15" customHeight="1">
      <c r="A24" s="4814" t="s">
        <v>65</v>
      </c>
      <c r="B24" s="4815">
        <v>44257</v>
      </c>
      <c r="C24" s="1796"/>
      <c r="D24" s="1705"/>
      <c r="E24" s="1824"/>
      <c r="F24" s="1825"/>
      <c r="G24" s="4822" t="s">
        <v>728</v>
      </c>
      <c r="H24" s="4823" t="s">
        <v>729</v>
      </c>
      <c r="I24" s="1297" t="s">
        <v>604</v>
      </c>
      <c r="J24" s="1818"/>
      <c r="K24" s="1707"/>
      <c r="L24" s="1595"/>
      <c r="M24" s="1595"/>
      <c r="N24" s="1595"/>
      <c r="O24" s="1595"/>
      <c r="P24" s="1595"/>
      <c r="Q24" s="1708"/>
      <c r="R24" s="1595"/>
      <c r="S24" s="1800"/>
      <c r="T24" s="4"/>
      <c r="U24" s="4"/>
      <c r="V24" s="4"/>
      <c r="W24" s="4"/>
      <c r="X24" s="4"/>
      <c r="Y24" s="4"/>
      <c r="Z24" s="4"/>
      <c r="AA24" s="4"/>
    </row>
    <row r="25" spans="1:27" ht="15" customHeight="1">
      <c r="A25" s="4711"/>
      <c r="B25" s="4711"/>
      <c r="C25" s="1801"/>
      <c r="D25" s="1266"/>
      <c r="E25" s="1826"/>
      <c r="F25" s="1827"/>
      <c r="G25" s="4210"/>
      <c r="H25" s="4070"/>
      <c r="I25" s="1273"/>
      <c r="J25" s="1346"/>
      <c r="K25" s="1268"/>
      <c r="L25" s="1269"/>
      <c r="M25" s="1269"/>
      <c r="N25" s="1269"/>
      <c r="O25" s="1269"/>
      <c r="P25" s="1269"/>
      <c r="Q25" s="1270"/>
      <c r="R25" s="1269"/>
      <c r="S25" s="1271"/>
      <c r="T25" s="4"/>
      <c r="U25" s="4"/>
      <c r="V25" s="4"/>
      <c r="W25" s="4"/>
      <c r="X25" s="4"/>
      <c r="Y25" s="4"/>
      <c r="Z25" s="4"/>
      <c r="AA25" s="4"/>
    </row>
    <row r="26" spans="1:27" ht="15" customHeight="1">
      <c r="A26" s="4711"/>
      <c r="B26" s="4711"/>
      <c r="C26" s="1801"/>
      <c r="D26" s="1266"/>
      <c r="E26" s="1828"/>
      <c r="F26" s="1829"/>
      <c r="G26" s="1803"/>
      <c r="H26" s="4820" t="s">
        <v>730</v>
      </c>
      <c r="I26" s="1273" t="s">
        <v>604</v>
      </c>
      <c r="J26" s="1346"/>
      <c r="K26" s="1268"/>
      <c r="L26" s="1269"/>
      <c r="M26" s="1269"/>
      <c r="N26" s="1269"/>
      <c r="O26" s="1269"/>
      <c r="P26" s="1269"/>
      <c r="Q26" s="1270"/>
      <c r="R26" s="1269"/>
      <c r="S26" s="1271"/>
      <c r="T26" s="4"/>
      <c r="U26" s="4"/>
      <c r="V26" s="4"/>
      <c r="W26" s="4"/>
      <c r="X26" s="4"/>
      <c r="Y26" s="4"/>
      <c r="Z26" s="4"/>
      <c r="AA26" s="4"/>
    </row>
    <row r="27" spans="1:27" ht="15" customHeight="1">
      <c r="A27" s="4711"/>
      <c r="B27" s="4712"/>
      <c r="C27" s="1830"/>
      <c r="D27" s="1430"/>
      <c r="E27" s="1275"/>
      <c r="F27" s="1806"/>
      <c r="G27" s="1821"/>
      <c r="H27" s="4070"/>
      <c r="I27" s="1279"/>
      <c r="J27" s="1346"/>
      <c r="K27" s="1431"/>
      <c r="L27" s="1432"/>
      <c r="M27" s="1432"/>
      <c r="N27" s="1432"/>
      <c r="O27" s="1432"/>
      <c r="P27" s="1432"/>
      <c r="Q27" s="1433"/>
      <c r="R27" s="1432"/>
      <c r="S27" s="1328"/>
      <c r="T27" s="4"/>
      <c r="U27" s="4"/>
      <c r="V27" s="4"/>
      <c r="W27" s="4"/>
      <c r="X27" s="4"/>
      <c r="Y27" s="4"/>
      <c r="Z27" s="4"/>
      <c r="AA27" s="4"/>
    </row>
    <row r="28" spans="1:27" ht="15" customHeight="1">
      <c r="A28" s="4711"/>
      <c r="B28" s="4816">
        <v>44478</v>
      </c>
      <c r="C28" s="1810"/>
      <c r="D28" s="1286"/>
      <c r="E28" s="4824" t="s">
        <v>731</v>
      </c>
      <c r="F28" s="4392"/>
      <c r="G28" s="4448" t="s">
        <v>732</v>
      </c>
      <c r="H28" s="1799"/>
      <c r="I28" s="1273"/>
      <c r="J28" s="1815"/>
      <c r="K28" s="1299"/>
      <c r="L28" s="1291"/>
      <c r="M28" s="1291"/>
      <c r="N28" s="1291"/>
      <c r="O28" s="1291"/>
      <c r="P28" s="1291"/>
      <c r="Q28" s="1292"/>
      <c r="R28" s="1291"/>
      <c r="S28" s="1293"/>
      <c r="T28" s="4"/>
      <c r="U28" s="4"/>
      <c r="V28" s="4"/>
      <c r="W28" s="4"/>
      <c r="X28" s="4"/>
      <c r="Y28" s="4"/>
      <c r="Z28" s="4"/>
      <c r="AA28" s="4"/>
    </row>
    <row r="29" spans="1:27" ht="15" customHeight="1">
      <c r="A29" s="4711"/>
      <c r="B29" s="4111"/>
      <c r="C29" s="1801"/>
      <c r="D29" s="1266"/>
      <c r="E29" s="4393"/>
      <c r="F29" s="4071"/>
      <c r="G29" s="4071"/>
      <c r="H29" s="1804"/>
      <c r="I29" s="1273"/>
      <c r="J29" s="1337"/>
      <c r="K29" s="1268"/>
      <c r="L29" s="1269"/>
      <c r="M29" s="1269"/>
      <c r="N29" s="1269"/>
      <c r="O29" s="1269"/>
      <c r="P29" s="1269"/>
      <c r="Q29" s="1270"/>
      <c r="R29" s="1269"/>
      <c r="S29" s="1271"/>
      <c r="T29" s="4"/>
      <c r="U29" s="4"/>
      <c r="V29" s="4"/>
      <c r="W29" s="4"/>
      <c r="X29" s="4"/>
      <c r="Y29" s="4"/>
      <c r="Z29" s="4"/>
      <c r="AA29" s="4"/>
    </row>
    <row r="30" spans="1:27" ht="15" customHeight="1">
      <c r="A30" s="4711"/>
      <c r="B30" s="4111"/>
      <c r="C30" s="1801"/>
      <c r="D30" s="1266"/>
      <c r="E30" s="4825" t="s">
        <v>63</v>
      </c>
      <c r="F30" s="4826" t="s">
        <v>733</v>
      </c>
      <c r="G30" s="1802"/>
      <c r="H30" s="1665"/>
      <c r="I30" s="1418"/>
      <c r="J30" s="1818"/>
      <c r="K30" s="1268"/>
      <c r="L30" s="1269"/>
      <c r="M30" s="1269"/>
      <c r="N30" s="1269"/>
      <c r="O30" s="1269"/>
      <c r="P30" s="1269"/>
      <c r="Q30" s="1270"/>
      <c r="R30" s="1269"/>
      <c r="S30" s="1271"/>
      <c r="T30" s="4"/>
      <c r="U30" s="4"/>
      <c r="V30" s="4"/>
      <c r="W30" s="4"/>
      <c r="X30" s="4"/>
      <c r="Y30" s="4"/>
      <c r="Z30" s="4"/>
      <c r="AA30" s="4"/>
    </row>
    <row r="31" spans="1:27" ht="15" customHeight="1">
      <c r="A31" s="4711"/>
      <c r="B31" s="4112"/>
      <c r="C31" s="1830"/>
      <c r="D31" s="1430"/>
      <c r="E31" s="4111"/>
      <c r="F31" s="4069"/>
      <c r="G31" s="1832"/>
      <c r="H31" s="1833"/>
      <c r="I31" s="1229"/>
      <c r="J31" s="1346"/>
      <c r="K31" s="1431"/>
      <c r="L31" s="1432"/>
      <c r="M31" s="1432"/>
      <c r="N31" s="1432"/>
      <c r="O31" s="1432"/>
      <c r="P31" s="1432"/>
      <c r="Q31" s="1433"/>
      <c r="R31" s="1432"/>
      <c r="S31" s="1328"/>
      <c r="T31" s="4"/>
      <c r="U31" s="4"/>
      <c r="V31" s="4"/>
      <c r="W31" s="4"/>
      <c r="X31" s="4"/>
      <c r="Y31" s="4"/>
      <c r="Z31" s="4"/>
      <c r="AA31" s="4"/>
    </row>
    <row r="32" spans="1:27" ht="15" customHeight="1">
      <c r="A32" s="4711"/>
      <c r="B32" s="4817" t="s">
        <v>244</v>
      </c>
      <c r="C32" s="4819" t="s">
        <v>600</v>
      </c>
      <c r="D32" s="4827" t="s">
        <v>312</v>
      </c>
      <c r="E32" s="4111"/>
      <c r="F32" s="4069"/>
      <c r="G32" s="1812"/>
      <c r="H32" s="4821" t="s">
        <v>734</v>
      </c>
      <c r="I32" s="1834" t="s">
        <v>735</v>
      </c>
      <c r="J32" s="1815"/>
      <c r="K32" s="1299"/>
      <c r="L32" s="1291"/>
      <c r="M32" s="1291"/>
      <c r="N32" s="1291"/>
      <c r="O32" s="1291"/>
      <c r="P32" s="1291"/>
      <c r="Q32" s="1292"/>
      <c r="R32" s="1291"/>
      <c r="S32" s="1292"/>
      <c r="T32" s="4"/>
      <c r="U32" s="4"/>
      <c r="V32" s="4"/>
      <c r="W32" s="4"/>
      <c r="X32" s="4"/>
      <c r="Y32" s="4"/>
      <c r="Z32" s="4"/>
      <c r="AA32" s="4"/>
    </row>
    <row r="33" spans="1:27" ht="15" customHeight="1">
      <c r="A33" s="4711"/>
      <c r="B33" s="4111"/>
      <c r="C33" s="4456"/>
      <c r="D33" s="4442"/>
      <c r="E33" s="4111"/>
      <c r="F33" s="4069"/>
      <c r="G33" s="1803"/>
      <c r="H33" s="4393"/>
      <c r="I33" s="1273"/>
      <c r="J33" s="1337"/>
      <c r="K33" s="1268"/>
      <c r="L33" s="1269"/>
      <c r="M33" s="1269"/>
      <c r="N33" s="1269"/>
      <c r="O33" s="1269"/>
      <c r="P33" s="1269"/>
      <c r="Q33" s="1270"/>
      <c r="R33" s="1269"/>
      <c r="S33" s="1270"/>
      <c r="T33" s="4"/>
      <c r="U33" s="4"/>
      <c r="V33" s="4"/>
      <c r="W33" s="4"/>
      <c r="X33" s="4"/>
      <c r="Y33" s="4"/>
      <c r="Z33" s="4"/>
      <c r="AA33" s="4"/>
    </row>
    <row r="34" spans="1:27" ht="15" customHeight="1">
      <c r="A34" s="4711"/>
      <c r="B34" s="4111"/>
      <c r="C34" s="4456"/>
      <c r="D34" s="4442"/>
      <c r="E34" s="4111"/>
      <c r="F34" s="4069"/>
      <c r="G34" s="1803"/>
      <c r="H34" s="4828" t="s">
        <v>736</v>
      </c>
      <c r="I34" s="1835" t="s">
        <v>735</v>
      </c>
      <c r="J34" s="1818"/>
      <c r="K34" s="1268"/>
      <c r="L34" s="1269"/>
      <c r="M34" s="1269"/>
      <c r="N34" s="1269"/>
      <c r="O34" s="1269"/>
      <c r="P34" s="1269"/>
      <c r="Q34" s="1270"/>
      <c r="R34" s="1269"/>
      <c r="S34" s="1270"/>
      <c r="T34" s="4"/>
      <c r="U34" s="4"/>
      <c r="V34" s="4"/>
      <c r="W34" s="4"/>
      <c r="X34" s="4"/>
      <c r="Y34" s="4"/>
      <c r="Z34" s="4"/>
      <c r="AA34" s="4"/>
    </row>
    <row r="35" spans="1:27" ht="15" customHeight="1">
      <c r="A35" s="4711"/>
      <c r="B35" s="4112"/>
      <c r="C35" s="4240"/>
      <c r="D35" s="4443"/>
      <c r="E35" s="4111"/>
      <c r="F35" s="4069"/>
      <c r="G35" s="1807"/>
      <c r="H35" s="4112"/>
      <c r="I35" s="1279"/>
      <c r="J35" s="1578"/>
      <c r="K35" s="1281"/>
      <c r="L35" s="1282"/>
      <c r="M35" s="1282"/>
      <c r="N35" s="1282"/>
      <c r="O35" s="1282"/>
      <c r="P35" s="1282"/>
      <c r="Q35" s="1283"/>
      <c r="R35" s="1282"/>
      <c r="S35" s="1283"/>
      <c r="T35" s="4"/>
      <c r="U35" s="4"/>
      <c r="V35" s="4"/>
      <c r="W35" s="4"/>
      <c r="X35" s="4"/>
      <c r="Y35" s="4"/>
      <c r="Z35" s="4"/>
      <c r="AA35" s="4"/>
    </row>
    <row r="36" spans="1:27" ht="15" customHeight="1">
      <c r="A36" s="4711"/>
      <c r="B36" s="4817" t="s">
        <v>248</v>
      </c>
      <c r="C36" s="1836"/>
      <c r="D36" s="1382"/>
      <c r="E36" s="4111"/>
      <c r="F36" s="4069"/>
      <c r="G36" s="1837"/>
      <c r="H36" s="1838"/>
      <c r="I36" s="1255"/>
      <c r="J36" s="1839"/>
      <c r="K36" s="1403">
        <v>25</v>
      </c>
      <c r="L36" s="1404" t="s">
        <v>152</v>
      </c>
      <c r="M36" s="1404"/>
      <c r="N36" s="1404"/>
      <c r="O36" s="1404"/>
      <c r="P36" s="1404"/>
      <c r="Q36" s="1405"/>
      <c r="R36" s="1404"/>
      <c r="S36" s="1406"/>
      <c r="T36" s="4"/>
      <c r="U36" s="4"/>
      <c r="V36" s="4"/>
      <c r="W36" s="4"/>
      <c r="X36" s="4"/>
      <c r="Y36" s="4"/>
      <c r="Z36" s="4"/>
      <c r="AA36" s="4"/>
    </row>
    <row r="37" spans="1:27" ht="15" customHeight="1">
      <c r="A37" s="4711"/>
      <c r="B37" s="4111"/>
      <c r="C37" s="1840"/>
      <c r="D37" s="1356"/>
      <c r="E37" s="4111"/>
      <c r="F37" s="4069"/>
      <c r="G37" s="1841"/>
      <c r="H37" s="1842"/>
      <c r="I37" s="1367"/>
      <c r="J37" s="1843"/>
      <c r="K37" s="1369"/>
      <c r="L37" s="1370"/>
      <c r="M37" s="1370"/>
      <c r="N37" s="1370"/>
      <c r="O37" s="1370"/>
      <c r="P37" s="1370"/>
      <c r="Q37" s="1371"/>
      <c r="R37" s="1370"/>
      <c r="S37" s="1372"/>
      <c r="T37" s="4"/>
      <c r="U37" s="4"/>
      <c r="V37" s="4"/>
      <c r="W37" s="4"/>
      <c r="X37" s="4"/>
      <c r="Y37" s="4"/>
      <c r="Z37" s="4"/>
      <c r="AA37" s="4"/>
    </row>
    <row r="38" spans="1:27" ht="15" customHeight="1">
      <c r="A38" s="4711"/>
      <c r="B38" s="4111"/>
      <c r="C38" s="1844"/>
      <c r="D38" s="1452"/>
      <c r="E38" s="4111"/>
      <c r="F38" s="4069"/>
      <c r="G38" s="4829" t="s">
        <v>737</v>
      </c>
      <c r="H38" s="1842"/>
      <c r="I38" s="1367"/>
      <c r="J38" s="1843"/>
      <c r="K38" s="1369"/>
      <c r="L38" s="1370"/>
      <c r="M38" s="1370"/>
      <c r="N38" s="1370"/>
      <c r="O38" s="1370"/>
      <c r="P38" s="1370"/>
      <c r="Q38" s="1371"/>
      <c r="R38" s="1370"/>
      <c r="S38" s="1372"/>
      <c r="T38" s="4"/>
      <c r="U38" s="4"/>
      <c r="V38" s="4"/>
      <c r="W38" s="4"/>
      <c r="X38" s="4"/>
      <c r="Y38" s="4"/>
      <c r="Z38" s="4"/>
      <c r="AA38" s="4"/>
    </row>
    <row r="39" spans="1:27" ht="15" customHeight="1">
      <c r="A39" s="4711"/>
      <c r="B39" s="4112"/>
      <c r="C39" s="1845"/>
      <c r="D39" s="1458"/>
      <c r="E39" s="4175"/>
      <c r="F39" s="4107"/>
      <c r="G39" s="4133"/>
      <c r="H39" s="1846"/>
      <c r="I39" s="1376"/>
      <c r="J39" s="1847"/>
      <c r="K39" s="1369"/>
      <c r="L39" s="1370"/>
      <c r="M39" s="1370"/>
      <c r="N39" s="1370"/>
      <c r="O39" s="1370"/>
      <c r="P39" s="1370"/>
      <c r="Q39" s="1371"/>
      <c r="R39" s="1370"/>
      <c r="S39" s="1372"/>
      <c r="T39" s="4"/>
      <c r="U39" s="4"/>
      <c r="V39" s="4"/>
      <c r="W39" s="4"/>
      <c r="X39" s="4"/>
      <c r="Y39" s="4"/>
      <c r="Z39" s="4"/>
      <c r="AA39" s="4"/>
    </row>
    <row r="40" spans="1:27" ht="15" customHeight="1">
      <c r="A40" s="4711"/>
      <c r="B40" s="4818" t="s">
        <v>40</v>
      </c>
      <c r="C40" s="1836"/>
      <c r="D40" s="1382"/>
      <c r="E40" s="4825" t="s">
        <v>104</v>
      </c>
      <c r="F40" s="4830" t="s">
        <v>738</v>
      </c>
      <c r="G40" s="4831" t="s">
        <v>613</v>
      </c>
      <c r="H40" s="1838"/>
      <c r="I40" s="1255"/>
      <c r="J40" s="1839"/>
      <c r="K40" s="1238"/>
      <c r="L40" s="1239"/>
      <c r="M40" s="1239"/>
      <c r="N40" s="1239"/>
      <c r="O40" s="1239"/>
      <c r="P40" s="1239"/>
      <c r="Q40" s="1240"/>
      <c r="R40" s="1404"/>
      <c r="S40" s="1406"/>
      <c r="T40" s="4"/>
      <c r="U40" s="4"/>
      <c r="V40" s="4"/>
      <c r="W40" s="4"/>
      <c r="X40" s="4"/>
      <c r="Y40" s="4"/>
      <c r="Z40" s="4"/>
      <c r="AA40" s="4"/>
    </row>
    <row r="41" spans="1:27" ht="15" customHeight="1">
      <c r="A41" s="4711"/>
      <c r="B41" s="4711"/>
      <c r="C41" s="1840"/>
      <c r="D41" s="1356"/>
      <c r="E41" s="4111"/>
      <c r="F41" s="4503"/>
      <c r="G41" s="4210"/>
      <c r="H41" s="1842"/>
      <c r="I41" s="1367"/>
      <c r="J41" s="1843"/>
      <c r="K41" s="1250"/>
      <c r="L41" s="1251"/>
      <c r="M41" s="1251"/>
      <c r="N41" s="1251"/>
      <c r="O41" s="1251"/>
      <c r="P41" s="1251"/>
      <c r="Q41" s="1252"/>
      <c r="R41" s="1404"/>
      <c r="S41" s="1406"/>
      <c r="T41" s="4"/>
      <c r="U41" s="4"/>
      <c r="V41" s="4"/>
      <c r="W41" s="4"/>
      <c r="X41" s="4"/>
      <c r="Y41" s="4"/>
      <c r="Z41" s="4"/>
      <c r="AA41" s="4"/>
    </row>
    <row r="42" spans="1:27" ht="15" customHeight="1">
      <c r="A42" s="4711"/>
      <c r="B42" s="4711"/>
      <c r="C42" s="1844"/>
      <c r="D42" s="1452"/>
      <c r="E42" s="4111"/>
      <c r="F42" s="4503"/>
      <c r="G42" s="1849"/>
      <c r="H42" s="1842"/>
      <c r="I42" s="1367"/>
      <c r="J42" s="1843"/>
      <c r="K42" s="1250"/>
      <c r="L42" s="1251"/>
      <c r="M42" s="1251"/>
      <c r="N42" s="1251"/>
      <c r="O42" s="1251"/>
      <c r="P42" s="1251"/>
      <c r="Q42" s="1252"/>
      <c r="R42" s="1404"/>
      <c r="S42" s="1406"/>
      <c r="T42" s="4"/>
      <c r="U42" s="4"/>
      <c r="V42" s="4"/>
      <c r="W42" s="4"/>
      <c r="X42" s="4"/>
      <c r="Y42" s="4"/>
      <c r="Z42" s="4"/>
      <c r="AA42" s="4"/>
    </row>
    <row r="43" spans="1:27" ht="15" customHeight="1">
      <c r="A43" s="4714"/>
      <c r="B43" s="4711"/>
      <c r="C43" s="1845"/>
      <c r="D43" s="1458"/>
      <c r="E43" s="4111"/>
      <c r="F43" s="4503"/>
      <c r="G43" s="1849"/>
      <c r="H43" s="1846"/>
      <c r="I43" s="1376"/>
      <c r="J43" s="1847"/>
      <c r="K43" s="1403">
        <v>25</v>
      </c>
      <c r="L43" s="1404" t="s">
        <v>739</v>
      </c>
      <c r="M43" s="1404"/>
      <c r="N43" s="1404"/>
      <c r="O43" s="1404"/>
      <c r="P43" s="1404"/>
      <c r="Q43" s="1405"/>
      <c r="R43" s="1404"/>
      <c r="S43" s="1406"/>
      <c r="T43" s="4"/>
      <c r="U43" s="4"/>
      <c r="V43" s="4"/>
      <c r="W43" s="4"/>
      <c r="X43" s="4"/>
      <c r="Y43" s="4"/>
      <c r="Z43" s="4"/>
      <c r="AA43" s="4"/>
    </row>
    <row r="44" spans="1:27" ht="15" customHeight="1">
      <c r="A44" s="4814" t="s">
        <v>96</v>
      </c>
      <c r="B44" s="4836">
        <v>44383</v>
      </c>
      <c r="C44" s="1779"/>
      <c r="D44" s="1232"/>
      <c r="E44" s="4111"/>
      <c r="F44" s="4503"/>
      <c r="G44" s="4831" t="s">
        <v>740</v>
      </c>
      <c r="H44" s="1838"/>
      <c r="I44" s="1255"/>
      <c r="J44" s="1839"/>
      <c r="K44" s="1238"/>
      <c r="L44" s="1239"/>
      <c r="M44" s="1239"/>
      <c r="N44" s="1239"/>
      <c r="O44" s="1239"/>
      <c r="P44" s="1239"/>
      <c r="Q44" s="1240"/>
      <c r="R44" s="1239"/>
      <c r="S44" s="1241"/>
      <c r="T44" s="4"/>
      <c r="U44" s="4"/>
      <c r="V44" s="4"/>
      <c r="W44" s="4"/>
      <c r="X44" s="4"/>
      <c r="Y44" s="4"/>
      <c r="Z44" s="4"/>
      <c r="AA44" s="4"/>
    </row>
    <row r="45" spans="1:27" ht="15" customHeight="1">
      <c r="A45" s="4711"/>
      <c r="B45" s="4711"/>
      <c r="C45" s="1850"/>
      <c r="D45" s="1245"/>
      <c r="E45" s="4111"/>
      <c r="F45" s="4503"/>
      <c r="G45" s="4210"/>
      <c r="H45" s="1842"/>
      <c r="I45" s="1367"/>
      <c r="J45" s="1843"/>
      <c r="K45" s="1250"/>
      <c r="L45" s="1251"/>
      <c r="M45" s="1251"/>
      <c r="N45" s="1251"/>
      <c r="O45" s="1251"/>
      <c r="P45" s="1251"/>
      <c r="Q45" s="1252"/>
      <c r="R45" s="1251"/>
      <c r="S45" s="1253"/>
      <c r="T45" s="4"/>
      <c r="U45" s="4"/>
      <c r="V45" s="4"/>
      <c r="W45" s="4"/>
      <c r="X45" s="4"/>
      <c r="Y45" s="4"/>
      <c r="Z45" s="4"/>
      <c r="AA45" s="4"/>
    </row>
    <row r="46" spans="1:27" ht="13">
      <c r="A46" s="4711"/>
      <c r="B46" s="4711"/>
      <c r="C46" s="1850"/>
      <c r="D46" s="1245"/>
      <c r="E46" s="4111"/>
      <c r="F46" s="4503"/>
      <c r="G46" s="1851"/>
      <c r="H46" s="1842"/>
      <c r="I46" s="1367"/>
      <c r="J46" s="1843"/>
      <c r="K46" s="1250"/>
      <c r="L46" s="1251"/>
      <c r="M46" s="1251"/>
      <c r="N46" s="1251"/>
      <c r="O46" s="1251"/>
      <c r="P46" s="1251"/>
      <c r="Q46" s="1252"/>
      <c r="R46" s="1251"/>
      <c r="S46" s="1253"/>
      <c r="T46" s="4"/>
      <c r="U46" s="4"/>
      <c r="V46" s="4"/>
      <c r="W46" s="4"/>
      <c r="X46" s="4"/>
      <c r="Y46" s="4"/>
      <c r="Z46" s="4"/>
      <c r="AA46" s="4"/>
    </row>
    <row r="47" spans="1:27" ht="13">
      <c r="A47" s="4711"/>
      <c r="B47" s="4712"/>
      <c r="C47" s="1840"/>
      <c r="D47" s="1356"/>
      <c r="E47" s="4111"/>
      <c r="F47" s="4503"/>
      <c r="G47" s="1852"/>
      <c r="H47" s="1842"/>
      <c r="I47" s="1367"/>
      <c r="J47" s="1847"/>
      <c r="K47" s="1403"/>
      <c r="L47" s="1404"/>
      <c r="M47" s="1404"/>
      <c r="N47" s="1404"/>
      <c r="O47" s="1404"/>
      <c r="P47" s="1404"/>
      <c r="Q47" s="1405"/>
      <c r="R47" s="1404"/>
      <c r="S47" s="1406"/>
      <c r="T47" s="4"/>
      <c r="U47" s="4"/>
      <c r="V47" s="4"/>
      <c r="W47" s="4"/>
      <c r="X47" s="4"/>
      <c r="Y47" s="4"/>
      <c r="Z47" s="4"/>
      <c r="AA47" s="4"/>
    </row>
    <row r="48" spans="1:27" ht="13">
      <c r="A48" s="4711"/>
      <c r="B48" s="1853">
        <v>44511</v>
      </c>
      <c r="C48" s="1854"/>
      <c r="D48" s="1855"/>
      <c r="E48" s="4111"/>
      <c r="F48" s="4503"/>
      <c r="G48" s="1856"/>
      <c r="H48" s="1857" t="s">
        <v>110</v>
      </c>
      <c r="I48" s="1858" t="s">
        <v>334</v>
      </c>
      <c r="J48" s="1859"/>
      <c r="K48" s="1860"/>
      <c r="L48" s="1861"/>
      <c r="M48" s="1861"/>
      <c r="N48" s="1861"/>
      <c r="O48" s="1861"/>
      <c r="P48" s="1861"/>
      <c r="Q48" s="1862"/>
      <c r="R48" s="1861"/>
      <c r="S48" s="1862"/>
      <c r="T48" s="4"/>
      <c r="U48" s="4"/>
      <c r="V48" s="4"/>
      <c r="W48" s="4"/>
      <c r="X48" s="4"/>
      <c r="Y48" s="4"/>
      <c r="Z48" s="4"/>
      <c r="AA48" s="4"/>
    </row>
    <row r="49" spans="1:27" ht="13">
      <c r="A49" s="4711"/>
      <c r="B49" s="4837" t="s">
        <v>50</v>
      </c>
      <c r="C49" s="1801"/>
      <c r="D49" s="1802"/>
      <c r="E49" s="4111"/>
      <c r="F49" s="4503"/>
      <c r="G49" s="4831" t="s">
        <v>741</v>
      </c>
      <c r="H49" s="11"/>
      <c r="I49" s="1273"/>
      <c r="J49" s="1818"/>
      <c r="K49" s="1299"/>
      <c r="L49" s="1291"/>
      <c r="M49" s="1291"/>
      <c r="N49" s="1291"/>
      <c r="O49" s="1291"/>
      <c r="P49" s="1291"/>
      <c r="Q49" s="1292"/>
      <c r="R49" s="1291"/>
      <c r="S49" s="1293"/>
      <c r="T49" s="4"/>
      <c r="U49" s="4"/>
      <c r="V49" s="4"/>
      <c r="W49" s="4"/>
      <c r="X49" s="4"/>
      <c r="Y49" s="4"/>
      <c r="Z49" s="4"/>
      <c r="AA49" s="4"/>
    </row>
    <row r="50" spans="1:27" ht="13">
      <c r="A50" s="4711"/>
      <c r="B50" s="4111"/>
      <c r="C50" s="1801"/>
      <c r="D50" s="1802"/>
      <c r="E50" s="4111"/>
      <c r="F50" s="4503"/>
      <c r="G50" s="4210"/>
      <c r="I50" s="1418"/>
      <c r="J50" s="1346"/>
      <c r="K50" s="1268"/>
      <c r="L50" s="1269"/>
      <c r="M50" s="1269"/>
      <c r="N50" s="1269"/>
      <c r="O50" s="1269"/>
      <c r="P50" s="1269"/>
      <c r="Q50" s="1270"/>
      <c r="R50" s="1269"/>
      <c r="S50" s="1271"/>
      <c r="T50" s="4"/>
      <c r="U50" s="4"/>
      <c r="V50" s="4"/>
      <c r="W50" s="4"/>
      <c r="X50" s="4"/>
      <c r="Y50" s="4"/>
      <c r="Z50" s="4"/>
      <c r="AA50" s="4"/>
    </row>
    <row r="51" spans="1:27" ht="13">
      <c r="A51" s="4711"/>
      <c r="B51" s="4111"/>
      <c r="C51" s="1801"/>
      <c r="D51" s="1802"/>
      <c r="E51" s="4111"/>
      <c r="F51" s="4503"/>
      <c r="G51" s="1803"/>
      <c r="H51" s="1819"/>
      <c r="I51" s="1229"/>
      <c r="J51" s="1346"/>
      <c r="K51" s="1268"/>
      <c r="L51" s="1269"/>
      <c r="M51" s="1269"/>
      <c r="N51" s="1269"/>
      <c r="O51" s="1269"/>
      <c r="P51" s="1269"/>
      <c r="Q51" s="1270"/>
      <c r="R51" s="1269"/>
      <c r="S51" s="1271"/>
      <c r="T51" s="4"/>
      <c r="U51" s="4"/>
      <c r="V51" s="4"/>
      <c r="W51" s="4"/>
      <c r="X51" s="4"/>
      <c r="Y51" s="4"/>
      <c r="Z51" s="4"/>
      <c r="AA51" s="4"/>
    </row>
    <row r="52" spans="1:27" ht="13">
      <c r="A52" s="4711"/>
      <c r="B52" s="4112"/>
      <c r="C52" s="1805"/>
      <c r="D52" s="1806"/>
      <c r="E52" s="4112"/>
      <c r="F52" s="4504"/>
      <c r="G52" s="1807"/>
      <c r="H52" s="1819"/>
      <c r="I52" s="1229"/>
      <c r="J52" s="1823"/>
      <c r="K52" s="1281"/>
      <c r="L52" s="1282"/>
      <c r="M52" s="1282"/>
      <c r="N52" s="1282"/>
      <c r="O52" s="1282"/>
      <c r="P52" s="1282"/>
      <c r="Q52" s="1283"/>
      <c r="R52" s="1282"/>
      <c r="S52" s="1284"/>
      <c r="T52" s="4"/>
      <c r="U52" s="4"/>
      <c r="V52" s="4"/>
      <c r="W52" s="4"/>
      <c r="X52" s="4"/>
      <c r="Y52" s="4"/>
      <c r="Z52" s="4"/>
      <c r="AA52" s="4"/>
    </row>
    <row r="53" spans="1:27" ht="13">
      <c r="A53" s="4711"/>
      <c r="B53" s="4838" t="s">
        <v>54</v>
      </c>
      <c r="C53" s="4819" t="s">
        <v>106</v>
      </c>
      <c r="D53" s="1811"/>
      <c r="E53" s="4849" t="s">
        <v>117</v>
      </c>
      <c r="F53" s="4850" t="s">
        <v>742</v>
      </c>
      <c r="G53" s="1798"/>
      <c r="H53" s="4840" t="s">
        <v>743</v>
      </c>
      <c r="I53" s="1297" t="s">
        <v>744</v>
      </c>
      <c r="J53" s="1818"/>
      <c r="K53" s="1299"/>
      <c r="L53" s="1291"/>
      <c r="M53" s="1291"/>
      <c r="N53" s="1291"/>
      <c r="O53" s="1291"/>
      <c r="P53" s="1291"/>
      <c r="Q53" s="1292"/>
      <c r="R53" s="1291"/>
      <c r="S53" s="1293"/>
      <c r="T53" s="4"/>
      <c r="U53" s="4"/>
      <c r="V53" s="4"/>
      <c r="W53" s="4"/>
      <c r="X53" s="4"/>
      <c r="Y53" s="4"/>
      <c r="Z53" s="4"/>
      <c r="AA53" s="4"/>
    </row>
    <row r="54" spans="1:27" ht="13">
      <c r="A54" s="4711"/>
      <c r="B54" s="4711"/>
      <c r="C54" s="4456"/>
      <c r="D54" s="1802"/>
      <c r="E54" s="4111"/>
      <c r="F54" s="4503"/>
      <c r="G54" s="1803"/>
      <c r="H54" s="4070"/>
      <c r="I54" s="1273"/>
      <c r="J54" s="1346"/>
      <c r="K54" s="1268"/>
      <c r="L54" s="1269"/>
      <c r="M54" s="1269"/>
      <c r="N54" s="1269"/>
      <c r="O54" s="1269"/>
      <c r="P54" s="1269"/>
      <c r="Q54" s="1270"/>
      <c r="R54" s="1269"/>
      <c r="S54" s="1271"/>
      <c r="T54" s="4"/>
      <c r="U54" s="4"/>
      <c r="V54" s="4"/>
      <c r="W54" s="4"/>
      <c r="X54" s="4"/>
      <c r="Y54" s="4"/>
      <c r="Z54" s="4"/>
      <c r="AA54" s="4"/>
    </row>
    <row r="55" spans="1:27" ht="13">
      <c r="A55" s="4711"/>
      <c r="B55" s="4711"/>
      <c r="C55" s="4456"/>
      <c r="D55" s="1802"/>
      <c r="E55" s="4111"/>
      <c r="F55" s="4503"/>
      <c r="G55" s="1803"/>
      <c r="H55" s="4820" t="s">
        <v>745</v>
      </c>
      <c r="I55" s="1273" t="s">
        <v>744</v>
      </c>
      <c r="J55" s="1346"/>
      <c r="K55" s="1268"/>
      <c r="L55" s="1269"/>
      <c r="M55" s="1269"/>
      <c r="N55" s="1269"/>
      <c r="O55" s="1269"/>
      <c r="P55" s="1269"/>
      <c r="Q55" s="1270"/>
      <c r="R55" s="1269"/>
      <c r="S55" s="1271"/>
      <c r="T55" s="4"/>
      <c r="U55" s="4"/>
      <c r="V55" s="4"/>
      <c r="W55" s="4"/>
      <c r="X55" s="4"/>
      <c r="Y55" s="4"/>
      <c r="Z55" s="4"/>
      <c r="AA55" s="4"/>
    </row>
    <row r="56" spans="1:27" ht="13">
      <c r="A56" s="4711"/>
      <c r="B56" s="4726"/>
      <c r="C56" s="4240"/>
      <c r="D56" s="1806"/>
      <c r="E56" s="4111"/>
      <c r="F56" s="4503"/>
      <c r="G56" s="1821"/>
      <c r="H56" s="4130"/>
      <c r="I56" s="1279"/>
      <c r="J56" s="1823"/>
      <c r="K56" s="1281"/>
      <c r="L56" s="1282"/>
      <c r="M56" s="1282"/>
      <c r="N56" s="1282"/>
      <c r="O56" s="1282"/>
      <c r="P56" s="1282"/>
      <c r="Q56" s="1283"/>
      <c r="R56" s="1282"/>
      <c r="S56" s="1284"/>
      <c r="T56" s="4"/>
      <c r="U56" s="4"/>
      <c r="V56" s="4"/>
      <c r="W56" s="4"/>
      <c r="X56" s="4"/>
      <c r="Y56" s="4"/>
      <c r="Z56" s="4"/>
      <c r="AA56" s="4"/>
    </row>
    <row r="57" spans="1:27" ht="13">
      <c r="A57" s="4711"/>
      <c r="B57" s="4839" t="s">
        <v>59</v>
      </c>
      <c r="C57" s="1810"/>
      <c r="D57" s="1811"/>
      <c r="E57" s="4111"/>
      <c r="F57" s="4503"/>
      <c r="G57" s="4841" t="s">
        <v>615</v>
      </c>
      <c r="H57" s="1804"/>
      <c r="I57" s="1297"/>
      <c r="J57" s="1818"/>
      <c r="K57" s="1299"/>
      <c r="L57" s="1291"/>
      <c r="M57" s="1291"/>
      <c r="N57" s="1291"/>
      <c r="O57" s="1291"/>
      <c r="P57" s="1291"/>
      <c r="Q57" s="1292"/>
      <c r="R57" s="1299"/>
      <c r="S57" s="1293"/>
      <c r="T57" s="4"/>
      <c r="U57" s="4"/>
      <c r="V57" s="4"/>
      <c r="W57" s="4"/>
      <c r="X57" s="4"/>
      <c r="Y57" s="4"/>
      <c r="Z57" s="4"/>
      <c r="AA57" s="4"/>
    </row>
    <row r="58" spans="1:27" ht="13">
      <c r="A58" s="4711"/>
      <c r="B58" s="4711"/>
      <c r="C58" s="1830"/>
      <c r="D58" s="1832"/>
      <c r="E58" s="4111"/>
      <c r="F58" s="4503"/>
      <c r="G58" s="4210"/>
      <c r="H58" s="1804"/>
      <c r="I58" s="1273"/>
      <c r="J58" s="1346"/>
      <c r="K58" s="1431"/>
      <c r="L58" s="1432"/>
      <c r="M58" s="1432"/>
      <c r="N58" s="1432"/>
      <c r="O58" s="1432"/>
      <c r="P58" s="1432"/>
      <c r="Q58" s="1433"/>
      <c r="R58" s="1431"/>
      <c r="S58" s="1328"/>
      <c r="T58" s="4"/>
      <c r="U58" s="4"/>
      <c r="V58" s="4"/>
      <c r="W58" s="4"/>
      <c r="X58" s="4"/>
      <c r="Y58" s="4"/>
      <c r="Z58" s="4"/>
      <c r="AA58" s="4"/>
    </row>
    <row r="59" spans="1:27" ht="13">
      <c r="A59" s="4711"/>
      <c r="B59" s="4711"/>
      <c r="C59" s="1864"/>
      <c r="D59" s="1865"/>
      <c r="E59" s="4111"/>
      <c r="F59" s="4503"/>
      <c r="G59" s="1803"/>
      <c r="H59" s="1804"/>
      <c r="I59" s="1273"/>
      <c r="J59" s="1346"/>
      <c r="K59" s="1312"/>
      <c r="L59" s="1314"/>
      <c r="M59" s="1314"/>
      <c r="N59" s="1314"/>
      <c r="O59" s="1314"/>
      <c r="P59" s="1314"/>
      <c r="Q59" s="1315"/>
      <c r="R59" s="1312"/>
      <c r="S59" s="1316"/>
      <c r="T59" s="4"/>
      <c r="U59" s="4"/>
      <c r="V59" s="4"/>
      <c r="W59" s="4"/>
      <c r="X59" s="4"/>
      <c r="Y59" s="4"/>
      <c r="Z59" s="4"/>
      <c r="AA59" s="4"/>
    </row>
    <row r="60" spans="1:27" ht="13">
      <c r="A60" s="4714"/>
      <c r="B60" s="4726"/>
      <c r="C60" s="1866"/>
      <c r="D60" s="1867"/>
      <c r="E60" s="4112"/>
      <c r="F60" s="4504"/>
      <c r="G60" s="1821"/>
      <c r="H60" s="1808"/>
      <c r="I60" s="1279"/>
      <c r="J60" s="1823"/>
      <c r="K60" s="1485"/>
      <c r="L60" s="1486"/>
      <c r="M60" s="1486"/>
      <c r="N60" s="1486"/>
      <c r="O60" s="1486"/>
      <c r="P60" s="1486"/>
      <c r="Q60" s="1487"/>
      <c r="R60" s="1485"/>
      <c r="S60" s="1488"/>
      <c r="T60" s="4"/>
      <c r="U60" s="4"/>
      <c r="V60" s="4"/>
      <c r="W60" s="4"/>
      <c r="X60" s="4"/>
      <c r="Y60" s="4"/>
      <c r="Z60" s="4"/>
      <c r="AA60" s="4"/>
    </row>
    <row r="61" spans="1:27" ht="13">
      <c r="A61" s="4814" t="s">
        <v>126</v>
      </c>
      <c r="B61" s="4815">
        <v>44320</v>
      </c>
      <c r="C61" s="1796"/>
      <c r="D61" s="1705"/>
      <c r="E61" s="4849" t="s">
        <v>128</v>
      </c>
      <c r="F61" s="4850" t="s">
        <v>746</v>
      </c>
      <c r="G61" s="4822" t="s">
        <v>747</v>
      </c>
      <c r="H61" s="1804"/>
      <c r="I61" s="1297"/>
      <c r="J61" s="1868"/>
      <c r="K61" s="1707"/>
      <c r="L61" s="1595"/>
      <c r="M61" s="1595"/>
      <c r="N61" s="1595"/>
      <c r="O61" s="1595"/>
      <c r="P61" s="1595"/>
      <c r="Q61" s="1708"/>
      <c r="R61" s="1595"/>
      <c r="S61" s="1800" t="s">
        <v>748</v>
      </c>
      <c r="T61" s="4"/>
      <c r="U61" s="4"/>
      <c r="V61" s="4"/>
      <c r="W61" s="4"/>
      <c r="X61" s="4"/>
      <c r="Y61" s="4"/>
      <c r="Z61" s="4"/>
      <c r="AA61" s="4"/>
    </row>
    <row r="62" spans="1:27" ht="13">
      <c r="A62" s="4711"/>
      <c r="B62" s="4711"/>
      <c r="C62" s="1801"/>
      <c r="D62" s="1266"/>
      <c r="E62" s="4111"/>
      <c r="F62" s="4503"/>
      <c r="G62" s="4210"/>
      <c r="H62" s="1804"/>
      <c r="I62" s="1273"/>
      <c r="J62" s="1337"/>
      <c r="K62" s="1268"/>
      <c r="L62" s="1269"/>
      <c r="M62" s="1269"/>
      <c r="N62" s="1269"/>
      <c r="O62" s="1269"/>
      <c r="P62" s="1269"/>
      <c r="Q62" s="1270"/>
      <c r="R62" s="1269"/>
      <c r="S62" s="1271"/>
      <c r="T62" s="4"/>
      <c r="U62" s="4"/>
      <c r="V62" s="4"/>
      <c r="W62" s="4"/>
      <c r="X62" s="4"/>
      <c r="Y62" s="4"/>
      <c r="Z62" s="4"/>
      <c r="AA62" s="4"/>
    </row>
    <row r="63" spans="1:27" ht="13">
      <c r="A63" s="4711"/>
      <c r="B63" s="4711"/>
      <c r="C63" s="1801"/>
      <c r="D63" s="1266"/>
      <c r="E63" s="4111"/>
      <c r="F63" s="4503"/>
      <c r="G63" s="1803"/>
      <c r="H63" s="1804"/>
      <c r="I63" s="1273"/>
      <c r="J63" s="1337"/>
      <c r="K63" s="1268"/>
      <c r="L63" s="1269"/>
      <c r="M63" s="1269"/>
      <c r="N63" s="1269"/>
      <c r="O63" s="1269"/>
      <c r="P63" s="1269"/>
      <c r="Q63" s="1270"/>
      <c r="R63" s="1269"/>
      <c r="S63" s="1271"/>
      <c r="T63" s="4"/>
      <c r="U63" s="4"/>
      <c r="V63" s="4"/>
      <c r="W63" s="4"/>
      <c r="X63" s="4"/>
      <c r="Y63" s="4"/>
      <c r="Z63" s="4"/>
      <c r="AA63" s="4"/>
    </row>
    <row r="64" spans="1:27" ht="13">
      <c r="A64" s="4711"/>
      <c r="B64" s="4726"/>
      <c r="C64" s="1805"/>
      <c r="D64" s="1275"/>
      <c r="E64" s="4111"/>
      <c r="F64" s="4503"/>
      <c r="G64" s="1807"/>
      <c r="H64" s="1808"/>
      <c r="I64" s="1279"/>
      <c r="J64" s="1809"/>
      <c r="K64" s="1281"/>
      <c r="L64" s="1282"/>
      <c r="M64" s="1282"/>
      <c r="N64" s="1282"/>
      <c r="O64" s="1282"/>
      <c r="P64" s="1282"/>
      <c r="Q64" s="1283"/>
      <c r="R64" s="1282"/>
      <c r="S64" s="1284"/>
      <c r="T64" s="4"/>
      <c r="U64" s="4"/>
      <c r="V64" s="4"/>
      <c r="W64" s="4"/>
      <c r="X64" s="4"/>
      <c r="Y64" s="4"/>
      <c r="Z64" s="4"/>
      <c r="AA64" s="4"/>
    </row>
    <row r="65" spans="1:27" ht="13">
      <c r="A65" s="4711"/>
      <c r="B65" s="4832">
        <v>44541</v>
      </c>
      <c r="C65" s="4819" t="s">
        <v>121</v>
      </c>
      <c r="D65" s="4847" t="s">
        <v>122</v>
      </c>
      <c r="E65" s="4111"/>
      <c r="F65" s="4503"/>
      <c r="G65" s="1798"/>
      <c r="H65" s="1869"/>
      <c r="I65" s="1297"/>
      <c r="J65" s="1815"/>
      <c r="K65" s="1707"/>
      <c r="L65" s="1269"/>
      <c r="M65" s="1269"/>
      <c r="N65" s="1269"/>
      <c r="O65" s="1269"/>
      <c r="P65" s="1269"/>
      <c r="Q65" s="1270"/>
      <c r="R65" s="1269"/>
      <c r="S65" s="1271"/>
      <c r="T65" s="4"/>
      <c r="U65" s="4"/>
      <c r="V65" s="4"/>
      <c r="W65" s="4"/>
      <c r="X65" s="4"/>
      <c r="Y65" s="4"/>
      <c r="Z65" s="4"/>
      <c r="AA65" s="4"/>
    </row>
    <row r="66" spans="1:27" ht="13">
      <c r="A66" s="4711"/>
      <c r="B66" s="4711"/>
      <c r="C66" s="4456"/>
      <c r="D66" s="4189"/>
      <c r="E66" s="4111"/>
      <c r="F66" s="4503"/>
      <c r="G66" s="1803"/>
      <c r="H66" s="1870"/>
      <c r="I66" s="1273"/>
      <c r="J66" s="1337"/>
      <c r="K66" s="1268"/>
      <c r="L66" s="1269"/>
      <c r="M66" s="1269"/>
      <c r="N66" s="1269"/>
      <c r="O66" s="1269"/>
      <c r="P66" s="1269"/>
      <c r="Q66" s="1270"/>
      <c r="R66" s="1269"/>
      <c r="S66" s="1271"/>
      <c r="T66" s="4"/>
      <c r="U66" s="4"/>
      <c r="V66" s="4"/>
      <c r="W66" s="4"/>
      <c r="X66" s="4"/>
      <c r="Y66" s="4"/>
      <c r="Z66" s="4"/>
      <c r="AA66" s="4"/>
    </row>
    <row r="67" spans="1:27" ht="13">
      <c r="A67" s="4711"/>
      <c r="B67" s="4711"/>
      <c r="C67" s="4456"/>
      <c r="D67" s="4189"/>
      <c r="E67" s="4111"/>
      <c r="F67" s="4503"/>
      <c r="G67" s="1803"/>
      <c r="H67" s="4842" t="s">
        <v>749</v>
      </c>
      <c r="I67" s="1835" t="s">
        <v>735</v>
      </c>
      <c r="J67" s="1337"/>
      <c r="K67" s="1268"/>
      <c r="L67" s="1269"/>
      <c r="M67" s="1269"/>
      <c r="N67" s="1269"/>
      <c r="O67" s="1269"/>
      <c r="P67" s="1269"/>
      <c r="Q67" s="1270"/>
      <c r="R67" s="1269"/>
      <c r="S67" s="1271"/>
      <c r="T67" s="4"/>
      <c r="U67" s="4"/>
      <c r="V67" s="4"/>
      <c r="W67" s="4"/>
      <c r="X67" s="4"/>
      <c r="Y67" s="4"/>
      <c r="Z67" s="4"/>
      <c r="AA67" s="4"/>
    </row>
    <row r="68" spans="1:27" ht="13">
      <c r="A68" s="4711"/>
      <c r="B68" s="4712"/>
      <c r="C68" s="4240"/>
      <c r="D68" s="4506"/>
      <c r="E68" s="4111"/>
      <c r="F68" s="4503"/>
      <c r="G68" s="1821"/>
      <c r="H68" s="4070"/>
      <c r="I68" s="1871"/>
      <c r="J68" s="1872"/>
      <c r="K68" s="1431"/>
      <c r="L68" s="1432"/>
      <c r="M68" s="1432"/>
      <c r="N68" s="1432"/>
      <c r="O68" s="1432"/>
      <c r="P68" s="1432"/>
      <c r="Q68" s="1433"/>
      <c r="R68" s="1432"/>
      <c r="S68" s="1328"/>
      <c r="T68" s="4"/>
      <c r="U68" s="4"/>
      <c r="V68" s="4"/>
      <c r="W68" s="4"/>
      <c r="X68" s="4"/>
      <c r="Y68" s="4"/>
      <c r="Z68" s="4"/>
      <c r="AA68" s="4"/>
    </row>
    <row r="69" spans="1:27" ht="13">
      <c r="A69" s="4711"/>
      <c r="B69" s="4817" t="s">
        <v>79</v>
      </c>
      <c r="C69" s="1873"/>
      <c r="D69" s="1382"/>
      <c r="E69" s="4111"/>
      <c r="F69" s="4503"/>
      <c r="G69" s="4843" t="s">
        <v>750</v>
      </c>
      <c r="H69" s="1874" t="s">
        <v>751</v>
      </c>
      <c r="I69" s="1359" t="s">
        <v>752</v>
      </c>
      <c r="J69" s="1875" t="s">
        <v>107</v>
      </c>
      <c r="K69" s="1628">
        <v>25</v>
      </c>
      <c r="L69" s="1386" t="s">
        <v>753</v>
      </c>
      <c r="M69" s="1386"/>
      <c r="N69" s="1386" t="s">
        <v>754</v>
      </c>
      <c r="O69" s="1386" t="s">
        <v>92</v>
      </c>
      <c r="P69" s="1386" t="s">
        <v>93</v>
      </c>
      <c r="Q69" s="1387">
        <v>7</v>
      </c>
      <c r="R69" s="1386"/>
      <c r="S69" s="1388"/>
      <c r="T69" s="4"/>
      <c r="U69" s="4"/>
      <c r="V69" s="4"/>
      <c r="W69" s="4"/>
      <c r="X69" s="4"/>
      <c r="Y69" s="4"/>
      <c r="Z69" s="4"/>
      <c r="AA69" s="4"/>
    </row>
    <row r="70" spans="1:27" ht="13">
      <c r="A70" s="4711"/>
      <c r="B70" s="4111"/>
      <c r="C70" s="1876"/>
      <c r="D70" s="1356"/>
      <c r="E70" s="4111"/>
      <c r="F70" s="4503"/>
      <c r="G70" s="4393"/>
      <c r="H70" s="1877" t="s">
        <v>755</v>
      </c>
      <c r="I70" s="1367" t="s">
        <v>756</v>
      </c>
      <c r="J70" s="1843" t="s">
        <v>107</v>
      </c>
      <c r="K70" s="1403"/>
      <c r="L70" s="1404"/>
      <c r="M70" s="1404"/>
      <c r="N70" s="1404"/>
      <c r="O70" s="1404"/>
      <c r="P70" s="1404"/>
      <c r="Q70" s="1405"/>
      <c r="R70" s="1404"/>
      <c r="S70" s="1406"/>
      <c r="T70" s="4"/>
      <c r="U70" s="4"/>
      <c r="V70" s="4"/>
      <c r="W70" s="4"/>
      <c r="X70" s="4"/>
      <c r="Y70" s="4"/>
      <c r="Z70" s="4"/>
      <c r="AA70" s="4"/>
    </row>
    <row r="71" spans="1:27" ht="13">
      <c r="A71" s="4711"/>
      <c r="B71" s="4111"/>
      <c r="C71" s="1876"/>
      <c r="D71" s="1452"/>
      <c r="E71" s="4111"/>
      <c r="F71" s="4503"/>
      <c r="G71" s="1878"/>
      <c r="H71" s="4844" t="s">
        <v>757</v>
      </c>
      <c r="I71" s="1367" t="s">
        <v>758</v>
      </c>
      <c r="J71" s="1879" t="s">
        <v>759</v>
      </c>
      <c r="K71" s="1369"/>
      <c r="L71" s="1370"/>
      <c r="M71" s="1370"/>
      <c r="N71" s="1370"/>
      <c r="O71" s="1370"/>
      <c r="P71" s="1370"/>
      <c r="Q71" s="1371"/>
      <c r="R71" s="1370"/>
      <c r="S71" s="1372"/>
      <c r="T71" s="4"/>
      <c r="U71" s="4"/>
      <c r="V71" s="4"/>
      <c r="W71" s="4"/>
      <c r="X71" s="4"/>
      <c r="Y71" s="4"/>
      <c r="Z71" s="4"/>
      <c r="AA71" s="4"/>
    </row>
    <row r="72" spans="1:27" ht="13">
      <c r="A72" s="4711"/>
      <c r="B72" s="4112"/>
      <c r="C72" s="1844"/>
      <c r="D72" s="1458"/>
      <c r="E72" s="4112"/>
      <c r="F72" s="4504"/>
      <c r="G72" s="1880"/>
      <c r="H72" s="4112"/>
      <c r="I72" s="1376" t="s">
        <v>606</v>
      </c>
      <c r="J72" s="1847" t="s">
        <v>107</v>
      </c>
      <c r="K72" s="1378"/>
      <c r="L72" s="1379"/>
      <c r="M72" s="1379"/>
      <c r="N72" s="1379"/>
      <c r="O72" s="1379"/>
      <c r="P72" s="1379"/>
      <c r="Q72" s="1380"/>
      <c r="R72" s="1379"/>
      <c r="S72" s="1381"/>
      <c r="T72" s="4"/>
      <c r="U72" s="4"/>
      <c r="V72" s="4"/>
      <c r="W72" s="4"/>
      <c r="X72" s="4"/>
      <c r="Y72" s="4"/>
      <c r="Z72" s="4"/>
      <c r="AA72" s="4"/>
    </row>
    <row r="73" spans="1:27" ht="13">
      <c r="A73" s="4711"/>
      <c r="B73" s="4817" t="s">
        <v>90</v>
      </c>
      <c r="C73" s="1881"/>
      <c r="D73" s="1882"/>
      <c r="E73" s="4867" t="s">
        <v>137</v>
      </c>
      <c r="F73" s="4392"/>
      <c r="G73" s="1837"/>
      <c r="H73" s="1838"/>
      <c r="I73" s="1255"/>
      <c r="J73" s="1839"/>
      <c r="K73" s="1403"/>
      <c r="L73" s="1404"/>
      <c r="M73" s="1404"/>
      <c r="N73" s="1404"/>
      <c r="O73" s="1404"/>
      <c r="P73" s="1404"/>
      <c r="Q73" s="1405"/>
      <c r="R73" s="1404"/>
      <c r="S73" s="1406"/>
      <c r="T73" s="4"/>
      <c r="U73" s="4"/>
      <c r="V73" s="4"/>
      <c r="W73" s="4"/>
      <c r="X73" s="4"/>
      <c r="Y73" s="4"/>
      <c r="Z73" s="4"/>
      <c r="AA73" s="4"/>
    </row>
    <row r="74" spans="1:27" ht="13">
      <c r="A74" s="4711"/>
      <c r="B74" s="4111"/>
      <c r="C74" s="1876"/>
      <c r="D74" s="1883"/>
      <c r="E74" s="4111"/>
      <c r="F74" s="4069"/>
      <c r="G74" s="1841"/>
      <c r="H74" s="1842"/>
      <c r="I74" s="1367"/>
      <c r="J74" s="1843"/>
      <c r="K74" s="1369"/>
      <c r="L74" s="1370"/>
      <c r="M74" s="1370"/>
      <c r="N74" s="1370"/>
      <c r="O74" s="1370"/>
      <c r="P74" s="1370"/>
      <c r="Q74" s="1371"/>
      <c r="R74" s="1370"/>
      <c r="S74" s="1372"/>
      <c r="T74" s="4"/>
      <c r="U74" s="4"/>
      <c r="V74" s="4"/>
      <c r="W74" s="4"/>
      <c r="X74" s="4"/>
      <c r="Y74" s="4"/>
      <c r="Z74" s="4"/>
      <c r="AA74" s="4"/>
    </row>
    <row r="75" spans="1:27" ht="13">
      <c r="A75" s="4711"/>
      <c r="B75" s="4111"/>
      <c r="C75" s="1876"/>
      <c r="D75" s="1883"/>
      <c r="E75" s="4111"/>
      <c r="F75" s="4069"/>
      <c r="G75" s="1841"/>
      <c r="H75" s="1842"/>
      <c r="I75" s="1367"/>
      <c r="J75" s="1843"/>
      <c r="K75" s="1369"/>
      <c r="L75" s="1370"/>
      <c r="M75" s="1370"/>
      <c r="N75" s="1370"/>
      <c r="O75" s="1370"/>
      <c r="P75" s="1370"/>
      <c r="Q75" s="1371"/>
      <c r="R75" s="1370"/>
      <c r="S75" s="1372"/>
      <c r="T75" s="4"/>
      <c r="U75" s="4"/>
      <c r="V75" s="4"/>
      <c r="W75" s="4"/>
      <c r="X75" s="4"/>
      <c r="Y75" s="4"/>
      <c r="Z75" s="4"/>
      <c r="AA75" s="4"/>
    </row>
    <row r="76" spans="1:27" ht="13">
      <c r="A76" s="4714"/>
      <c r="B76" s="4112"/>
      <c r="C76" s="1845"/>
      <c r="D76" s="1884"/>
      <c r="E76" s="4111"/>
      <c r="F76" s="4069"/>
      <c r="G76" s="1885"/>
      <c r="H76" s="1842"/>
      <c r="I76" s="1367"/>
      <c r="J76" s="1843"/>
      <c r="K76" s="1467"/>
      <c r="L76" s="1400"/>
      <c r="M76" s="1400"/>
      <c r="N76" s="1400"/>
      <c r="O76" s="1400"/>
      <c r="P76" s="1400"/>
      <c r="Q76" s="1886"/>
      <c r="R76" s="1400"/>
      <c r="S76" s="1401"/>
      <c r="T76" s="4"/>
      <c r="U76" s="4"/>
      <c r="V76" s="4"/>
      <c r="W76" s="4"/>
      <c r="X76" s="4"/>
      <c r="Y76" s="4"/>
      <c r="Z76" s="4"/>
      <c r="AA76" s="4"/>
    </row>
    <row r="77" spans="1:27" ht="13">
      <c r="A77" s="4814" t="s">
        <v>142</v>
      </c>
      <c r="B77" s="4832">
        <v>44228</v>
      </c>
      <c r="C77" s="1836"/>
      <c r="D77" s="1382"/>
      <c r="E77" s="4111"/>
      <c r="F77" s="4069"/>
      <c r="G77" s="1781"/>
      <c r="H77" s="1887"/>
      <c r="I77" s="1359"/>
      <c r="J77" s="1875"/>
      <c r="K77" s="1238"/>
      <c r="L77" s="1239"/>
      <c r="M77" s="1239"/>
      <c r="N77" s="1239"/>
      <c r="O77" s="1239"/>
      <c r="P77" s="1239"/>
      <c r="Q77" s="1240"/>
      <c r="R77" s="1239"/>
      <c r="S77" s="1241"/>
      <c r="T77" s="4"/>
      <c r="U77" s="4"/>
      <c r="V77" s="4"/>
      <c r="W77" s="4"/>
      <c r="X77" s="4"/>
      <c r="Y77" s="4"/>
      <c r="Z77" s="4"/>
      <c r="AA77" s="4"/>
    </row>
    <row r="78" spans="1:27" ht="13">
      <c r="A78" s="4711"/>
      <c r="B78" s="4711"/>
      <c r="C78" s="1850"/>
      <c r="D78" s="1245"/>
      <c r="E78" s="4111"/>
      <c r="F78" s="4069"/>
      <c r="G78" s="1786"/>
      <c r="H78" s="1842"/>
      <c r="I78" s="1367"/>
      <c r="J78" s="1843"/>
      <c r="K78" s="1250"/>
      <c r="L78" s="1251"/>
      <c r="M78" s="1251"/>
      <c r="N78" s="1251"/>
      <c r="O78" s="1251"/>
      <c r="P78" s="1251"/>
      <c r="Q78" s="1252"/>
      <c r="R78" s="1251"/>
      <c r="S78" s="1253"/>
      <c r="T78" s="4"/>
      <c r="U78" s="4"/>
      <c r="V78" s="4"/>
      <c r="W78" s="4"/>
      <c r="X78" s="4"/>
      <c r="Y78" s="4"/>
      <c r="Z78" s="4"/>
      <c r="AA78" s="4"/>
    </row>
    <row r="79" spans="1:27" ht="13">
      <c r="A79" s="4711"/>
      <c r="B79" s="4711"/>
      <c r="C79" s="1850"/>
      <c r="D79" s="1245"/>
      <c r="E79" s="4111"/>
      <c r="F79" s="4069"/>
      <c r="G79" s="1786"/>
      <c r="H79" s="1842"/>
      <c r="I79" s="1367"/>
      <c r="J79" s="1843"/>
      <c r="K79" s="1250"/>
      <c r="L79" s="1251"/>
      <c r="M79" s="1251"/>
      <c r="N79" s="1251"/>
      <c r="O79" s="1251"/>
      <c r="P79" s="1251"/>
      <c r="Q79" s="1252"/>
      <c r="R79" s="1251"/>
      <c r="S79" s="1253"/>
      <c r="T79" s="4"/>
      <c r="U79" s="4"/>
      <c r="V79" s="4"/>
      <c r="W79" s="4"/>
      <c r="X79" s="4"/>
      <c r="Y79" s="4"/>
      <c r="Z79" s="4"/>
      <c r="AA79" s="4"/>
    </row>
    <row r="80" spans="1:27" ht="13">
      <c r="A80" s="4711"/>
      <c r="B80" s="4726"/>
      <c r="C80" s="1888"/>
      <c r="D80" s="1657"/>
      <c r="E80" s="4112"/>
      <c r="F80" s="4055"/>
      <c r="G80" s="1889"/>
      <c r="H80" s="1846"/>
      <c r="I80" s="1376"/>
      <c r="J80" s="1847"/>
      <c r="K80" s="1620"/>
      <c r="L80" s="1511"/>
      <c r="M80" s="1511"/>
      <c r="N80" s="1511"/>
      <c r="O80" s="1511"/>
      <c r="P80" s="1511"/>
      <c r="Q80" s="1512"/>
      <c r="R80" s="1511"/>
      <c r="S80" s="1513"/>
      <c r="T80" s="4"/>
      <c r="U80" s="4"/>
      <c r="V80" s="4"/>
      <c r="W80" s="4"/>
      <c r="X80" s="4"/>
      <c r="Y80" s="4"/>
      <c r="Z80" s="4"/>
      <c r="AA80" s="4"/>
    </row>
    <row r="81" spans="1:27" ht="13">
      <c r="A81" s="4711"/>
      <c r="B81" s="4833">
        <v>44447</v>
      </c>
      <c r="C81" s="4819" t="s">
        <v>645</v>
      </c>
      <c r="D81" s="1286"/>
      <c r="E81" s="4849" t="s">
        <v>147</v>
      </c>
      <c r="F81" s="4850" t="s">
        <v>760</v>
      </c>
      <c r="G81" s="1798"/>
      <c r="H81" s="1890"/>
      <c r="I81" s="1565"/>
      <c r="J81" s="1818"/>
      <c r="K81" s="1299"/>
      <c r="L81" s="1291"/>
      <c r="M81" s="1291"/>
      <c r="N81" s="1291"/>
      <c r="O81" s="1291"/>
      <c r="P81" s="1291"/>
      <c r="Q81" s="1292"/>
      <c r="R81" s="1299"/>
      <c r="S81" s="1293"/>
      <c r="T81" s="4"/>
      <c r="U81" s="4"/>
      <c r="V81" s="4"/>
      <c r="W81" s="4"/>
      <c r="X81" s="4"/>
      <c r="Y81" s="4"/>
      <c r="Z81" s="4"/>
      <c r="AA81" s="4"/>
    </row>
    <row r="82" spans="1:27" ht="13">
      <c r="A82" s="4711"/>
      <c r="B82" s="4711"/>
      <c r="C82" s="4456"/>
      <c r="D82" s="1266"/>
      <c r="E82" s="4111"/>
      <c r="F82" s="4503"/>
      <c r="G82" s="1803"/>
      <c r="H82" s="1891"/>
      <c r="I82" s="1553"/>
      <c r="J82" s="1346"/>
      <c r="K82" s="1268"/>
      <c r="L82" s="1269"/>
      <c r="M82" s="1269"/>
      <c r="N82" s="1269"/>
      <c r="O82" s="1269"/>
      <c r="P82" s="1269"/>
      <c r="Q82" s="1270"/>
      <c r="R82" s="1268"/>
      <c r="S82" s="1271"/>
      <c r="T82" s="4"/>
      <c r="U82" s="4"/>
      <c r="V82" s="4"/>
      <c r="W82" s="4"/>
      <c r="X82" s="4"/>
      <c r="Y82" s="4"/>
      <c r="Z82" s="4"/>
      <c r="AA82" s="4"/>
    </row>
    <row r="83" spans="1:27" ht="13">
      <c r="A83" s="4711"/>
      <c r="B83" s="4711"/>
      <c r="C83" s="4456"/>
      <c r="D83" s="1266"/>
      <c r="E83" s="4111"/>
      <c r="F83" s="4503"/>
      <c r="G83" s="1803"/>
      <c r="H83" s="1804"/>
      <c r="I83" s="1273"/>
      <c r="J83" s="1346"/>
      <c r="K83" s="1268"/>
      <c r="L83" s="1269"/>
      <c r="M83" s="1269"/>
      <c r="N83" s="1269"/>
      <c r="O83" s="1269"/>
      <c r="P83" s="1269"/>
      <c r="Q83" s="1270"/>
      <c r="R83" s="1268"/>
      <c r="S83" s="1271"/>
      <c r="T83" s="4"/>
      <c r="U83" s="4"/>
      <c r="V83" s="4"/>
      <c r="W83" s="4"/>
      <c r="X83" s="4"/>
      <c r="Y83" s="4"/>
      <c r="Z83" s="4"/>
      <c r="AA83" s="4"/>
    </row>
    <row r="84" spans="1:27" ht="13">
      <c r="A84" s="4711"/>
      <c r="B84" s="4726"/>
      <c r="C84" s="4240"/>
      <c r="D84" s="1275"/>
      <c r="E84" s="4111"/>
      <c r="F84" s="4503"/>
      <c r="G84" s="1821"/>
      <c r="H84" s="1808"/>
      <c r="I84" s="1279"/>
      <c r="J84" s="1346"/>
      <c r="K84" s="1281"/>
      <c r="L84" s="1282"/>
      <c r="M84" s="1282"/>
      <c r="N84" s="1282"/>
      <c r="O84" s="1282"/>
      <c r="P84" s="1282"/>
      <c r="Q84" s="1283"/>
      <c r="R84" s="1281"/>
      <c r="S84" s="1284"/>
      <c r="T84" s="4"/>
      <c r="U84" s="4"/>
      <c r="V84" s="4"/>
      <c r="W84" s="4"/>
      <c r="X84" s="4"/>
      <c r="Y84" s="4"/>
      <c r="Z84" s="4"/>
      <c r="AA84" s="4"/>
    </row>
    <row r="85" spans="1:27" ht="13">
      <c r="A85" s="4711"/>
      <c r="B85" s="4834" t="s">
        <v>761</v>
      </c>
      <c r="C85" s="1810"/>
      <c r="D85" s="1286"/>
      <c r="E85" s="4111"/>
      <c r="F85" s="4503"/>
      <c r="G85" s="4841" t="s">
        <v>648</v>
      </c>
      <c r="H85" s="4846" t="s">
        <v>655</v>
      </c>
      <c r="I85" s="1297" t="s">
        <v>762</v>
      </c>
      <c r="J85" s="1892"/>
      <c r="K85" s="1299"/>
      <c r="L85" s="1291"/>
      <c r="M85" s="1291"/>
      <c r="N85" s="1291"/>
      <c r="O85" s="1291"/>
      <c r="P85" s="1291"/>
      <c r="Q85" s="1292"/>
      <c r="R85" s="1291" t="s">
        <v>763</v>
      </c>
      <c r="S85" s="1293"/>
      <c r="T85" s="4"/>
      <c r="U85" s="4"/>
      <c r="V85" s="4"/>
      <c r="W85" s="4"/>
      <c r="X85" s="4"/>
      <c r="Y85" s="4"/>
      <c r="Z85" s="4"/>
      <c r="AA85" s="4"/>
    </row>
    <row r="86" spans="1:27" ht="13">
      <c r="A86" s="4711"/>
      <c r="B86" s="4711"/>
      <c r="C86" s="1801"/>
      <c r="D86" s="1266"/>
      <c r="E86" s="4111"/>
      <c r="F86" s="4503"/>
      <c r="G86" s="4210"/>
      <c r="H86" s="4393"/>
      <c r="I86" s="1893" t="s">
        <v>764</v>
      </c>
      <c r="J86" s="1346"/>
      <c r="K86" s="1268"/>
      <c r="L86" s="1269"/>
      <c r="M86" s="1269"/>
      <c r="N86" s="1269"/>
      <c r="O86" s="1269"/>
      <c r="P86" s="1269"/>
      <c r="Q86" s="1270"/>
      <c r="R86" s="1269"/>
      <c r="S86" s="1271"/>
      <c r="T86" s="4"/>
      <c r="U86" s="4"/>
      <c r="V86" s="4"/>
      <c r="W86" s="4"/>
      <c r="X86" s="4"/>
      <c r="Y86" s="4"/>
      <c r="Z86" s="4"/>
      <c r="AA86" s="4"/>
    </row>
    <row r="87" spans="1:27" ht="13">
      <c r="A87" s="4711"/>
      <c r="B87" s="4711"/>
      <c r="C87" s="1801"/>
      <c r="D87" s="1266"/>
      <c r="E87" s="4851" t="s">
        <v>765</v>
      </c>
      <c r="F87" s="4067"/>
      <c r="G87" s="1802"/>
      <c r="H87" s="1819"/>
      <c r="I87" s="1273"/>
      <c r="J87" s="1346"/>
      <c r="K87" s="1268"/>
      <c r="L87" s="1269"/>
      <c r="M87" s="1269"/>
      <c r="N87" s="1269"/>
      <c r="O87" s="1269"/>
      <c r="P87" s="1269"/>
      <c r="Q87" s="1270"/>
      <c r="R87" s="1269"/>
      <c r="S87" s="1271"/>
      <c r="T87" s="4"/>
      <c r="U87" s="4"/>
      <c r="V87" s="4"/>
      <c r="W87" s="4"/>
      <c r="X87" s="4"/>
      <c r="Y87" s="4"/>
      <c r="Z87" s="4"/>
      <c r="AA87" s="4"/>
    </row>
    <row r="88" spans="1:27" ht="13">
      <c r="A88" s="4711"/>
      <c r="B88" s="4726"/>
      <c r="C88" s="1805"/>
      <c r="D88" s="1275"/>
      <c r="E88" s="4393"/>
      <c r="F88" s="4071"/>
      <c r="G88" s="1832"/>
      <c r="H88" s="1833"/>
      <c r="I88" s="1279"/>
      <c r="J88" s="1578"/>
      <c r="K88" s="1281"/>
      <c r="L88" s="1282"/>
      <c r="M88" s="1282"/>
      <c r="N88" s="1282"/>
      <c r="O88" s="1282"/>
      <c r="P88" s="1282"/>
      <c r="Q88" s="1283"/>
      <c r="R88" s="1282"/>
      <c r="S88" s="1284"/>
      <c r="T88" s="4"/>
      <c r="U88" s="4"/>
      <c r="V88" s="4"/>
      <c r="W88" s="4"/>
      <c r="X88" s="4"/>
      <c r="Y88" s="4"/>
      <c r="Z88" s="4"/>
      <c r="AA88" s="4"/>
    </row>
    <row r="89" spans="1:27" ht="13">
      <c r="A89" s="4711"/>
      <c r="B89" s="4817" t="s">
        <v>120</v>
      </c>
      <c r="C89" s="1810"/>
      <c r="D89" s="1286"/>
      <c r="E89" s="4825" t="s">
        <v>159</v>
      </c>
      <c r="F89" s="4830" t="s">
        <v>766</v>
      </c>
      <c r="G89" s="4822" t="s">
        <v>767</v>
      </c>
      <c r="H89" s="1890"/>
      <c r="I89" s="1297"/>
      <c r="J89" s="1818"/>
      <c r="K89" s="1299"/>
      <c r="L89" s="1291"/>
      <c r="M89" s="1291"/>
      <c r="N89" s="1291"/>
      <c r="O89" s="1291"/>
      <c r="P89" s="1291"/>
      <c r="Q89" s="1292"/>
      <c r="R89" s="1291"/>
      <c r="S89" s="1293"/>
      <c r="T89" s="4"/>
      <c r="U89" s="4"/>
      <c r="V89" s="4"/>
      <c r="W89" s="4"/>
      <c r="X89" s="4"/>
      <c r="Y89" s="4"/>
      <c r="Z89" s="4"/>
      <c r="AA89" s="4"/>
    </row>
    <row r="90" spans="1:27" ht="13">
      <c r="A90" s="4711"/>
      <c r="B90" s="4111"/>
      <c r="C90" s="1830"/>
      <c r="D90" s="1430"/>
      <c r="E90" s="4111"/>
      <c r="F90" s="4503"/>
      <c r="G90" s="4210"/>
      <c r="H90" s="1891"/>
      <c r="I90" s="1273"/>
      <c r="J90" s="1346"/>
      <c r="K90" s="1431"/>
      <c r="L90" s="1432"/>
      <c r="M90" s="1432"/>
      <c r="N90" s="1432"/>
      <c r="O90" s="1432"/>
      <c r="P90" s="1432"/>
      <c r="Q90" s="1433"/>
      <c r="R90" s="1432"/>
      <c r="S90" s="1328"/>
      <c r="T90" s="4"/>
      <c r="U90" s="4"/>
      <c r="V90" s="4"/>
      <c r="W90" s="4"/>
      <c r="X90" s="4"/>
      <c r="Y90" s="4"/>
      <c r="Z90" s="4"/>
      <c r="AA90" s="4"/>
    </row>
    <row r="91" spans="1:27" ht="13">
      <c r="A91" s="4711"/>
      <c r="B91" s="4111"/>
      <c r="C91" s="1864"/>
      <c r="D91" s="1434"/>
      <c r="E91" s="4111"/>
      <c r="F91" s="4503"/>
      <c r="G91" s="1803"/>
      <c r="H91" s="1804"/>
      <c r="I91" s="1273"/>
      <c r="J91" s="1346"/>
      <c r="K91" s="1312"/>
      <c r="L91" s="1314"/>
      <c r="M91" s="1314"/>
      <c r="N91" s="1314"/>
      <c r="O91" s="1314"/>
      <c r="P91" s="1314"/>
      <c r="Q91" s="1315"/>
      <c r="R91" s="1314"/>
      <c r="S91" s="1316"/>
      <c r="T91" s="4"/>
      <c r="U91" s="4"/>
      <c r="V91" s="4"/>
      <c r="W91" s="4"/>
      <c r="X91" s="4"/>
      <c r="Y91" s="4"/>
      <c r="Z91" s="4"/>
      <c r="AA91" s="4"/>
    </row>
    <row r="92" spans="1:27" ht="13">
      <c r="A92" s="4711"/>
      <c r="B92" s="4112"/>
      <c r="C92" s="1866"/>
      <c r="D92" s="1481"/>
      <c r="E92" s="4111"/>
      <c r="F92" s="4503"/>
      <c r="G92" s="1821"/>
      <c r="H92" s="1808"/>
      <c r="I92" s="1279"/>
      <c r="J92" s="1578"/>
      <c r="K92" s="1485"/>
      <c r="L92" s="1486"/>
      <c r="M92" s="1486"/>
      <c r="N92" s="1486"/>
      <c r="O92" s="1486"/>
      <c r="P92" s="1486"/>
      <c r="Q92" s="1487"/>
      <c r="R92" s="1486"/>
      <c r="S92" s="1488"/>
      <c r="T92" s="4"/>
      <c r="U92" s="4"/>
      <c r="V92" s="4"/>
      <c r="W92" s="4"/>
      <c r="X92" s="4"/>
      <c r="Y92" s="4"/>
      <c r="Z92" s="4"/>
      <c r="AA92" s="4"/>
    </row>
    <row r="93" spans="1:27" ht="13">
      <c r="A93" s="4711"/>
      <c r="B93" s="4818" t="s">
        <v>125</v>
      </c>
      <c r="C93" s="4835" t="s">
        <v>654</v>
      </c>
      <c r="D93" s="4847" t="s">
        <v>164</v>
      </c>
      <c r="E93" s="4111"/>
      <c r="F93" s="4503"/>
      <c r="G93" s="1798"/>
      <c r="H93" s="4842" t="s">
        <v>768</v>
      </c>
      <c r="I93" s="1273" t="s">
        <v>769</v>
      </c>
      <c r="J93" s="1337"/>
      <c r="K93" s="1431"/>
      <c r="L93" s="1432"/>
      <c r="M93" s="1432"/>
      <c r="N93" s="1432"/>
      <c r="O93" s="1432"/>
      <c r="P93" s="1432"/>
      <c r="Q93" s="1433"/>
      <c r="R93" s="1432"/>
      <c r="S93" s="1328" t="s">
        <v>748</v>
      </c>
      <c r="T93" s="4"/>
      <c r="U93" s="4"/>
      <c r="V93" s="4"/>
      <c r="W93" s="4"/>
      <c r="X93" s="4"/>
      <c r="Y93" s="4"/>
      <c r="Z93" s="4"/>
      <c r="AA93" s="4"/>
    </row>
    <row r="94" spans="1:27" ht="13">
      <c r="A94" s="4711"/>
      <c r="B94" s="4711"/>
      <c r="C94" s="4456"/>
      <c r="D94" s="4189"/>
      <c r="E94" s="4111"/>
      <c r="F94" s="4503"/>
      <c r="G94" s="1803"/>
      <c r="H94" s="4070"/>
      <c r="I94" s="4848" t="s">
        <v>770</v>
      </c>
      <c r="J94" s="4071"/>
      <c r="K94" s="1312"/>
      <c r="L94" s="1314"/>
      <c r="M94" s="1314"/>
      <c r="N94" s="1314"/>
      <c r="O94" s="1314"/>
      <c r="P94" s="1314"/>
      <c r="Q94" s="1315"/>
      <c r="R94" s="1314"/>
      <c r="S94" s="1316"/>
      <c r="T94" s="4"/>
      <c r="U94" s="4"/>
      <c r="V94" s="4"/>
      <c r="W94" s="4"/>
      <c r="X94" s="4"/>
      <c r="Y94" s="4"/>
      <c r="Z94" s="4"/>
      <c r="AA94" s="4"/>
    </row>
    <row r="95" spans="1:27" ht="13">
      <c r="A95" s="4711"/>
      <c r="B95" s="4711"/>
      <c r="C95" s="4456"/>
      <c r="D95" s="4189"/>
      <c r="E95" s="4111"/>
      <c r="F95" s="4503"/>
      <c r="G95" s="1894"/>
      <c r="H95" s="1819"/>
      <c r="I95" s="1229"/>
      <c r="J95" s="1346"/>
      <c r="K95" s="1312"/>
      <c r="L95" s="1314"/>
      <c r="M95" s="1314"/>
      <c r="N95" s="1314"/>
      <c r="O95" s="1314"/>
      <c r="P95" s="1314"/>
      <c r="Q95" s="1315"/>
      <c r="R95" s="1314"/>
      <c r="S95" s="1316"/>
      <c r="T95" s="4"/>
      <c r="U95" s="4"/>
      <c r="V95" s="4"/>
      <c r="W95" s="4"/>
      <c r="X95" s="4"/>
      <c r="Y95" s="4"/>
      <c r="Z95" s="4"/>
      <c r="AA95" s="4"/>
    </row>
    <row r="96" spans="1:27" ht="13">
      <c r="A96" s="4714"/>
      <c r="B96" s="4714"/>
      <c r="C96" s="4540"/>
      <c r="D96" s="4506"/>
      <c r="E96" s="4112"/>
      <c r="F96" s="4504"/>
      <c r="G96" s="1895"/>
      <c r="H96" s="1822"/>
      <c r="I96" s="1721"/>
      <c r="J96" s="1823"/>
      <c r="K96" s="1324"/>
      <c r="L96" s="1325"/>
      <c r="M96" s="1325"/>
      <c r="N96" s="1325"/>
      <c r="O96" s="1325"/>
      <c r="P96" s="1325"/>
      <c r="Q96" s="1326"/>
      <c r="R96" s="1325"/>
      <c r="S96" s="1493"/>
      <c r="T96" s="4"/>
      <c r="U96" s="4"/>
      <c r="V96" s="4"/>
      <c r="W96" s="4"/>
      <c r="X96" s="4"/>
      <c r="Y96" s="4"/>
      <c r="Z96" s="4"/>
      <c r="AA96" s="4"/>
    </row>
    <row r="97" spans="1:27" ht="13">
      <c r="A97" s="4860" t="s">
        <v>170</v>
      </c>
      <c r="B97" s="4861">
        <v>44352</v>
      </c>
      <c r="C97" s="1896"/>
      <c r="D97" s="1814"/>
      <c r="E97" s="4825" t="s">
        <v>173</v>
      </c>
      <c r="F97" s="4830" t="s">
        <v>771</v>
      </c>
      <c r="G97" s="4831" t="s">
        <v>772</v>
      </c>
      <c r="H97" s="4845" t="s">
        <v>773</v>
      </c>
      <c r="I97" s="1297" t="s">
        <v>774</v>
      </c>
      <c r="J97" s="1897"/>
      <c r="K97" s="1898"/>
      <c r="L97" s="1899"/>
      <c r="M97" s="1900"/>
      <c r="N97" s="1900"/>
      <c r="O97" s="1900"/>
      <c r="P97" s="1900"/>
      <c r="Q97" s="1901"/>
      <c r="R97" s="1898" t="s">
        <v>775</v>
      </c>
      <c r="S97" s="1902"/>
      <c r="T97" s="4"/>
      <c r="U97" s="4"/>
      <c r="V97" s="4"/>
      <c r="W97" s="4"/>
      <c r="X97" s="4"/>
      <c r="Y97" s="4"/>
      <c r="Z97" s="4"/>
      <c r="AA97" s="4"/>
    </row>
    <row r="98" spans="1:27" ht="13">
      <c r="A98" s="4711"/>
      <c r="B98" s="4711"/>
      <c r="C98" s="1903"/>
      <c r="D98" s="1816"/>
      <c r="E98" s="4111"/>
      <c r="F98" s="4503"/>
      <c r="G98" s="4210"/>
      <c r="H98" s="4070"/>
      <c r="I98" s="1273" t="s">
        <v>776</v>
      </c>
      <c r="J98" s="1897"/>
      <c r="K98" s="1644"/>
      <c r="L98" s="1645"/>
      <c r="M98" s="1645"/>
      <c r="N98" s="1645"/>
      <c r="O98" s="1645"/>
      <c r="P98" s="1645"/>
      <c r="Q98" s="1646"/>
      <c r="R98" s="1644"/>
      <c r="S98" s="1904"/>
      <c r="T98" s="4"/>
      <c r="U98" s="4"/>
      <c r="V98" s="4"/>
      <c r="W98" s="4"/>
      <c r="X98" s="4"/>
      <c r="Y98" s="4"/>
      <c r="Z98" s="4"/>
      <c r="AA98" s="4"/>
    </row>
    <row r="99" spans="1:27" ht="13">
      <c r="A99" s="4711"/>
      <c r="B99" s="4711"/>
      <c r="C99" s="1903"/>
      <c r="D99" s="1816"/>
      <c r="E99" s="4111"/>
      <c r="F99" s="4503"/>
      <c r="G99" s="1905"/>
      <c r="H99" s="4820" t="s">
        <v>777</v>
      </c>
      <c r="I99" s="1273" t="s">
        <v>774</v>
      </c>
      <c r="J99" s="1906"/>
      <c r="K99" s="1644"/>
      <c r="L99" s="1645"/>
      <c r="M99" s="1645"/>
      <c r="N99" s="1645"/>
      <c r="O99" s="1645"/>
      <c r="P99" s="1645"/>
      <c r="Q99" s="1646"/>
      <c r="R99" s="1644"/>
      <c r="S99" s="1904"/>
      <c r="T99" s="4"/>
      <c r="U99" s="4"/>
      <c r="V99" s="4"/>
      <c r="W99" s="4"/>
      <c r="X99" s="4"/>
      <c r="Y99" s="4"/>
      <c r="Z99" s="4"/>
      <c r="AA99" s="4"/>
    </row>
    <row r="100" spans="1:27" ht="13">
      <c r="A100" s="4711"/>
      <c r="B100" s="4726"/>
      <c r="C100" s="1907"/>
      <c r="D100" s="1817"/>
      <c r="E100" s="4111"/>
      <c r="F100" s="4503"/>
      <c r="G100" s="1908"/>
      <c r="H100" s="4130"/>
      <c r="I100" s="1279" t="s">
        <v>776</v>
      </c>
      <c r="J100" s="1909"/>
      <c r="K100" s="1727"/>
      <c r="L100" s="1728"/>
      <c r="M100" s="1728"/>
      <c r="N100" s="1728"/>
      <c r="O100" s="1728"/>
      <c r="P100" s="1728"/>
      <c r="Q100" s="1729"/>
      <c r="R100" s="1727"/>
      <c r="S100" s="1910"/>
      <c r="T100" s="4"/>
      <c r="U100" s="4"/>
      <c r="V100" s="4"/>
      <c r="W100" s="4"/>
      <c r="X100" s="4"/>
      <c r="Y100" s="4"/>
      <c r="Z100" s="4"/>
      <c r="AA100" s="4"/>
    </row>
    <row r="101" spans="1:27" ht="13">
      <c r="A101" s="4711"/>
      <c r="B101" s="4862" t="s">
        <v>317</v>
      </c>
      <c r="C101" s="4835" t="s">
        <v>662</v>
      </c>
      <c r="D101" s="1382"/>
      <c r="E101" s="4111"/>
      <c r="F101" s="4503"/>
      <c r="G101" s="1911"/>
      <c r="H101" s="1788"/>
      <c r="I101" s="1248"/>
      <c r="J101" s="1783"/>
      <c r="K101" s="1497"/>
      <c r="L101" s="1498"/>
      <c r="M101" s="1498"/>
      <c r="N101" s="1498"/>
      <c r="O101" s="1498"/>
      <c r="P101" s="1386"/>
      <c r="Q101" s="1387"/>
      <c r="R101" s="1386" t="s">
        <v>778</v>
      </c>
      <c r="S101" s="1387"/>
      <c r="T101" s="4"/>
      <c r="U101" s="4"/>
      <c r="V101" s="4"/>
      <c r="W101" s="4"/>
      <c r="X101" s="4"/>
      <c r="Y101" s="4"/>
      <c r="Z101" s="4"/>
      <c r="AA101" s="4"/>
    </row>
    <row r="102" spans="1:27" ht="13">
      <c r="A102" s="4711"/>
      <c r="B102" s="4111"/>
      <c r="C102" s="4456"/>
      <c r="D102" s="1245"/>
      <c r="E102" s="4111"/>
      <c r="F102" s="4503"/>
      <c r="G102" s="1851"/>
      <c r="H102" s="1788"/>
      <c r="I102" s="1248"/>
      <c r="J102" s="1783"/>
      <c r="K102" s="1507"/>
      <c r="L102" s="1508"/>
      <c r="M102" s="1508"/>
      <c r="N102" s="1508"/>
      <c r="O102" s="1508"/>
      <c r="P102" s="1251"/>
      <c r="Q102" s="1252"/>
      <c r="R102" s="1251"/>
      <c r="S102" s="1252"/>
      <c r="T102" s="4"/>
      <c r="U102" s="4"/>
      <c r="V102" s="4"/>
      <c r="W102" s="4"/>
      <c r="X102" s="4"/>
      <c r="Y102" s="4"/>
      <c r="Z102" s="4"/>
      <c r="AA102" s="4"/>
    </row>
    <row r="103" spans="1:27" ht="13">
      <c r="A103" s="4711"/>
      <c r="B103" s="4111"/>
      <c r="C103" s="4456"/>
      <c r="D103" s="1245"/>
      <c r="E103" s="4111"/>
      <c r="F103" s="4503"/>
      <c r="G103" s="1851"/>
      <c r="H103" s="1838"/>
      <c r="I103" s="1255"/>
      <c r="J103" s="1839"/>
      <c r="K103" s="1507"/>
      <c r="L103" s="1508"/>
      <c r="M103" s="1508"/>
      <c r="N103" s="1508"/>
      <c r="O103" s="1508"/>
      <c r="P103" s="1251"/>
      <c r="Q103" s="1252"/>
      <c r="R103" s="1251"/>
      <c r="S103" s="1252"/>
      <c r="T103" s="4"/>
      <c r="U103" s="4"/>
      <c r="V103" s="4"/>
      <c r="W103" s="4"/>
      <c r="X103" s="4"/>
      <c r="Y103" s="4"/>
      <c r="Z103" s="4"/>
      <c r="AA103" s="4"/>
    </row>
    <row r="104" spans="1:27" ht="13">
      <c r="A104" s="4711"/>
      <c r="B104" s="4112"/>
      <c r="C104" s="4540"/>
      <c r="D104" s="1657"/>
      <c r="E104" s="4112"/>
      <c r="F104" s="4504"/>
      <c r="G104" s="1852"/>
      <c r="H104" s="1846"/>
      <c r="I104" s="1376"/>
      <c r="J104" s="1847"/>
      <c r="K104" s="1509"/>
      <c r="L104" s="1510"/>
      <c r="M104" s="1510"/>
      <c r="N104" s="1510"/>
      <c r="O104" s="1510"/>
      <c r="P104" s="1511"/>
      <c r="Q104" s="1512"/>
      <c r="R104" s="1511"/>
      <c r="S104" s="1512"/>
      <c r="T104" s="4"/>
      <c r="U104" s="4"/>
      <c r="V104" s="4"/>
      <c r="W104" s="4"/>
      <c r="X104" s="4"/>
      <c r="Y104" s="4"/>
      <c r="Z104" s="4"/>
      <c r="AA104" s="4"/>
    </row>
    <row r="105" spans="1:27" ht="13">
      <c r="A105" s="4711"/>
      <c r="B105" s="4857" t="s">
        <v>324</v>
      </c>
      <c r="C105" s="1850"/>
      <c r="D105" s="1245"/>
      <c r="E105" s="4825" t="s">
        <v>199</v>
      </c>
      <c r="F105" s="4830" t="s">
        <v>779</v>
      </c>
      <c r="G105" s="1786"/>
      <c r="H105" s="1788"/>
      <c r="I105" s="1248"/>
      <c r="J105" s="1783"/>
      <c r="K105" s="1250">
        <v>25</v>
      </c>
      <c r="L105" s="1251" t="s">
        <v>661</v>
      </c>
      <c r="M105" s="1251"/>
      <c r="N105" s="1251"/>
      <c r="O105" s="1251" t="s">
        <v>100</v>
      </c>
      <c r="P105" s="1251"/>
      <c r="Q105" s="1252"/>
      <c r="R105" s="1251"/>
      <c r="S105" s="1502"/>
      <c r="T105" s="4"/>
      <c r="U105" s="4"/>
      <c r="V105" s="4"/>
      <c r="W105" s="4"/>
      <c r="X105" s="4"/>
      <c r="Y105" s="4"/>
      <c r="Z105" s="4"/>
      <c r="AA105" s="4"/>
    </row>
    <row r="106" spans="1:27" ht="13">
      <c r="A106" s="4711"/>
      <c r="B106" s="4711"/>
      <c r="C106" s="1840"/>
      <c r="D106" s="1245"/>
      <c r="E106" s="4111"/>
      <c r="F106" s="4503"/>
      <c r="G106" s="1837"/>
      <c r="H106" s="1788"/>
      <c r="I106" s="1248"/>
      <c r="J106" s="1783"/>
      <c r="K106" s="1403"/>
      <c r="L106" s="1404"/>
      <c r="M106" s="1404"/>
      <c r="N106" s="1404"/>
      <c r="O106" s="1404"/>
      <c r="P106" s="1404"/>
      <c r="Q106" s="1405"/>
      <c r="R106" s="1404"/>
      <c r="S106" s="1506"/>
      <c r="T106" s="4"/>
      <c r="U106" s="4"/>
      <c r="V106" s="4"/>
      <c r="W106" s="4"/>
      <c r="X106" s="4"/>
      <c r="Y106" s="4"/>
      <c r="Z106" s="4"/>
      <c r="AA106" s="4"/>
    </row>
    <row r="107" spans="1:27" ht="13">
      <c r="A107" s="4711"/>
      <c r="B107" s="4711"/>
      <c r="C107" s="1844"/>
      <c r="D107" s="1245"/>
      <c r="E107" s="4111"/>
      <c r="F107" s="4503"/>
      <c r="G107" s="1841"/>
      <c r="H107" s="1838"/>
      <c r="I107" s="1255"/>
      <c r="J107" s="1839"/>
      <c r="K107" s="1369"/>
      <c r="L107" s="1370"/>
      <c r="M107" s="1370"/>
      <c r="N107" s="1370"/>
      <c r="O107" s="1370"/>
      <c r="P107" s="1370"/>
      <c r="Q107" s="1371"/>
      <c r="R107" s="1370"/>
      <c r="S107" s="1524"/>
      <c r="T107" s="4"/>
      <c r="U107" s="4"/>
      <c r="V107" s="4"/>
      <c r="W107" s="4"/>
      <c r="X107" s="4"/>
      <c r="Y107" s="4"/>
      <c r="Z107" s="4"/>
      <c r="AA107" s="4"/>
    </row>
    <row r="108" spans="1:27" ht="13">
      <c r="A108" s="4711"/>
      <c r="B108" s="4726"/>
      <c r="C108" s="1845"/>
      <c r="D108" s="1657"/>
      <c r="E108" s="4111"/>
      <c r="F108" s="4503"/>
      <c r="G108" s="1912"/>
      <c r="H108" s="1846"/>
      <c r="I108" s="1376"/>
      <c r="J108" s="1847"/>
      <c r="K108" s="1378"/>
      <c r="L108" s="1379"/>
      <c r="M108" s="1379"/>
      <c r="N108" s="1379"/>
      <c r="O108" s="1379"/>
      <c r="P108" s="1379"/>
      <c r="Q108" s="1380"/>
      <c r="R108" s="1379"/>
      <c r="S108" s="1913"/>
      <c r="T108" s="4"/>
      <c r="U108" s="4"/>
      <c r="V108" s="4"/>
      <c r="W108" s="4"/>
      <c r="X108" s="4"/>
      <c r="Y108" s="4"/>
      <c r="Z108" s="4"/>
      <c r="AA108" s="4"/>
    </row>
    <row r="109" spans="1:27" ht="13">
      <c r="A109" s="4711"/>
      <c r="B109" s="4863" t="s">
        <v>327</v>
      </c>
      <c r="C109" s="1914"/>
      <c r="D109" s="1915"/>
      <c r="E109" s="4111"/>
      <c r="F109" s="4503"/>
      <c r="G109" s="4871" t="s">
        <v>175</v>
      </c>
      <c r="H109" s="1916"/>
      <c r="I109" s="1917"/>
      <c r="J109" s="1918"/>
      <c r="K109" s="1919"/>
      <c r="L109" s="1920"/>
      <c r="M109" s="1920"/>
      <c r="N109" s="1920"/>
      <c r="O109" s="1920"/>
      <c r="P109" s="1920"/>
      <c r="Q109" s="1921"/>
      <c r="R109" s="1920"/>
      <c r="S109" s="1922"/>
      <c r="T109" s="4"/>
      <c r="U109" s="4"/>
      <c r="V109" s="4"/>
      <c r="W109" s="4"/>
      <c r="X109" s="4"/>
      <c r="Y109" s="4"/>
      <c r="Z109" s="4"/>
      <c r="AA109" s="4"/>
    </row>
    <row r="110" spans="1:27" ht="13">
      <c r="A110" s="4711"/>
      <c r="B110" s="4711"/>
      <c r="C110" s="1923"/>
      <c r="D110" s="1924"/>
      <c r="E110" s="4111"/>
      <c r="F110" s="4503"/>
      <c r="G110" s="4210"/>
      <c r="H110" s="1925"/>
      <c r="I110" s="1926"/>
      <c r="J110" s="1927"/>
      <c r="K110" s="1928"/>
      <c r="L110" s="1929"/>
      <c r="M110" s="1929"/>
      <c r="N110" s="1929"/>
      <c r="O110" s="1929"/>
      <c r="P110" s="1929"/>
      <c r="Q110" s="1930"/>
      <c r="R110" s="1929"/>
      <c r="S110" s="1931"/>
      <c r="T110" s="4"/>
      <c r="U110" s="4"/>
      <c r="V110" s="4"/>
      <c r="W110" s="4"/>
      <c r="X110" s="4"/>
      <c r="Y110" s="4"/>
      <c r="Z110" s="4"/>
      <c r="AA110" s="4"/>
    </row>
    <row r="111" spans="1:27" ht="13">
      <c r="A111" s="4711"/>
      <c r="B111" s="4711"/>
      <c r="C111" s="1923"/>
      <c r="D111" s="1924"/>
      <c r="E111" s="4111"/>
      <c r="F111" s="4503"/>
      <c r="G111" s="1932"/>
      <c r="H111" s="1933"/>
      <c r="I111" s="1926"/>
      <c r="J111" s="1927"/>
      <c r="K111" s="1928"/>
      <c r="L111" s="1929"/>
      <c r="M111" s="1929"/>
      <c r="N111" s="1929"/>
      <c r="O111" s="1929"/>
      <c r="P111" s="1929"/>
      <c r="Q111" s="1930"/>
      <c r="R111" s="1929"/>
      <c r="S111" s="1931"/>
      <c r="T111" s="4"/>
      <c r="U111" s="4"/>
      <c r="V111" s="4"/>
      <c r="W111" s="4"/>
      <c r="X111" s="4"/>
      <c r="Y111" s="4"/>
      <c r="Z111" s="4"/>
      <c r="AA111" s="4"/>
    </row>
    <row r="112" spans="1:27" ht="13">
      <c r="A112" s="4714"/>
      <c r="B112" s="4714"/>
      <c r="C112" s="1934"/>
      <c r="D112" s="1935"/>
      <c r="E112" s="4111"/>
      <c r="F112" s="4503"/>
      <c r="G112" s="1936"/>
      <c r="H112" s="1937"/>
      <c r="I112" s="1938"/>
      <c r="J112" s="1939"/>
      <c r="K112" s="1940"/>
      <c r="L112" s="1941"/>
      <c r="M112" s="1941"/>
      <c r="N112" s="1941"/>
      <c r="O112" s="1941"/>
      <c r="P112" s="1941"/>
      <c r="Q112" s="1942"/>
      <c r="R112" s="1941"/>
      <c r="S112" s="1943"/>
      <c r="T112" s="4"/>
      <c r="U112" s="4"/>
      <c r="V112" s="4"/>
      <c r="W112" s="4"/>
      <c r="X112" s="4"/>
      <c r="Y112" s="4"/>
      <c r="Z112" s="4"/>
      <c r="AA112" s="4"/>
    </row>
    <row r="113" spans="1:27" ht="13">
      <c r="A113" s="4864" t="s">
        <v>196</v>
      </c>
      <c r="B113" s="4859">
        <v>44352</v>
      </c>
      <c r="C113" s="4706" t="s">
        <v>191</v>
      </c>
      <c r="D113" s="4854" t="s">
        <v>192</v>
      </c>
      <c r="E113" s="4111"/>
      <c r="F113" s="4503"/>
      <c r="G113" s="1798"/>
      <c r="H113" s="1944"/>
      <c r="I113" s="1297"/>
      <c r="J113" s="1906"/>
      <c r="K113" s="1268"/>
      <c r="L113" s="1269"/>
      <c r="M113" s="1269"/>
      <c r="N113" s="1269"/>
      <c r="O113" s="1269"/>
      <c r="P113" s="1269"/>
      <c r="Q113" s="1270"/>
      <c r="R113" s="1269"/>
      <c r="S113" s="1549"/>
      <c r="T113" s="4"/>
      <c r="U113" s="4"/>
      <c r="V113" s="4"/>
      <c r="W113" s="4"/>
      <c r="X113" s="4"/>
      <c r="Y113" s="4"/>
      <c r="Z113" s="4"/>
      <c r="AA113" s="4"/>
    </row>
    <row r="114" spans="1:27" ht="13">
      <c r="A114" s="4711"/>
      <c r="B114" s="4711"/>
      <c r="C114" s="4456"/>
      <c r="D114" s="4189"/>
      <c r="E114" s="4111"/>
      <c r="F114" s="4503"/>
      <c r="G114" s="1803"/>
      <c r="H114" s="1945"/>
      <c r="I114" s="1273"/>
      <c r="J114" s="1946"/>
      <c r="K114" s="1268"/>
      <c r="L114" s="1269"/>
      <c r="M114" s="1269"/>
      <c r="N114" s="1269"/>
      <c r="O114" s="1269"/>
      <c r="P114" s="1269"/>
      <c r="Q114" s="1270"/>
      <c r="R114" s="1269"/>
      <c r="S114" s="1549"/>
      <c r="T114" s="4"/>
      <c r="U114" s="4"/>
      <c r="V114" s="4"/>
      <c r="W114" s="4"/>
      <c r="X114" s="4"/>
      <c r="Y114" s="4"/>
      <c r="Z114" s="4"/>
      <c r="AA114" s="4"/>
    </row>
    <row r="115" spans="1:27" ht="13">
      <c r="A115" s="4711"/>
      <c r="B115" s="4711"/>
      <c r="C115" s="4456"/>
      <c r="D115" s="4189"/>
      <c r="E115" s="4111"/>
      <c r="F115" s="4503"/>
      <c r="G115" s="1803"/>
      <c r="H115" s="4872" t="s">
        <v>780</v>
      </c>
      <c r="I115" s="1834" t="s">
        <v>735</v>
      </c>
      <c r="J115" s="1337"/>
      <c r="K115" s="1268"/>
      <c r="L115" s="1269"/>
      <c r="M115" s="1269"/>
      <c r="N115" s="1269"/>
      <c r="O115" s="1269"/>
      <c r="P115" s="1269"/>
      <c r="Q115" s="1270"/>
      <c r="R115" s="1269"/>
      <c r="S115" s="1549"/>
      <c r="T115" s="4"/>
      <c r="U115" s="4"/>
      <c r="V115" s="4"/>
      <c r="W115" s="4"/>
      <c r="X115" s="4"/>
      <c r="Y115" s="4"/>
      <c r="Z115" s="4"/>
      <c r="AA115" s="4"/>
    </row>
    <row r="116" spans="1:27" ht="13">
      <c r="A116" s="4711"/>
      <c r="B116" s="4712"/>
      <c r="C116" s="4540"/>
      <c r="D116" s="4191"/>
      <c r="E116" s="4112"/>
      <c r="F116" s="4504"/>
      <c r="G116" s="1821"/>
      <c r="H116" s="4070"/>
      <c r="I116" s="1279"/>
      <c r="J116" s="1818"/>
      <c r="K116" s="1431"/>
      <c r="L116" s="1432"/>
      <c r="M116" s="1432"/>
      <c r="N116" s="1432"/>
      <c r="O116" s="1432"/>
      <c r="P116" s="1432"/>
      <c r="Q116" s="1433"/>
      <c r="R116" s="1432"/>
      <c r="S116" s="1558"/>
      <c r="T116" s="4"/>
      <c r="U116" s="4"/>
      <c r="V116" s="4"/>
      <c r="W116" s="4"/>
      <c r="X116" s="4"/>
      <c r="Y116" s="4"/>
      <c r="Z116" s="4"/>
      <c r="AA116" s="4"/>
    </row>
    <row r="117" spans="1:27" ht="13">
      <c r="A117" s="4711"/>
      <c r="B117" s="4839" t="s">
        <v>317</v>
      </c>
      <c r="C117" s="1810"/>
      <c r="D117" s="1286"/>
      <c r="E117" s="4849" t="s">
        <v>207</v>
      </c>
      <c r="F117" s="4850" t="s">
        <v>781</v>
      </c>
      <c r="G117" s="4822" t="s">
        <v>782</v>
      </c>
      <c r="H117" s="1890"/>
      <c r="I117" s="1565"/>
      <c r="J117" s="1947"/>
      <c r="K117" s="1299"/>
      <c r="L117" s="1291"/>
      <c r="M117" s="1291"/>
      <c r="N117" s="1291"/>
      <c r="O117" s="1291"/>
      <c r="P117" s="1291"/>
      <c r="Q117" s="1292"/>
      <c r="R117" s="1291" t="s">
        <v>763</v>
      </c>
      <c r="S117" s="1293"/>
      <c r="T117" s="4"/>
      <c r="U117" s="4"/>
      <c r="V117" s="4"/>
      <c r="W117" s="4"/>
      <c r="X117" s="4"/>
      <c r="Y117" s="4"/>
      <c r="Z117" s="4"/>
      <c r="AA117" s="4"/>
    </row>
    <row r="118" spans="1:27" ht="13">
      <c r="A118" s="4711"/>
      <c r="B118" s="4711"/>
      <c r="C118" s="1801"/>
      <c r="D118" s="1266"/>
      <c r="E118" s="4111"/>
      <c r="F118" s="4503"/>
      <c r="G118" s="4210"/>
      <c r="H118" s="1891"/>
      <c r="I118" s="1553"/>
      <c r="J118" s="1948"/>
      <c r="K118" s="1268"/>
      <c r="L118" s="1269"/>
      <c r="M118" s="1269"/>
      <c r="N118" s="1269"/>
      <c r="O118" s="1269"/>
      <c r="P118" s="1269"/>
      <c r="Q118" s="1270"/>
      <c r="R118" s="1269"/>
      <c r="S118" s="1271"/>
      <c r="T118" s="4"/>
      <c r="U118" s="4"/>
      <c r="V118" s="4"/>
      <c r="W118" s="4"/>
      <c r="X118" s="4"/>
      <c r="Y118" s="4"/>
      <c r="Z118" s="4"/>
      <c r="AA118" s="4"/>
    </row>
    <row r="119" spans="1:27" ht="13">
      <c r="A119" s="4711"/>
      <c r="B119" s="4711"/>
      <c r="C119" s="1801"/>
      <c r="D119" s="1266"/>
      <c r="E119" s="4111"/>
      <c r="F119" s="4503"/>
      <c r="G119" s="1803"/>
      <c r="H119" s="4873" t="s">
        <v>783</v>
      </c>
      <c r="I119" s="1273" t="s">
        <v>784</v>
      </c>
      <c r="J119" s="1948"/>
      <c r="K119" s="1268"/>
      <c r="L119" s="1269"/>
      <c r="M119" s="1269"/>
      <c r="N119" s="1269"/>
      <c r="O119" s="1269"/>
      <c r="P119" s="1269"/>
      <c r="Q119" s="1270"/>
      <c r="R119" s="1269"/>
      <c r="S119" s="1271"/>
      <c r="T119" s="4"/>
      <c r="U119" s="4"/>
      <c r="V119" s="4"/>
      <c r="W119" s="4"/>
      <c r="X119" s="4"/>
      <c r="Y119" s="4"/>
      <c r="Z119" s="4"/>
      <c r="AA119" s="4"/>
    </row>
    <row r="120" spans="1:27" ht="13">
      <c r="A120" s="4711"/>
      <c r="B120" s="4726"/>
      <c r="C120" s="1805"/>
      <c r="D120" s="1275"/>
      <c r="E120" s="4111"/>
      <c r="F120" s="4503"/>
      <c r="G120" s="1821"/>
      <c r="H120" s="4070"/>
      <c r="I120" s="1279"/>
      <c r="J120" s="1949"/>
      <c r="K120" s="1281"/>
      <c r="L120" s="1282"/>
      <c r="M120" s="1282"/>
      <c r="N120" s="1282"/>
      <c r="O120" s="1282"/>
      <c r="P120" s="1282"/>
      <c r="Q120" s="1283"/>
      <c r="R120" s="1282"/>
      <c r="S120" s="1284"/>
      <c r="T120" s="4"/>
      <c r="U120" s="4"/>
      <c r="V120" s="4"/>
      <c r="W120" s="4"/>
      <c r="X120" s="4"/>
      <c r="Y120" s="4"/>
      <c r="Z120" s="4"/>
      <c r="AA120" s="4"/>
    </row>
    <row r="121" spans="1:27" ht="26">
      <c r="A121" s="4711"/>
      <c r="B121" s="4818" t="s">
        <v>324</v>
      </c>
      <c r="C121" s="4706" t="s">
        <v>677</v>
      </c>
      <c r="D121" s="1266"/>
      <c r="E121" s="4111"/>
      <c r="F121" s="4503"/>
      <c r="G121" s="1798"/>
      <c r="H121" s="1863" t="s">
        <v>785</v>
      </c>
      <c r="I121" s="1565" t="s">
        <v>786</v>
      </c>
      <c r="J121" s="1950"/>
      <c r="K121" s="1268"/>
      <c r="L121" s="1269"/>
      <c r="M121" s="1269"/>
      <c r="N121" s="1269"/>
      <c r="O121" s="1269"/>
      <c r="P121" s="1269"/>
      <c r="Q121" s="1270"/>
      <c r="R121" s="1269"/>
      <c r="S121" s="1271"/>
      <c r="T121" s="4"/>
      <c r="U121" s="4"/>
      <c r="V121" s="4"/>
      <c r="W121" s="4"/>
      <c r="X121" s="4"/>
      <c r="Y121" s="4"/>
      <c r="Z121" s="4"/>
      <c r="AA121" s="4"/>
    </row>
    <row r="122" spans="1:27" ht="13">
      <c r="A122" s="4711"/>
      <c r="B122" s="4711"/>
      <c r="C122" s="4456"/>
      <c r="D122" s="1430"/>
      <c r="E122" s="4111"/>
      <c r="F122" s="4503"/>
      <c r="G122" s="1803"/>
      <c r="H122" s="1951"/>
      <c r="I122" s="1572"/>
      <c r="J122" s="1952"/>
      <c r="K122" s="1431"/>
      <c r="L122" s="1432"/>
      <c r="M122" s="1432"/>
      <c r="N122" s="1432"/>
      <c r="O122" s="1432"/>
      <c r="P122" s="1432"/>
      <c r="Q122" s="1433"/>
      <c r="R122" s="1432"/>
      <c r="S122" s="1328"/>
      <c r="T122" s="4"/>
      <c r="U122" s="4"/>
      <c r="V122" s="4"/>
      <c r="W122" s="4"/>
      <c r="X122" s="4"/>
      <c r="Y122" s="4"/>
      <c r="Z122" s="4"/>
      <c r="AA122" s="4"/>
    </row>
    <row r="123" spans="1:27" ht="13">
      <c r="A123" s="4711"/>
      <c r="B123" s="4711"/>
      <c r="C123" s="4456"/>
      <c r="D123" s="1434"/>
      <c r="E123" s="4111"/>
      <c r="F123" s="4503"/>
      <c r="G123" s="1803"/>
      <c r="H123" s="1953"/>
      <c r="I123" s="1572"/>
      <c r="J123" s="1952"/>
      <c r="K123" s="1312"/>
      <c r="L123" s="1314"/>
      <c r="M123" s="1314"/>
      <c r="N123" s="1314"/>
      <c r="O123" s="1314"/>
      <c r="P123" s="1314"/>
      <c r="Q123" s="1315"/>
      <c r="R123" s="1314"/>
      <c r="S123" s="1316"/>
      <c r="T123" s="4"/>
      <c r="U123" s="4"/>
      <c r="V123" s="4"/>
      <c r="W123" s="4"/>
      <c r="X123" s="4"/>
      <c r="Y123" s="4"/>
      <c r="Z123" s="4"/>
      <c r="AA123" s="4"/>
    </row>
    <row r="124" spans="1:27" ht="13">
      <c r="A124" s="4711"/>
      <c r="B124" s="4712"/>
      <c r="C124" s="4491"/>
      <c r="D124" s="1434"/>
      <c r="E124" s="4112"/>
      <c r="F124" s="4504"/>
      <c r="G124" s="1821"/>
      <c r="H124" s="1954"/>
      <c r="I124" s="1955"/>
      <c r="J124" s="1956"/>
      <c r="K124" s="1312"/>
      <c r="L124" s="1314"/>
      <c r="M124" s="1314"/>
      <c r="N124" s="1314"/>
      <c r="O124" s="1314"/>
      <c r="P124" s="1314"/>
      <c r="Q124" s="1315"/>
      <c r="R124" s="1314"/>
      <c r="S124" s="1316"/>
      <c r="T124" s="4"/>
      <c r="U124" s="4"/>
      <c r="V124" s="4"/>
      <c r="W124" s="4"/>
      <c r="X124" s="4"/>
      <c r="Y124" s="4"/>
      <c r="Z124" s="4"/>
      <c r="AA124" s="4"/>
    </row>
    <row r="125" spans="1:27" ht="13">
      <c r="A125" s="4711"/>
      <c r="B125" s="4839" t="s">
        <v>327</v>
      </c>
      <c r="C125" s="1957"/>
      <c r="D125" s="1220"/>
      <c r="E125" s="4825" t="s">
        <v>228</v>
      </c>
      <c r="F125" s="4830" t="s">
        <v>787</v>
      </c>
      <c r="G125" s="4841" t="s">
        <v>680</v>
      </c>
      <c r="H125" s="4845" t="s">
        <v>788</v>
      </c>
      <c r="I125" s="1297" t="s">
        <v>789</v>
      </c>
      <c r="J125" s="1950"/>
      <c r="K125" s="1305"/>
      <c r="L125" s="1306"/>
      <c r="M125" s="1306"/>
      <c r="N125" s="1306"/>
      <c r="O125" s="1306"/>
      <c r="P125" s="1306"/>
      <c r="Q125" s="1307"/>
      <c r="R125" s="1306" t="s">
        <v>778</v>
      </c>
      <c r="S125" s="1308"/>
      <c r="T125" s="4"/>
      <c r="U125" s="4"/>
      <c r="V125" s="4"/>
      <c r="W125" s="4"/>
      <c r="X125" s="4"/>
      <c r="Y125" s="4"/>
      <c r="Z125" s="4"/>
      <c r="AA125" s="4"/>
    </row>
    <row r="126" spans="1:27" ht="13">
      <c r="A126" s="4711"/>
      <c r="B126" s="4711"/>
      <c r="C126" s="1958"/>
      <c r="D126" s="1583"/>
      <c r="E126" s="4111"/>
      <c r="F126" s="4503"/>
      <c r="G126" s="4210"/>
      <c r="H126" s="4070"/>
      <c r="I126" s="1273"/>
      <c r="J126" s="1952"/>
      <c r="K126" s="1312"/>
      <c r="L126" s="1314"/>
      <c r="M126" s="1314"/>
      <c r="N126" s="1314"/>
      <c r="O126" s="1314"/>
      <c r="P126" s="1314"/>
      <c r="Q126" s="1315"/>
      <c r="R126" s="1314"/>
      <c r="S126" s="1316"/>
      <c r="T126" s="4"/>
      <c r="U126" s="4"/>
      <c r="V126" s="4"/>
      <c r="W126" s="4"/>
      <c r="X126" s="4"/>
      <c r="Y126" s="4"/>
      <c r="Z126" s="4"/>
      <c r="AA126" s="4"/>
    </row>
    <row r="127" spans="1:27" ht="13">
      <c r="A127" s="4711"/>
      <c r="B127" s="4711"/>
      <c r="C127" s="1958"/>
      <c r="D127" s="1583"/>
      <c r="E127" s="4111"/>
      <c r="F127" s="4503"/>
      <c r="G127" s="4448" t="s">
        <v>790</v>
      </c>
      <c r="H127" s="4820" t="s">
        <v>791</v>
      </c>
      <c r="I127" s="1273" t="s">
        <v>789</v>
      </c>
      <c r="J127" s="1952"/>
      <c r="K127" s="1312"/>
      <c r="L127" s="1314"/>
      <c r="M127" s="1314"/>
      <c r="N127" s="1314"/>
      <c r="O127" s="1314"/>
      <c r="P127" s="1314"/>
      <c r="Q127" s="1315"/>
      <c r="R127" s="1314"/>
      <c r="S127" s="1316"/>
      <c r="T127" s="4"/>
      <c r="U127" s="4"/>
      <c r="V127" s="4"/>
      <c r="W127" s="4"/>
      <c r="X127" s="4"/>
      <c r="Y127" s="4"/>
      <c r="Z127" s="4"/>
      <c r="AA127" s="4"/>
    </row>
    <row r="128" spans="1:27" ht="13">
      <c r="A128" s="4714"/>
      <c r="B128" s="4714"/>
      <c r="C128" s="1959"/>
      <c r="D128" s="1587"/>
      <c r="E128" s="4111"/>
      <c r="F128" s="4503"/>
      <c r="G128" s="4071"/>
      <c r="H128" s="4130"/>
      <c r="I128" s="1279"/>
      <c r="J128" s="1956"/>
      <c r="K128" s="1324"/>
      <c r="L128" s="1325"/>
      <c r="M128" s="1325"/>
      <c r="N128" s="1325"/>
      <c r="O128" s="1325"/>
      <c r="P128" s="1325"/>
      <c r="Q128" s="1326"/>
      <c r="R128" s="1324"/>
      <c r="S128" s="1327"/>
      <c r="T128" s="4"/>
      <c r="U128" s="4"/>
      <c r="V128" s="4"/>
      <c r="W128" s="4"/>
      <c r="X128" s="4"/>
      <c r="Y128" s="4"/>
      <c r="Z128" s="4"/>
      <c r="AA128" s="4"/>
    </row>
    <row r="129" spans="1:27" ht="13">
      <c r="A129" s="4814" t="s">
        <v>547</v>
      </c>
      <c r="B129" s="4815">
        <v>44257</v>
      </c>
      <c r="C129" s="1796"/>
      <c r="D129" s="1705"/>
      <c r="E129" s="4111"/>
      <c r="F129" s="4503"/>
      <c r="G129" s="4448" t="s">
        <v>792</v>
      </c>
      <c r="H129" s="4846" t="s">
        <v>793</v>
      </c>
      <c r="I129" s="1834" t="s">
        <v>735</v>
      </c>
      <c r="J129" s="1868"/>
      <c r="K129" s="1592"/>
      <c r="L129" s="1593"/>
      <c r="M129" s="1593"/>
      <c r="N129" s="1593"/>
      <c r="O129" s="1593"/>
      <c r="P129" s="1593"/>
      <c r="Q129" s="1594"/>
      <c r="R129" s="1595"/>
      <c r="S129" s="1800"/>
      <c r="T129" s="4"/>
      <c r="U129" s="4"/>
      <c r="V129" s="4"/>
      <c r="W129" s="4"/>
      <c r="X129" s="4"/>
      <c r="Y129" s="4"/>
      <c r="Z129" s="4"/>
      <c r="AA129" s="4"/>
    </row>
    <row r="130" spans="1:27" ht="13">
      <c r="A130" s="4711"/>
      <c r="B130" s="4711"/>
      <c r="C130" s="1801"/>
      <c r="D130" s="1266"/>
      <c r="E130" s="4111"/>
      <c r="F130" s="4503"/>
      <c r="G130" s="4071"/>
      <c r="H130" s="4393"/>
      <c r="I130" s="1273"/>
      <c r="J130" s="1337"/>
      <c r="K130" s="1597"/>
      <c r="L130" s="1598"/>
      <c r="M130" s="1598"/>
      <c r="N130" s="1598"/>
      <c r="O130" s="1598"/>
      <c r="P130" s="1598"/>
      <c r="Q130" s="1599"/>
      <c r="R130" s="1269"/>
      <c r="S130" s="1271"/>
      <c r="T130" s="4"/>
      <c r="U130" s="4"/>
      <c r="V130" s="4"/>
      <c r="W130" s="4"/>
      <c r="X130" s="4"/>
      <c r="Y130" s="4"/>
      <c r="Z130" s="4"/>
      <c r="AA130" s="4"/>
    </row>
    <row r="131" spans="1:27" ht="13">
      <c r="A131" s="4711"/>
      <c r="B131" s="4711"/>
      <c r="C131" s="1801"/>
      <c r="D131" s="1266"/>
      <c r="E131" s="4851" t="s">
        <v>794</v>
      </c>
      <c r="F131" s="4067"/>
      <c r="G131" s="1803"/>
      <c r="H131" s="1804"/>
      <c r="I131" s="1273"/>
      <c r="J131" s="1337"/>
      <c r="K131" s="1597"/>
      <c r="L131" s="1598"/>
      <c r="M131" s="1598"/>
      <c r="N131" s="1598"/>
      <c r="O131" s="1598"/>
      <c r="P131" s="1598"/>
      <c r="Q131" s="1599"/>
      <c r="R131" s="1269"/>
      <c r="S131" s="1271"/>
      <c r="T131" s="4"/>
      <c r="U131" s="4"/>
      <c r="V131" s="4"/>
      <c r="W131" s="4"/>
      <c r="X131" s="4"/>
      <c r="Y131" s="4"/>
      <c r="Z131" s="4"/>
      <c r="AA131" s="4"/>
    </row>
    <row r="132" spans="1:27" ht="13">
      <c r="A132" s="4711"/>
      <c r="B132" s="4712"/>
      <c r="C132" s="1830"/>
      <c r="D132" s="1430"/>
      <c r="E132" s="4393"/>
      <c r="F132" s="4071"/>
      <c r="G132" s="1821"/>
      <c r="H132" s="1665"/>
      <c r="I132" s="1418"/>
      <c r="J132" s="1818"/>
      <c r="K132" s="1960"/>
      <c r="L132" s="1961"/>
      <c r="M132" s="1961"/>
      <c r="N132" s="1961"/>
      <c r="O132" s="1961"/>
      <c r="P132" s="1961"/>
      <c r="Q132" s="1962"/>
      <c r="R132" s="1432"/>
      <c r="S132" s="1328"/>
      <c r="T132" s="4"/>
      <c r="U132" s="4"/>
      <c r="V132" s="4"/>
      <c r="W132" s="4"/>
      <c r="X132" s="4"/>
      <c r="Y132" s="4"/>
      <c r="Z132" s="4"/>
      <c r="AA132" s="4"/>
    </row>
    <row r="133" spans="1:27" ht="13">
      <c r="A133" s="4711"/>
      <c r="B133" s="4855">
        <v>44478</v>
      </c>
      <c r="C133" s="1896"/>
      <c r="D133" s="1221"/>
      <c r="E133" s="4825" t="s">
        <v>241</v>
      </c>
      <c r="F133" s="4830" t="s">
        <v>795</v>
      </c>
      <c r="G133" s="1219"/>
      <c r="H133" s="4875" t="s">
        <v>796</v>
      </c>
      <c r="I133" s="1297" t="s">
        <v>797</v>
      </c>
      <c r="J133" s="1963"/>
      <c r="K133" s="1964">
        <v>25</v>
      </c>
      <c r="L133" s="1965" t="s">
        <v>344</v>
      </c>
      <c r="M133" s="1965"/>
      <c r="N133" s="1965"/>
      <c r="O133" s="1965"/>
      <c r="P133" s="1965"/>
      <c r="Q133" s="1966"/>
      <c r="R133" s="1965" t="s">
        <v>775</v>
      </c>
      <c r="S133" s="1967" t="s">
        <v>798</v>
      </c>
      <c r="T133" s="4"/>
      <c r="U133" s="4"/>
      <c r="V133" s="4"/>
      <c r="W133" s="4"/>
      <c r="X133" s="4"/>
      <c r="Y133" s="4"/>
      <c r="Z133" s="4"/>
      <c r="AA133" s="4"/>
    </row>
    <row r="134" spans="1:27" ht="13">
      <c r="A134" s="4711"/>
      <c r="B134" s="4711"/>
      <c r="C134" s="1968"/>
      <c r="D134" s="1723"/>
      <c r="E134" s="4111"/>
      <c r="F134" s="4503"/>
      <c r="G134" s="1969"/>
      <c r="H134" s="4393"/>
      <c r="I134" s="1273"/>
      <c r="J134" s="1906"/>
      <c r="K134" s="1644"/>
      <c r="L134" s="1645"/>
      <c r="M134" s="1645"/>
      <c r="N134" s="1645"/>
      <c r="O134" s="1645"/>
      <c r="P134" s="1645"/>
      <c r="Q134" s="1646"/>
      <c r="R134" s="1645"/>
      <c r="S134" s="1647"/>
      <c r="T134" s="4"/>
      <c r="U134" s="4"/>
      <c r="V134" s="4"/>
      <c r="W134" s="4"/>
      <c r="X134" s="4"/>
      <c r="Y134" s="4"/>
      <c r="Z134" s="4"/>
      <c r="AA134" s="4"/>
    </row>
    <row r="135" spans="1:27" ht="13">
      <c r="A135" s="4711"/>
      <c r="B135" s="4711"/>
      <c r="C135" s="1958"/>
      <c r="D135" s="1583"/>
      <c r="E135" s="4111"/>
      <c r="F135" s="4503"/>
      <c r="G135" s="1969"/>
      <c r="H135" s="166"/>
      <c r="I135" s="1273"/>
      <c r="J135" s="1952"/>
      <c r="K135" s="1644"/>
      <c r="L135" s="1645"/>
      <c r="M135" s="1645"/>
      <c r="N135" s="1645"/>
      <c r="O135" s="1645"/>
      <c r="P135" s="1645"/>
      <c r="Q135" s="1646"/>
      <c r="R135" s="1645"/>
      <c r="S135" s="1647"/>
      <c r="T135" s="4"/>
      <c r="U135" s="4"/>
      <c r="V135" s="4"/>
      <c r="W135" s="4"/>
      <c r="X135" s="4"/>
      <c r="Y135" s="4"/>
      <c r="Z135" s="4"/>
      <c r="AA135" s="4"/>
    </row>
    <row r="136" spans="1:27" ht="13">
      <c r="A136" s="4711"/>
      <c r="B136" s="4726"/>
      <c r="C136" s="1970"/>
      <c r="D136" s="1971"/>
      <c r="E136" s="4111"/>
      <c r="F136" s="4503"/>
      <c r="G136" s="1972"/>
      <c r="H136" s="1808"/>
      <c r="I136" s="1279"/>
      <c r="J136" s="1909"/>
      <c r="K136" s="1973"/>
      <c r="L136" s="1974"/>
      <c r="M136" s="1974"/>
      <c r="N136" s="1974"/>
      <c r="O136" s="1974"/>
      <c r="P136" s="1974"/>
      <c r="Q136" s="1975"/>
      <c r="R136" s="1974"/>
      <c r="S136" s="1976"/>
      <c r="T136" s="4"/>
      <c r="U136" s="4"/>
      <c r="V136" s="4"/>
      <c r="W136" s="4"/>
      <c r="X136" s="4"/>
      <c r="Y136" s="4"/>
      <c r="Z136" s="4"/>
      <c r="AA136" s="4"/>
    </row>
    <row r="137" spans="1:27" ht="13">
      <c r="A137" s="4711"/>
      <c r="B137" s="4856" t="s">
        <v>244</v>
      </c>
      <c r="C137" s="1836"/>
      <c r="D137" s="1382"/>
      <c r="E137" s="4111"/>
      <c r="F137" s="4503"/>
      <c r="G137" s="1911"/>
      <c r="H137" s="4846" t="s">
        <v>202</v>
      </c>
      <c r="I137" s="1248" t="s">
        <v>334</v>
      </c>
      <c r="J137" s="1783"/>
      <c r="K137" s="1628"/>
      <c r="L137" s="1386"/>
      <c r="M137" s="1386"/>
      <c r="N137" s="1386"/>
      <c r="O137" s="1386"/>
      <c r="P137" s="1386"/>
      <c r="Q137" s="1387"/>
      <c r="R137" s="1386"/>
      <c r="S137" s="1977"/>
      <c r="T137" s="4"/>
      <c r="U137" s="4"/>
      <c r="V137" s="4"/>
      <c r="W137" s="4"/>
      <c r="X137" s="4"/>
      <c r="Y137" s="4"/>
      <c r="Z137" s="4"/>
      <c r="AA137" s="4"/>
    </row>
    <row r="138" spans="1:27" ht="13">
      <c r="A138" s="4711"/>
      <c r="B138" s="4711"/>
      <c r="C138" s="1840"/>
      <c r="D138" s="1356"/>
      <c r="E138" s="4111"/>
      <c r="F138" s="4503"/>
      <c r="G138" s="1978"/>
      <c r="H138" s="4393"/>
      <c r="I138" s="1255"/>
      <c r="J138" s="1839"/>
      <c r="K138" s="1403"/>
      <c r="L138" s="1404"/>
      <c r="M138" s="1404"/>
      <c r="N138" s="1404"/>
      <c r="O138" s="1404"/>
      <c r="P138" s="1404"/>
      <c r="Q138" s="1405"/>
      <c r="R138" s="1404"/>
      <c r="S138" s="1979"/>
      <c r="T138" s="4"/>
      <c r="U138" s="4"/>
      <c r="V138" s="4"/>
      <c r="W138" s="4"/>
      <c r="X138" s="4"/>
      <c r="Y138" s="4"/>
      <c r="Z138" s="4"/>
      <c r="AA138" s="4"/>
    </row>
    <row r="139" spans="1:27" ht="13">
      <c r="A139" s="4711"/>
      <c r="B139" s="4711"/>
      <c r="C139" s="1844"/>
      <c r="D139" s="1452"/>
      <c r="E139" s="4111"/>
      <c r="F139" s="4503"/>
      <c r="G139" s="1980"/>
      <c r="H139" s="1842"/>
      <c r="I139" s="1367"/>
      <c r="J139" s="1843"/>
      <c r="K139" s="1369"/>
      <c r="L139" s="1370"/>
      <c r="M139" s="1370"/>
      <c r="N139" s="1370"/>
      <c r="O139" s="1370"/>
      <c r="P139" s="1370"/>
      <c r="Q139" s="1371"/>
      <c r="R139" s="1370"/>
      <c r="S139" s="1981"/>
      <c r="T139" s="4"/>
      <c r="U139" s="4"/>
      <c r="V139" s="4"/>
      <c r="W139" s="4"/>
      <c r="X139" s="4"/>
      <c r="Y139" s="4"/>
      <c r="Z139" s="4"/>
      <c r="AA139" s="4"/>
    </row>
    <row r="140" spans="1:27" ht="13">
      <c r="A140" s="4711"/>
      <c r="B140" s="4726"/>
      <c r="C140" s="1845"/>
      <c r="D140" s="1458"/>
      <c r="E140" s="4111"/>
      <c r="F140" s="4503"/>
      <c r="G140" s="1912"/>
      <c r="H140" s="1846"/>
      <c r="I140" s="1376"/>
      <c r="J140" s="1847"/>
      <c r="K140" s="1378"/>
      <c r="L140" s="1379"/>
      <c r="M140" s="1379"/>
      <c r="N140" s="1379"/>
      <c r="O140" s="1379"/>
      <c r="P140" s="1379"/>
      <c r="Q140" s="1380"/>
      <c r="R140" s="1379"/>
      <c r="S140" s="1982"/>
      <c r="T140" s="4"/>
      <c r="U140" s="4"/>
      <c r="V140" s="4"/>
      <c r="W140" s="4"/>
      <c r="X140" s="4"/>
      <c r="Y140" s="4"/>
      <c r="Z140" s="4"/>
      <c r="AA140" s="4"/>
    </row>
    <row r="141" spans="1:27" ht="13">
      <c r="A141" s="4711"/>
      <c r="B141" s="4857" t="s">
        <v>248</v>
      </c>
      <c r="C141" s="4819" t="s">
        <v>217</v>
      </c>
      <c r="D141" s="4847" t="s">
        <v>205</v>
      </c>
      <c r="E141" s="4111"/>
      <c r="F141" s="4503"/>
      <c r="G141" s="1837"/>
      <c r="H141" s="4842" t="s">
        <v>799</v>
      </c>
      <c r="I141" s="1834" t="s">
        <v>735</v>
      </c>
      <c r="J141" s="1983"/>
      <c r="K141" s="1403"/>
      <c r="L141" s="1404"/>
      <c r="M141" s="1404"/>
      <c r="N141" s="1404"/>
      <c r="O141" s="1404"/>
      <c r="P141" s="1404"/>
      <c r="Q141" s="1405"/>
      <c r="R141" s="1404"/>
      <c r="S141" s="1626"/>
      <c r="T141" s="4"/>
      <c r="U141" s="4"/>
      <c r="V141" s="4"/>
      <c r="W141" s="4"/>
      <c r="X141" s="4"/>
      <c r="Y141" s="4"/>
      <c r="Z141" s="4"/>
      <c r="AA141" s="4"/>
    </row>
    <row r="142" spans="1:27" ht="13">
      <c r="A142" s="4711"/>
      <c r="B142" s="4711"/>
      <c r="C142" s="4456"/>
      <c r="D142" s="4189"/>
      <c r="E142" s="4111"/>
      <c r="F142" s="4503"/>
      <c r="G142" s="1841"/>
      <c r="H142" s="4070"/>
      <c r="I142" s="1255"/>
      <c r="J142" s="1839"/>
      <c r="K142" s="1369"/>
      <c r="L142" s="1370"/>
      <c r="M142" s="1370"/>
      <c r="N142" s="1370"/>
      <c r="O142" s="1370"/>
      <c r="P142" s="1370"/>
      <c r="Q142" s="1371"/>
      <c r="R142" s="1370"/>
      <c r="S142" s="1631"/>
      <c r="T142" s="4"/>
      <c r="U142" s="4"/>
      <c r="V142" s="4"/>
      <c r="W142" s="4"/>
      <c r="X142" s="4"/>
      <c r="Y142" s="4"/>
      <c r="Z142" s="4"/>
      <c r="AA142" s="4"/>
    </row>
    <row r="143" spans="1:27" ht="13">
      <c r="A143" s="4711"/>
      <c r="B143" s="4711"/>
      <c r="C143" s="4456"/>
      <c r="D143" s="4189"/>
      <c r="E143" s="4111"/>
      <c r="F143" s="4503"/>
      <c r="G143" s="1841"/>
      <c r="H143" s="1842"/>
      <c r="I143" s="1367"/>
      <c r="J143" s="1843"/>
      <c r="K143" s="1369"/>
      <c r="L143" s="1370"/>
      <c r="M143" s="1370"/>
      <c r="N143" s="1370"/>
      <c r="O143" s="1370"/>
      <c r="P143" s="1370"/>
      <c r="Q143" s="1371"/>
      <c r="R143" s="1370"/>
      <c r="S143" s="1631"/>
      <c r="T143" s="4"/>
      <c r="U143" s="4"/>
      <c r="V143" s="4"/>
      <c r="W143" s="4"/>
      <c r="X143" s="4"/>
      <c r="Y143" s="4"/>
      <c r="Z143" s="4"/>
      <c r="AA143" s="4"/>
    </row>
    <row r="144" spans="1:27" ht="13">
      <c r="A144" s="4714"/>
      <c r="B144" s="4714"/>
      <c r="C144" s="4240"/>
      <c r="D144" s="4506"/>
      <c r="E144" s="4111"/>
      <c r="F144" s="4503"/>
      <c r="G144" s="1885"/>
      <c r="H144" s="1846"/>
      <c r="I144" s="1376"/>
      <c r="J144" s="1847"/>
      <c r="K144" s="1467"/>
      <c r="L144" s="1400"/>
      <c r="M144" s="1400"/>
      <c r="N144" s="1400"/>
      <c r="O144" s="1400"/>
      <c r="P144" s="1400"/>
      <c r="Q144" s="1886"/>
      <c r="R144" s="1400"/>
      <c r="S144" s="1401"/>
      <c r="T144" s="4"/>
      <c r="U144" s="4"/>
      <c r="V144" s="4"/>
      <c r="W144" s="4"/>
      <c r="X144" s="4"/>
      <c r="Y144" s="4"/>
      <c r="Z144" s="4"/>
      <c r="AA144" s="4"/>
    </row>
    <row r="145" spans="1:27" ht="13">
      <c r="A145" s="4814" t="s">
        <v>230</v>
      </c>
      <c r="B145" s="4858">
        <v>44226</v>
      </c>
      <c r="C145" s="1984"/>
      <c r="D145" s="1985"/>
      <c r="E145" s="4111"/>
      <c r="F145" s="4503"/>
      <c r="G145" s="1986"/>
      <c r="H145" s="1987"/>
      <c r="I145" s="1988"/>
      <c r="J145" s="1989"/>
      <c r="K145" s="1990">
        <v>25</v>
      </c>
      <c r="L145" s="1991" t="s">
        <v>800</v>
      </c>
      <c r="M145" s="1991"/>
      <c r="N145" s="1991"/>
      <c r="O145" s="1991"/>
      <c r="P145" s="1991"/>
      <c r="Q145" s="1992"/>
      <c r="R145" s="1991"/>
      <c r="S145" s="1993"/>
      <c r="T145" s="4"/>
      <c r="U145" s="4"/>
      <c r="V145" s="4"/>
      <c r="W145" s="4"/>
      <c r="X145" s="4"/>
      <c r="Y145" s="4"/>
      <c r="Z145" s="4"/>
      <c r="AA145" s="4"/>
    </row>
    <row r="146" spans="1:27" ht="13">
      <c r="A146" s="4711"/>
      <c r="B146" s="4711"/>
      <c r="C146" s="1923"/>
      <c r="D146" s="1924"/>
      <c r="E146" s="4111"/>
      <c r="F146" s="4503"/>
      <c r="G146" s="1994"/>
      <c r="H146" s="1995"/>
      <c r="I146" s="1917"/>
      <c r="J146" s="1996"/>
      <c r="K146" s="1997"/>
      <c r="L146" s="1998"/>
      <c r="M146" s="1998"/>
      <c r="N146" s="1998"/>
      <c r="O146" s="1998"/>
      <c r="P146" s="1998"/>
      <c r="Q146" s="1999"/>
      <c r="R146" s="1998"/>
      <c r="S146" s="2000"/>
      <c r="T146" s="4"/>
      <c r="U146" s="4"/>
      <c r="V146" s="4"/>
      <c r="W146" s="4"/>
      <c r="X146" s="4"/>
      <c r="Y146" s="4"/>
      <c r="Z146" s="4"/>
      <c r="AA146" s="4"/>
    </row>
    <row r="147" spans="1:27" ht="13">
      <c r="A147" s="4711"/>
      <c r="B147" s="4711"/>
      <c r="C147" s="1923"/>
      <c r="D147" s="1924"/>
      <c r="E147" s="4111"/>
      <c r="F147" s="4503"/>
      <c r="G147" s="1994"/>
      <c r="H147" s="1995"/>
      <c r="I147" s="1917"/>
      <c r="J147" s="1996"/>
      <c r="K147" s="1997"/>
      <c r="L147" s="1998"/>
      <c r="M147" s="1998"/>
      <c r="N147" s="1998"/>
      <c r="O147" s="1998"/>
      <c r="P147" s="1998"/>
      <c r="Q147" s="1999"/>
      <c r="R147" s="1998"/>
      <c r="S147" s="2000"/>
      <c r="T147" s="4"/>
      <c r="U147" s="4"/>
      <c r="V147" s="4"/>
      <c r="W147" s="4"/>
      <c r="X147" s="4"/>
      <c r="Y147" s="4"/>
      <c r="Z147" s="4"/>
      <c r="AA147" s="4"/>
    </row>
    <row r="148" spans="1:27" ht="13">
      <c r="A148" s="4711"/>
      <c r="B148" s="4712"/>
      <c r="C148" s="2001"/>
      <c r="D148" s="2002"/>
      <c r="E148" s="4112"/>
      <c r="F148" s="4504"/>
      <c r="G148" s="2003"/>
      <c r="H148" s="2004"/>
      <c r="I148" s="2005"/>
      <c r="J148" s="2006"/>
      <c r="K148" s="1919"/>
      <c r="L148" s="1920"/>
      <c r="M148" s="1920"/>
      <c r="N148" s="1920"/>
      <c r="O148" s="1920"/>
      <c r="P148" s="1920"/>
      <c r="Q148" s="1921"/>
      <c r="R148" s="1920"/>
      <c r="S148" s="2007"/>
      <c r="T148" s="4"/>
      <c r="U148" s="4"/>
      <c r="V148" s="4"/>
      <c r="W148" s="4"/>
      <c r="X148" s="4"/>
      <c r="Y148" s="4"/>
      <c r="Z148" s="4"/>
      <c r="AA148" s="4"/>
    </row>
    <row r="149" spans="1:27" ht="13">
      <c r="A149" s="4711"/>
      <c r="B149" s="4833">
        <v>44415</v>
      </c>
      <c r="C149" s="4819" t="s">
        <v>408</v>
      </c>
      <c r="D149" s="1286"/>
      <c r="E149" s="4852" t="s">
        <v>717</v>
      </c>
      <c r="F149" s="4853" t="s">
        <v>801</v>
      </c>
      <c r="G149" s="1812"/>
      <c r="H149" s="4846" t="s">
        <v>802</v>
      </c>
      <c r="I149" s="1273" t="s">
        <v>803</v>
      </c>
      <c r="J149" s="1337"/>
      <c r="K149" s="1299"/>
      <c r="L149" s="1291"/>
      <c r="M149" s="1291"/>
      <c r="N149" s="1291"/>
      <c r="O149" s="1291"/>
      <c r="P149" s="1291"/>
      <c r="Q149" s="1292"/>
      <c r="R149" s="1291" t="s">
        <v>775</v>
      </c>
      <c r="S149" s="1293"/>
      <c r="T149" s="4"/>
      <c r="U149" s="4"/>
      <c r="V149" s="4"/>
      <c r="W149" s="4"/>
      <c r="X149" s="4"/>
      <c r="Y149" s="4"/>
      <c r="Z149" s="4"/>
      <c r="AA149" s="4"/>
    </row>
    <row r="150" spans="1:27" ht="13">
      <c r="A150" s="4711"/>
      <c r="B150" s="4711"/>
      <c r="C150" s="4456"/>
      <c r="D150" s="1266"/>
      <c r="E150" s="4493"/>
      <c r="F150" s="4069"/>
      <c r="G150" s="1803"/>
      <c r="H150" s="4393"/>
      <c r="I150" s="1273"/>
      <c r="J150" s="1337"/>
      <c r="K150" s="1268"/>
      <c r="L150" s="1269"/>
      <c r="M150" s="1269"/>
      <c r="N150" s="1269"/>
      <c r="O150" s="1269"/>
      <c r="P150" s="1269"/>
      <c r="Q150" s="1270"/>
      <c r="R150" s="1269"/>
      <c r="S150" s="1271"/>
      <c r="T150" s="4"/>
      <c r="U150" s="4"/>
      <c r="V150" s="4"/>
      <c r="W150" s="4"/>
      <c r="X150" s="4"/>
      <c r="Y150" s="4"/>
      <c r="Z150" s="4"/>
      <c r="AA150" s="4"/>
    </row>
    <row r="151" spans="1:27" ht="13">
      <c r="A151" s="4711"/>
      <c r="B151" s="4711"/>
      <c r="C151" s="4456"/>
      <c r="D151" s="1266"/>
      <c r="E151" s="4493"/>
      <c r="F151" s="4069"/>
      <c r="G151" s="1803"/>
      <c r="H151" s="1804"/>
      <c r="I151" s="1273"/>
      <c r="J151" s="1337"/>
      <c r="K151" s="1268"/>
      <c r="L151" s="1269"/>
      <c r="M151" s="1269"/>
      <c r="N151" s="1269"/>
      <c r="O151" s="1269"/>
      <c r="P151" s="1269"/>
      <c r="Q151" s="1270"/>
      <c r="R151" s="1269"/>
      <c r="S151" s="1271"/>
      <c r="T151" s="4"/>
      <c r="U151" s="4"/>
      <c r="V151" s="4"/>
      <c r="W151" s="4"/>
      <c r="X151" s="4"/>
      <c r="Y151" s="4"/>
      <c r="Z151" s="4"/>
      <c r="AA151" s="4"/>
    </row>
    <row r="152" spans="1:27" ht="13">
      <c r="A152" s="4711"/>
      <c r="B152" s="4726"/>
      <c r="C152" s="4240"/>
      <c r="D152" s="1275"/>
      <c r="E152" s="4493"/>
      <c r="F152" s="4069"/>
      <c r="G152" s="1807"/>
      <c r="H152" s="1665"/>
      <c r="I152" s="1418"/>
      <c r="J152" s="1818"/>
      <c r="K152" s="1281"/>
      <c r="L152" s="1282"/>
      <c r="M152" s="1282"/>
      <c r="N152" s="1282"/>
      <c r="O152" s="1282"/>
      <c r="P152" s="1282"/>
      <c r="Q152" s="1283"/>
      <c r="R152" s="1282"/>
      <c r="S152" s="1284"/>
      <c r="T152" s="4"/>
      <c r="U152" s="4"/>
      <c r="V152" s="4"/>
      <c r="W152" s="4"/>
      <c r="X152" s="4"/>
      <c r="Y152" s="4"/>
      <c r="Z152" s="4"/>
      <c r="AA152" s="4"/>
    </row>
    <row r="153" spans="1:27" ht="13">
      <c r="A153" s="4711"/>
      <c r="B153" s="4818" t="s">
        <v>188</v>
      </c>
      <c r="C153" s="1801"/>
      <c r="D153" s="1266"/>
      <c r="E153" s="4493"/>
      <c r="F153" s="4069"/>
      <c r="G153" s="4822" t="s">
        <v>804</v>
      </c>
      <c r="H153" s="4845" t="s">
        <v>805</v>
      </c>
      <c r="I153" s="1297" t="s">
        <v>806</v>
      </c>
      <c r="J153" s="1815"/>
      <c r="K153" s="1268"/>
      <c r="L153" s="1269"/>
      <c r="M153" s="1269"/>
      <c r="N153" s="1269"/>
      <c r="O153" s="1269"/>
      <c r="P153" s="1269"/>
      <c r="Q153" s="1270"/>
      <c r="R153" s="1269" t="s">
        <v>807</v>
      </c>
      <c r="S153" s="1271"/>
      <c r="T153" s="4"/>
      <c r="U153" s="4"/>
      <c r="V153" s="4"/>
      <c r="W153" s="4"/>
      <c r="X153" s="4"/>
      <c r="Y153" s="4"/>
      <c r="Z153" s="4"/>
      <c r="AA153" s="4"/>
    </row>
    <row r="154" spans="1:27" ht="13">
      <c r="A154" s="4711"/>
      <c r="B154" s="4711"/>
      <c r="C154" s="1801"/>
      <c r="D154" s="1266"/>
      <c r="E154" s="4493"/>
      <c r="F154" s="4069"/>
      <c r="G154" s="4210"/>
      <c r="H154" s="4070"/>
      <c r="I154" s="1273"/>
      <c r="J154" s="1337"/>
      <c r="K154" s="1268"/>
      <c r="L154" s="1269"/>
      <c r="M154" s="1269"/>
      <c r="N154" s="1269"/>
      <c r="O154" s="1269"/>
      <c r="P154" s="1269"/>
      <c r="Q154" s="1270"/>
      <c r="R154" s="1269"/>
      <c r="S154" s="1271"/>
      <c r="T154" s="4"/>
      <c r="U154" s="4"/>
      <c r="V154" s="4"/>
      <c r="W154" s="4"/>
      <c r="X154" s="4"/>
      <c r="Y154" s="4"/>
      <c r="Z154" s="4"/>
      <c r="AA154" s="4"/>
    </row>
    <row r="155" spans="1:27" ht="13">
      <c r="A155" s="4711"/>
      <c r="B155" s="4711"/>
      <c r="C155" s="1801"/>
      <c r="D155" s="1266"/>
      <c r="E155" s="4493"/>
      <c r="F155" s="4069"/>
      <c r="G155" s="1803"/>
      <c r="H155" s="4820" t="s">
        <v>808</v>
      </c>
      <c r="I155" s="1273" t="s">
        <v>806</v>
      </c>
      <c r="J155" s="1337"/>
      <c r="K155" s="1268"/>
      <c r="L155" s="1269"/>
      <c r="M155" s="1269"/>
      <c r="N155" s="1269"/>
      <c r="O155" s="1269"/>
      <c r="P155" s="1269"/>
      <c r="Q155" s="1270"/>
      <c r="R155" s="1269"/>
      <c r="S155" s="1271"/>
      <c r="T155" s="4"/>
      <c r="U155" s="4"/>
      <c r="V155" s="4"/>
      <c r="W155" s="4"/>
      <c r="X155" s="4"/>
      <c r="Y155" s="4"/>
      <c r="Z155" s="4"/>
      <c r="AA155" s="4"/>
    </row>
    <row r="156" spans="1:27" ht="13">
      <c r="A156" s="4711"/>
      <c r="B156" s="4712"/>
      <c r="C156" s="1830"/>
      <c r="D156" s="1430"/>
      <c r="E156" s="4493"/>
      <c r="F156" s="4069"/>
      <c r="G156" s="1821"/>
      <c r="H156" s="4130"/>
      <c r="I156" s="1279"/>
      <c r="J156" s="1809"/>
      <c r="K156" s="1431"/>
      <c r="L156" s="1432"/>
      <c r="M156" s="1432"/>
      <c r="N156" s="1432"/>
      <c r="O156" s="1432"/>
      <c r="P156" s="1432"/>
      <c r="Q156" s="1433"/>
      <c r="R156" s="1432"/>
      <c r="S156" s="1328"/>
      <c r="T156" s="4"/>
      <c r="U156" s="4"/>
      <c r="V156" s="4"/>
      <c r="W156" s="4"/>
      <c r="X156" s="4"/>
      <c r="Y156" s="4"/>
      <c r="Z156" s="4"/>
      <c r="AA156" s="4"/>
    </row>
    <row r="157" spans="1:27" ht="13">
      <c r="A157" s="4711"/>
      <c r="B157" s="4839" t="s">
        <v>193</v>
      </c>
      <c r="C157" s="1810"/>
      <c r="D157" s="1286"/>
      <c r="E157" s="4493"/>
      <c r="F157" s="4069"/>
      <c r="G157" s="1798"/>
      <c r="H157" s="4874" t="s">
        <v>809</v>
      </c>
      <c r="I157" s="1297" t="s">
        <v>552</v>
      </c>
      <c r="J157" s="1815"/>
      <c r="K157" s="1299">
        <v>70</v>
      </c>
      <c r="L157" s="1291" t="s">
        <v>810</v>
      </c>
      <c r="M157" s="1291"/>
      <c r="N157" s="1291"/>
      <c r="O157" s="1291"/>
      <c r="P157" s="1291"/>
      <c r="Q157" s="1292"/>
      <c r="R157" s="1291"/>
      <c r="S157" s="1293"/>
      <c r="T157" s="4"/>
      <c r="U157" s="4"/>
      <c r="V157" s="4"/>
      <c r="W157" s="4"/>
      <c r="X157" s="4"/>
      <c r="Y157" s="4"/>
      <c r="Z157" s="4"/>
      <c r="AA157" s="4"/>
    </row>
    <row r="158" spans="1:27" ht="13">
      <c r="A158" s="4711"/>
      <c r="B158" s="4711"/>
      <c r="C158" s="1830"/>
      <c r="D158" s="1266"/>
      <c r="E158" s="4493"/>
      <c r="F158" s="4069"/>
      <c r="G158" s="1803"/>
      <c r="H158" s="4070"/>
      <c r="I158" s="1273"/>
      <c r="J158" s="1818"/>
      <c r="K158" s="1431"/>
      <c r="L158" s="1432"/>
      <c r="M158" s="1432"/>
      <c r="N158" s="1432"/>
      <c r="O158" s="1432"/>
      <c r="P158" s="1432"/>
      <c r="Q158" s="1433"/>
      <c r="R158" s="1432"/>
      <c r="S158" s="1328"/>
      <c r="T158" s="4"/>
      <c r="U158" s="4"/>
      <c r="V158" s="4"/>
      <c r="W158" s="4"/>
      <c r="X158" s="4"/>
      <c r="Y158" s="4"/>
      <c r="Z158" s="4"/>
      <c r="AA158" s="4"/>
    </row>
    <row r="159" spans="1:27" ht="13">
      <c r="A159" s="4711"/>
      <c r="B159" s="4711"/>
      <c r="C159" s="1864"/>
      <c r="D159" s="1266"/>
      <c r="E159" s="4493"/>
      <c r="F159" s="4069"/>
      <c r="G159" s="1803"/>
      <c r="H159" s="4872" t="s">
        <v>811</v>
      </c>
      <c r="I159" s="1273" t="s">
        <v>552</v>
      </c>
      <c r="J159" s="1346"/>
      <c r="K159" s="1312"/>
      <c r="L159" s="1314"/>
      <c r="M159" s="1314"/>
      <c r="N159" s="1314"/>
      <c r="O159" s="1314"/>
      <c r="P159" s="1314"/>
      <c r="Q159" s="1315"/>
      <c r="R159" s="1314"/>
      <c r="S159" s="1316"/>
      <c r="T159" s="4"/>
      <c r="U159" s="4"/>
      <c r="V159" s="4"/>
      <c r="W159" s="4"/>
      <c r="X159" s="4"/>
      <c r="Y159" s="4"/>
      <c r="Z159" s="4"/>
      <c r="AA159" s="4"/>
    </row>
    <row r="160" spans="1:27" ht="13">
      <c r="A160" s="4711"/>
      <c r="B160" s="4726"/>
      <c r="C160" s="1866"/>
      <c r="D160" s="1275"/>
      <c r="E160" s="4493"/>
      <c r="F160" s="4069"/>
      <c r="G160" s="1821"/>
      <c r="H160" s="4070"/>
      <c r="I160" s="1418"/>
      <c r="J160" s="1578"/>
      <c r="K160" s="1485"/>
      <c r="L160" s="1486"/>
      <c r="M160" s="1486"/>
      <c r="N160" s="1486"/>
      <c r="O160" s="1486"/>
      <c r="P160" s="1486"/>
      <c r="Q160" s="1487"/>
      <c r="R160" s="1486"/>
      <c r="S160" s="1488"/>
      <c r="T160" s="4"/>
      <c r="U160" s="4"/>
      <c r="V160" s="4"/>
      <c r="W160" s="4"/>
      <c r="X160" s="4"/>
      <c r="Y160" s="4"/>
      <c r="Z160" s="4"/>
      <c r="AA160" s="4"/>
    </row>
    <row r="161" spans="1:27" ht="13">
      <c r="A161" s="4711"/>
      <c r="B161" s="2008" t="s">
        <v>812</v>
      </c>
      <c r="C161" s="2009"/>
      <c r="D161" s="2010"/>
      <c r="E161" s="4493"/>
      <c r="F161" s="4069"/>
      <c r="G161" s="4831" t="s">
        <v>813</v>
      </c>
      <c r="H161" s="2011"/>
      <c r="I161" s="1858"/>
      <c r="J161" s="1859"/>
      <c r="K161" s="1860"/>
      <c r="L161" s="1861"/>
      <c r="M161" s="1861"/>
      <c r="N161" s="1861"/>
      <c r="O161" s="1861"/>
      <c r="P161" s="1861"/>
      <c r="Q161" s="1862"/>
      <c r="R161" s="1861"/>
      <c r="S161" s="1862"/>
      <c r="T161" s="4"/>
      <c r="U161" s="4"/>
      <c r="V161" s="4"/>
      <c r="W161" s="4"/>
      <c r="X161" s="4"/>
      <c r="Y161" s="4"/>
      <c r="Z161" s="4"/>
      <c r="AA161" s="4"/>
    </row>
    <row r="162" spans="1:27" ht="13">
      <c r="A162" s="4711"/>
      <c r="B162" s="4818" t="s">
        <v>209</v>
      </c>
      <c r="C162" s="1830"/>
      <c r="D162" s="4854" t="s">
        <v>257</v>
      </c>
      <c r="E162" s="4493"/>
      <c r="F162" s="4069"/>
      <c r="G162" s="4209"/>
      <c r="H162" s="1804"/>
      <c r="I162" s="1273"/>
      <c r="J162" s="1337"/>
      <c r="K162" s="1431"/>
      <c r="L162" s="1432"/>
      <c r="M162" s="1432"/>
      <c r="N162" s="1432"/>
      <c r="O162" s="1432"/>
      <c r="P162" s="1432"/>
      <c r="Q162" s="1433"/>
      <c r="R162" s="1432"/>
      <c r="S162" s="1328"/>
      <c r="T162" s="4"/>
      <c r="U162" s="4"/>
      <c r="V162" s="4"/>
      <c r="W162" s="4"/>
      <c r="X162" s="4"/>
      <c r="Y162" s="4"/>
      <c r="Z162" s="4"/>
      <c r="AA162" s="4"/>
    </row>
    <row r="163" spans="1:27" ht="13">
      <c r="A163" s="4711"/>
      <c r="B163" s="4711"/>
      <c r="C163" s="1864"/>
      <c r="D163" s="4189"/>
      <c r="E163" s="4493"/>
      <c r="F163" s="4069"/>
      <c r="G163" s="4210"/>
      <c r="H163" s="1804"/>
      <c r="I163" s="1273"/>
      <c r="J163" s="1337"/>
      <c r="K163" s="1312"/>
      <c r="L163" s="1314"/>
      <c r="M163" s="1314"/>
      <c r="N163" s="1314"/>
      <c r="O163" s="1314"/>
      <c r="P163" s="1314"/>
      <c r="Q163" s="1315"/>
      <c r="R163" s="1314"/>
      <c r="S163" s="1316"/>
      <c r="T163" s="4"/>
      <c r="U163" s="4"/>
      <c r="V163" s="4"/>
      <c r="W163" s="4"/>
      <c r="X163" s="4"/>
      <c r="Y163" s="4"/>
      <c r="Z163" s="4"/>
      <c r="AA163" s="4"/>
    </row>
    <row r="164" spans="1:27" ht="13">
      <c r="A164" s="4711"/>
      <c r="B164" s="4711"/>
      <c r="C164" s="1864"/>
      <c r="D164" s="4189"/>
      <c r="E164" s="4493"/>
      <c r="F164" s="4069"/>
      <c r="G164" s="1803"/>
      <c r="H164" s="1804"/>
      <c r="I164" s="1273"/>
      <c r="J164" s="1337"/>
      <c r="K164" s="1312"/>
      <c r="L164" s="1314"/>
      <c r="M164" s="1314"/>
      <c r="N164" s="1314"/>
      <c r="O164" s="1314"/>
      <c r="P164" s="1314"/>
      <c r="Q164" s="1315"/>
      <c r="R164" s="1314"/>
      <c r="S164" s="1316"/>
      <c r="T164" s="4"/>
      <c r="U164" s="4"/>
      <c r="V164" s="4"/>
      <c r="W164" s="4"/>
      <c r="X164" s="4"/>
      <c r="Y164" s="4"/>
      <c r="Z164" s="4"/>
      <c r="AA164" s="4"/>
    </row>
    <row r="165" spans="1:27" ht="13">
      <c r="A165" s="4714"/>
      <c r="B165" s="4714"/>
      <c r="C165" s="2012"/>
      <c r="D165" s="4191"/>
      <c r="E165" s="4493"/>
      <c r="F165" s="4069"/>
      <c r="G165" s="1821"/>
      <c r="H165" s="1808"/>
      <c r="I165" s="1279"/>
      <c r="J165" s="1809"/>
      <c r="K165" s="1324"/>
      <c r="L165" s="1325"/>
      <c r="M165" s="1325"/>
      <c r="N165" s="1325"/>
      <c r="O165" s="1325"/>
      <c r="P165" s="1325"/>
      <c r="Q165" s="1326"/>
      <c r="R165" s="1324"/>
      <c r="S165" s="1327"/>
      <c r="T165" s="4"/>
      <c r="U165" s="4"/>
      <c r="V165" s="4"/>
      <c r="W165" s="4"/>
      <c r="X165" s="4"/>
      <c r="Y165" s="4"/>
      <c r="Z165" s="4"/>
      <c r="AA165" s="4"/>
    </row>
    <row r="166" spans="1:27" ht="13">
      <c r="A166" s="4814" t="s">
        <v>252</v>
      </c>
      <c r="B166" s="4815">
        <v>44320</v>
      </c>
      <c r="C166" s="1796"/>
      <c r="D166" s="1705"/>
      <c r="E166" s="4493"/>
      <c r="F166" s="4069"/>
      <c r="G166" s="4868" t="s">
        <v>814</v>
      </c>
      <c r="H166" s="1799"/>
      <c r="I166" s="2013"/>
      <c r="J166" s="1868"/>
      <c r="K166" s="1707">
        <v>25</v>
      </c>
      <c r="L166" s="1595" t="s">
        <v>639</v>
      </c>
      <c r="M166" s="1595"/>
      <c r="N166" s="1595"/>
      <c r="O166" s="1595"/>
      <c r="P166" s="1595"/>
      <c r="Q166" s="1708"/>
      <c r="R166" s="1595" t="s">
        <v>807</v>
      </c>
      <c r="S166" s="1709"/>
      <c r="T166" s="4"/>
      <c r="U166" s="4"/>
      <c r="V166" s="4"/>
      <c r="W166" s="4"/>
      <c r="X166" s="4"/>
      <c r="Y166" s="4"/>
      <c r="Z166" s="4"/>
      <c r="AA166" s="4"/>
    </row>
    <row r="167" spans="1:27" ht="13">
      <c r="A167" s="4711"/>
      <c r="B167" s="4711"/>
      <c r="C167" s="1801"/>
      <c r="D167" s="1266"/>
      <c r="E167" s="4493"/>
      <c r="F167" s="4069"/>
      <c r="G167" s="4210"/>
      <c r="H167" s="1804"/>
      <c r="I167" s="1273"/>
      <c r="J167" s="1337"/>
      <c r="K167" s="1268"/>
      <c r="L167" s="1269"/>
      <c r="M167" s="1269"/>
      <c r="N167" s="1269"/>
      <c r="O167" s="1269"/>
      <c r="P167" s="1269"/>
      <c r="Q167" s="1270"/>
      <c r="R167" s="1269"/>
      <c r="S167" s="1549"/>
      <c r="T167" s="4"/>
      <c r="U167" s="4"/>
      <c r="V167" s="4"/>
      <c r="W167" s="4"/>
      <c r="X167" s="4"/>
      <c r="Y167" s="4"/>
      <c r="Z167" s="4"/>
      <c r="AA167" s="4"/>
    </row>
    <row r="168" spans="1:27" ht="13">
      <c r="A168" s="4711"/>
      <c r="B168" s="4711"/>
      <c r="C168" s="1801"/>
      <c r="D168" s="1266"/>
      <c r="E168" s="4493"/>
      <c r="F168" s="4069"/>
      <c r="G168" s="1803"/>
      <c r="H168" s="1804"/>
      <c r="I168" s="1273"/>
      <c r="J168" s="1337"/>
      <c r="K168" s="1268"/>
      <c r="L168" s="1269"/>
      <c r="M168" s="1269"/>
      <c r="N168" s="1269"/>
      <c r="O168" s="1269"/>
      <c r="P168" s="1269"/>
      <c r="Q168" s="1270"/>
      <c r="R168" s="1269"/>
      <c r="S168" s="1549"/>
      <c r="T168" s="4"/>
      <c r="U168" s="4"/>
      <c r="V168" s="4"/>
      <c r="W168" s="4"/>
      <c r="X168" s="4"/>
      <c r="Y168" s="4"/>
      <c r="Z168" s="4"/>
      <c r="AA168" s="4"/>
    </row>
    <row r="169" spans="1:27" ht="13">
      <c r="A169" s="4711"/>
      <c r="B169" s="4726"/>
      <c r="C169" s="1805"/>
      <c r="D169" s="1275"/>
      <c r="E169" s="4494"/>
      <c r="F169" s="4055"/>
      <c r="G169" s="1821"/>
      <c r="H169" s="1808"/>
      <c r="I169" s="1279"/>
      <c r="J169" s="1809"/>
      <c r="K169" s="1281"/>
      <c r="L169" s="1282"/>
      <c r="M169" s="1282"/>
      <c r="N169" s="1282"/>
      <c r="O169" s="1282"/>
      <c r="P169" s="1282"/>
      <c r="Q169" s="1283"/>
      <c r="R169" s="1282"/>
      <c r="S169" s="1710"/>
      <c r="T169" s="4"/>
      <c r="U169" s="4"/>
      <c r="V169" s="4"/>
      <c r="W169" s="4"/>
      <c r="X169" s="4"/>
      <c r="Y169" s="4"/>
      <c r="Z169" s="4"/>
      <c r="AA169" s="4"/>
    </row>
    <row r="170" spans="1:27" ht="13">
      <c r="A170" s="4711"/>
      <c r="B170" s="4833">
        <v>44541</v>
      </c>
      <c r="C170" s="1810"/>
      <c r="D170" s="1286"/>
      <c r="E170" s="4866"/>
      <c r="F170" s="4865"/>
      <c r="G170" s="4869" t="s">
        <v>815</v>
      </c>
      <c r="H170" s="1799"/>
      <c r="I170" s="2013"/>
      <c r="J170" s="1868"/>
      <c r="K170" s="1299"/>
      <c r="L170" s="1291"/>
      <c r="M170" s="1291"/>
      <c r="N170" s="1291"/>
      <c r="O170" s="1291"/>
      <c r="P170" s="1291"/>
      <c r="Q170" s="1292"/>
      <c r="R170" s="1291"/>
      <c r="S170" s="2014"/>
      <c r="T170" s="4"/>
      <c r="U170" s="4"/>
      <c r="V170" s="4"/>
      <c r="W170" s="4"/>
      <c r="X170" s="4"/>
      <c r="Y170" s="4"/>
      <c r="Z170" s="4"/>
      <c r="AA170" s="4"/>
    </row>
    <row r="171" spans="1:27" ht="13">
      <c r="A171" s="4711"/>
      <c r="B171" s="4711"/>
      <c r="C171" s="1801"/>
      <c r="D171" s="1266"/>
      <c r="E171" s="4111"/>
      <c r="F171" s="4503"/>
      <c r="G171" s="4870"/>
      <c r="H171" s="1804"/>
      <c r="I171" s="1273"/>
      <c r="J171" s="1337"/>
      <c r="K171" s="1268"/>
      <c r="L171" s="1269"/>
      <c r="M171" s="1269"/>
      <c r="N171" s="1269"/>
      <c r="O171" s="1269"/>
      <c r="P171" s="1269"/>
      <c r="Q171" s="1270"/>
      <c r="R171" s="1269"/>
      <c r="S171" s="1549"/>
      <c r="T171" s="4"/>
      <c r="U171" s="4"/>
      <c r="V171" s="4"/>
      <c r="W171" s="4"/>
      <c r="X171" s="4"/>
      <c r="Y171" s="4"/>
      <c r="Z171" s="4"/>
      <c r="AA171" s="4"/>
    </row>
    <row r="172" spans="1:27" ht="13">
      <c r="A172" s="4711"/>
      <c r="B172" s="4711"/>
      <c r="C172" s="1801"/>
      <c r="D172" s="1266"/>
      <c r="E172" s="4111"/>
      <c r="F172" s="4503"/>
      <c r="G172" s="1803"/>
      <c r="H172" s="1804"/>
      <c r="I172" s="1273"/>
      <c r="J172" s="1337"/>
      <c r="K172" s="1268"/>
      <c r="L172" s="1269"/>
      <c r="M172" s="1269"/>
      <c r="N172" s="1269"/>
      <c r="O172" s="1269"/>
      <c r="P172" s="1269"/>
      <c r="Q172" s="1270"/>
      <c r="R172" s="1269"/>
      <c r="S172" s="1549"/>
      <c r="T172" s="4"/>
      <c r="U172" s="4"/>
      <c r="V172" s="4"/>
      <c r="W172" s="4"/>
      <c r="X172" s="4"/>
      <c r="Y172" s="4"/>
      <c r="Z172" s="4"/>
      <c r="AA172" s="4"/>
    </row>
    <row r="173" spans="1:27" ht="13">
      <c r="A173" s="4711"/>
      <c r="B173" s="4726"/>
      <c r="C173" s="1805"/>
      <c r="D173" s="1275"/>
      <c r="E173" s="4112"/>
      <c r="F173" s="4504"/>
      <c r="G173" s="1807"/>
      <c r="H173" s="1808"/>
      <c r="I173" s="1279"/>
      <c r="J173" s="1809"/>
      <c r="K173" s="1281"/>
      <c r="L173" s="1282"/>
      <c r="M173" s="1282"/>
      <c r="N173" s="1282"/>
      <c r="O173" s="1282"/>
      <c r="P173" s="1282"/>
      <c r="Q173" s="1283"/>
      <c r="R173" s="1282"/>
      <c r="S173" s="1710"/>
      <c r="T173" s="4"/>
      <c r="U173" s="4"/>
      <c r="V173" s="4"/>
      <c r="W173" s="4"/>
      <c r="X173" s="4"/>
      <c r="Y173" s="4"/>
      <c r="Z173" s="4"/>
      <c r="AA173" s="4"/>
    </row>
    <row r="174" spans="1:27" ht="13">
      <c r="A174" s="4711"/>
      <c r="B174" s="4839" t="s">
        <v>79</v>
      </c>
      <c r="C174" s="1810"/>
      <c r="D174" s="1286"/>
      <c r="E174" s="4866"/>
      <c r="F174" s="4865"/>
      <c r="G174" s="1798"/>
      <c r="H174" s="2015"/>
      <c r="I174" s="1297"/>
      <c r="J174" s="1815"/>
      <c r="K174" s="1299"/>
      <c r="L174" s="1291"/>
      <c r="M174" s="1291"/>
      <c r="N174" s="1291"/>
      <c r="O174" s="1291"/>
      <c r="P174" s="1291"/>
      <c r="Q174" s="1292"/>
      <c r="R174" s="1291"/>
      <c r="S174" s="1293"/>
      <c r="T174" s="4"/>
      <c r="U174" s="4"/>
      <c r="V174" s="4"/>
      <c r="W174" s="4"/>
      <c r="X174" s="4"/>
      <c r="Y174" s="4"/>
      <c r="Z174" s="4"/>
      <c r="AA174" s="4"/>
    </row>
    <row r="175" spans="1:27" ht="13">
      <c r="A175" s="4711"/>
      <c r="B175" s="4711"/>
      <c r="C175" s="1830"/>
      <c r="D175" s="1430"/>
      <c r="E175" s="4111"/>
      <c r="F175" s="4503"/>
      <c r="G175" s="1803"/>
      <c r="H175" s="2016"/>
      <c r="I175" s="1418"/>
      <c r="J175" s="1818"/>
      <c r="K175" s="1431"/>
      <c r="L175" s="1432"/>
      <c r="M175" s="1432"/>
      <c r="N175" s="1432"/>
      <c r="O175" s="1432"/>
      <c r="P175" s="1432"/>
      <c r="Q175" s="1433"/>
      <c r="R175" s="1432"/>
      <c r="S175" s="1328"/>
      <c r="T175" s="4"/>
      <c r="U175" s="4"/>
      <c r="V175" s="4"/>
      <c r="W175" s="4"/>
      <c r="X175" s="4"/>
      <c r="Y175" s="4"/>
      <c r="Z175" s="4"/>
      <c r="AA175" s="4"/>
    </row>
    <row r="176" spans="1:27" ht="13">
      <c r="A176" s="4711"/>
      <c r="B176" s="4711"/>
      <c r="C176" s="1864"/>
      <c r="D176" s="1434"/>
      <c r="E176" s="4111"/>
      <c r="F176" s="4503"/>
      <c r="G176" s="1803"/>
      <c r="H176" s="1819"/>
      <c r="I176" s="1229"/>
      <c r="J176" s="1346"/>
      <c r="K176" s="1312"/>
      <c r="L176" s="1314"/>
      <c r="M176" s="1314"/>
      <c r="N176" s="1314"/>
      <c r="O176" s="1314"/>
      <c r="P176" s="1314"/>
      <c r="Q176" s="1315"/>
      <c r="R176" s="1314"/>
      <c r="S176" s="1316"/>
      <c r="T176" s="4"/>
      <c r="U176" s="4"/>
      <c r="V176" s="4"/>
      <c r="W176" s="4"/>
      <c r="X176" s="4"/>
      <c r="Y176" s="4"/>
      <c r="Z176" s="4"/>
      <c r="AA176" s="4"/>
    </row>
    <row r="177" spans="1:27" ht="13">
      <c r="A177" s="4711"/>
      <c r="B177" s="4726"/>
      <c r="C177" s="1866"/>
      <c r="D177" s="1481"/>
      <c r="E177" s="4112"/>
      <c r="F177" s="4504"/>
      <c r="G177" s="1821"/>
      <c r="H177" s="1833"/>
      <c r="I177" s="1557"/>
      <c r="J177" s="1578"/>
      <c r="K177" s="1485"/>
      <c r="L177" s="1486"/>
      <c r="M177" s="1486"/>
      <c r="N177" s="1486"/>
      <c r="O177" s="1486"/>
      <c r="P177" s="1486"/>
      <c r="Q177" s="1487"/>
      <c r="R177" s="1486"/>
      <c r="S177" s="1488"/>
      <c r="T177" s="4"/>
      <c r="U177" s="4"/>
      <c r="V177" s="4"/>
      <c r="W177" s="4"/>
      <c r="X177" s="4"/>
      <c r="Y177" s="4"/>
      <c r="Z177" s="4"/>
      <c r="AA177" s="4"/>
    </row>
    <row r="178" spans="1:27" ht="13">
      <c r="A178" s="4711"/>
      <c r="B178" s="4839" t="s">
        <v>90</v>
      </c>
      <c r="C178" s="2017"/>
      <c r="D178" s="1717"/>
      <c r="E178" s="4866"/>
      <c r="F178" s="4865"/>
      <c r="G178" s="1798"/>
      <c r="H178" s="1890"/>
      <c r="I178" s="1580"/>
      <c r="J178" s="1892"/>
      <c r="K178" s="1305"/>
      <c r="L178" s="1306"/>
      <c r="M178" s="1306"/>
      <c r="N178" s="1306"/>
      <c r="O178" s="1306"/>
      <c r="P178" s="1306"/>
      <c r="Q178" s="1307"/>
      <c r="R178" s="1306"/>
      <c r="S178" s="1308"/>
      <c r="T178" s="4"/>
      <c r="U178" s="4"/>
      <c r="V178" s="4"/>
      <c r="W178" s="4"/>
      <c r="X178" s="4"/>
      <c r="Y178" s="4"/>
      <c r="Z178" s="4"/>
      <c r="AA178" s="4"/>
    </row>
    <row r="179" spans="1:27" ht="13">
      <c r="A179" s="4711"/>
      <c r="B179" s="4711"/>
      <c r="C179" s="1864"/>
      <c r="D179" s="1434"/>
      <c r="E179" s="4111"/>
      <c r="F179" s="4503"/>
      <c r="G179" s="1803"/>
      <c r="H179" s="1819"/>
      <c r="I179" s="1229"/>
      <c r="J179" s="1346"/>
      <c r="K179" s="1312"/>
      <c r="L179" s="1314"/>
      <c r="M179" s="1314"/>
      <c r="N179" s="1314"/>
      <c r="O179" s="1314"/>
      <c r="P179" s="1314"/>
      <c r="Q179" s="1315"/>
      <c r="R179" s="1314"/>
      <c r="S179" s="1316"/>
      <c r="T179" s="4"/>
      <c r="U179" s="4"/>
      <c r="V179" s="4"/>
      <c r="W179" s="4"/>
      <c r="X179" s="4"/>
      <c r="Y179" s="4"/>
      <c r="Z179" s="4"/>
      <c r="AA179" s="4"/>
    </row>
    <row r="180" spans="1:27" ht="13">
      <c r="A180" s="4711"/>
      <c r="B180" s="4711"/>
      <c r="C180" s="1864"/>
      <c r="D180" s="1434"/>
      <c r="E180" s="4111"/>
      <c r="F180" s="4503"/>
      <c r="G180" s="1803"/>
      <c r="H180" s="1819"/>
      <c r="I180" s="1229"/>
      <c r="J180" s="1346"/>
      <c r="K180" s="1312"/>
      <c r="L180" s="1314"/>
      <c r="M180" s="1314"/>
      <c r="N180" s="1314"/>
      <c r="O180" s="1314"/>
      <c r="P180" s="1314"/>
      <c r="Q180" s="1315"/>
      <c r="R180" s="1314"/>
      <c r="S180" s="1316"/>
      <c r="T180" s="4"/>
      <c r="U180" s="4"/>
      <c r="V180" s="4"/>
      <c r="W180" s="4"/>
      <c r="X180" s="4"/>
      <c r="Y180" s="4"/>
      <c r="Z180" s="4"/>
      <c r="AA180" s="4"/>
    </row>
    <row r="181" spans="1:27" ht="13">
      <c r="A181" s="4714"/>
      <c r="B181" s="4714"/>
      <c r="C181" s="2012"/>
      <c r="D181" s="1434"/>
      <c r="E181" s="4112"/>
      <c r="F181" s="4504"/>
      <c r="G181" s="1821"/>
      <c r="H181" s="1822"/>
      <c r="I181" s="1721"/>
      <c r="J181" s="1823"/>
      <c r="K181" s="1324"/>
      <c r="L181" s="1325"/>
      <c r="M181" s="1325"/>
      <c r="N181" s="1325"/>
      <c r="O181" s="1325"/>
      <c r="P181" s="1325"/>
      <c r="Q181" s="1326"/>
      <c r="R181" s="1325"/>
      <c r="S181" s="1327"/>
      <c r="T181" s="4"/>
      <c r="U181" s="4"/>
      <c r="V181" s="4"/>
      <c r="W181" s="4"/>
      <c r="X181" s="4"/>
      <c r="Y181" s="4"/>
      <c r="Z181" s="4"/>
      <c r="AA181" s="4"/>
    </row>
    <row r="182" spans="1:27" ht="25">
      <c r="A182" s="4814" t="s">
        <v>440</v>
      </c>
      <c r="B182" s="1518" t="s">
        <v>816</v>
      </c>
      <c r="C182" s="1840"/>
      <c r="D182" s="2018"/>
      <c r="E182" s="2019"/>
      <c r="F182" s="2018"/>
      <c r="G182" s="2020"/>
      <c r="H182" s="2021" t="s">
        <v>817</v>
      </c>
      <c r="I182" s="1255"/>
      <c r="J182" s="1839"/>
      <c r="K182" s="1403"/>
      <c r="L182" s="1404"/>
      <c r="M182" s="1404"/>
      <c r="N182" s="1404"/>
      <c r="O182" s="1404"/>
      <c r="P182" s="1404"/>
      <c r="Q182" s="1405"/>
      <c r="R182" s="1404"/>
      <c r="S182" s="1406"/>
      <c r="T182" s="4"/>
      <c r="U182" s="4"/>
      <c r="V182" s="4"/>
      <c r="W182" s="4"/>
      <c r="X182" s="4"/>
      <c r="Y182" s="4"/>
      <c r="Z182" s="4"/>
      <c r="AA182" s="4"/>
    </row>
    <row r="183" spans="1:27" ht="13">
      <c r="A183" s="4711"/>
      <c r="B183" s="2022">
        <v>44257</v>
      </c>
      <c r="C183" s="2023"/>
      <c r="D183" s="2024"/>
      <c r="E183" s="1389"/>
      <c r="F183" s="1389"/>
      <c r="G183" s="2025"/>
      <c r="H183" s="2026"/>
      <c r="I183" s="1521"/>
      <c r="J183" s="1614"/>
      <c r="K183" s="1612"/>
      <c r="L183" s="1391"/>
      <c r="M183" s="1391"/>
      <c r="N183" s="1391"/>
      <c r="O183" s="1391"/>
      <c r="P183" s="1391"/>
      <c r="Q183" s="1735"/>
      <c r="R183" s="1391"/>
      <c r="S183" s="1392"/>
      <c r="T183" s="4"/>
      <c r="U183" s="4"/>
      <c r="V183" s="4"/>
      <c r="W183" s="4"/>
      <c r="X183" s="4"/>
      <c r="Y183" s="4"/>
      <c r="Z183" s="4"/>
      <c r="AA183" s="4"/>
    </row>
    <row r="184" spans="1:27" ht="13">
      <c r="A184" s="4711"/>
      <c r="B184" s="2027">
        <v>44478</v>
      </c>
      <c r="C184" s="1850"/>
      <c r="D184" s="1737"/>
      <c r="E184" s="1245"/>
      <c r="F184" s="1737"/>
      <c r="G184" s="1851"/>
      <c r="H184" s="1788"/>
      <c r="I184" s="1248"/>
      <c r="J184" s="1783"/>
      <c r="K184" s="1250"/>
      <c r="L184" s="1251"/>
      <c r="M184" s="1251"/>
      <c r="N184" s="1251"/>
      <c r="O184" s="1251"/>
      <c r="P184" s="1251"/>
      <c r="Q184" s="1252"/>
      <c r="R184" s="1251"/>
      <c r="S184" s="1253"/>
      <c r="T184" s="4"/>
      <c r="U184" s="4"/>
      <c r="V184" s="4"/>
      <c r="W184" s="4"/>
      <c r="X184" s="4"/>
      <c r="Y184" s="4"/>
      <c r="Z184" s="4"/>
      <c r="AA184" s="4"/>
    </row>
    <row r="185" spans="1:27" ht="13">
      <c r="A185" s="4711"/>
      <c r="B185" s="2028" t="s">
        <v>244</v>
      </c>
      <c r="C185" s="1850"/>
      <c r="D185" s="1737"/>
      <c r="E185" s="1245"/>
      <c r="F185" s="1737"/>
      <c r="G185" s="1851"/>
      <c r="H185" s="1788"/>
      <c r="I185" s="1248"/>
      <c r="J185" s="1783"/>
      <c r="K185" s="1250"/>
      <c r="L185" s="1250"/>
      <c r="M185" s="1250"/>
      <c r="N185" s="1250"/>
      <c r="O185" s="1250"/>
      <c r="P185" s="1250"/>
      <c r="Q185" s="1737"/>
      <c r="R185" s="1250"/>
      <c r="S185" s="1502"/>
      <c r="T185" s="4"/>
      <c r="U185" s="4"/>
      <c r="V185" s="4"/>
      <c r="W185" s="4"/>
      <c r="X185" s="4"/>
      <c r="Y185" s="4"/>
      <c r="Z185" s="4"/>
      <c r="AA185" s="4"/>
    </row>
    <row r="186" spans="1:27" ht="14.5">
      <c r="A186" s="4711"/>
      <c r="B186" s="2029" t="s">
        <v>248</v>
      </c>
      <c r="C186" s="2030"/>
      <c r="D186" s="1766"/>
      <c r="E186" s="1760"/>
      <c r="F186" s="1766"/>
      <c r="G186" s="2031"/>
      <c r="H186" s="2032"/>
      <c r="I186" s="1523"/>
      <c r="J186" s="2033"/>
      <c r="K186" s="1765"/>
      <c r="L186" s="1765"/>
      <c r="M186" s="1765"/>
      <c r="N186" s="1765"/>
      <c r="O186" s="1765"/>
      <c r="P186" s="1765"/>
      <c r="Q186" s="1766"/>
      <c r="R186" s="1765"/>
      <c r="S186" s="1767"/>
      <c r="T186" s="4"/>
      <c r="U186" s="4"/>
      <c r="V186" s="4"/>
      <c r="W186" s="4"/>
      <c r="X186" s="4"/>
      <c r="Y186" s="4"/>
      <c r="Z186" s="4"/>
      <c r="AA186" s="4"/>
    </row>
    <row r="187" spans="1:27" ht="14.5">
      <c r="A187" s="4714"/>
      <c r="B187" s="2034" t="s">
        <v>40</v>
      </c>
      <c r="C187" s="2035"/>
      <c r="D187" s="1746"/>
      <c r="E187" s="1739"/>
      <c r="F187" s="1746"/>
      <c r="G187" s="1852"/>
      <c r="H187" s="1793"/>
      <c r="I187" s="1743"/>
      <c r="J187" s="2036"/>
      <c r="K187" s="1745"/>
      <c r="L187" s="1745"/>
      <c r="M187" s="1745"/>
      <c r="N187" s="1745"/>
      <c r="O187" s="1745"/>
      <c r="P187" s="1745"/>
      <c r="Q187" s="1746"/>
      <c r="R187" s="1745"/>
      <c r="S187" s="1747"/>
      <c r="T187" s="4"/>
      <c r="U187" s="4"/>
      <c r="V187" s="4"/>
      <c r="W187" s="4"/>
      <c r="X187" s="4"/>
      <c r="Y187" s="4"/>
      <c r="Z187" s="4"/>
      <c r="AA187" s="4"/>
    </row>
    <row r="188" spans="1:27" ht="13">
      <c r="A188" s="4814" t="s">
        <v>272</v>
      </c>
      <c r="B188" s="2027">
        <v>44383</v>
      </c>
      <c r="C188" s="1850"/>
      <c r="D188" s="1737"/>
      <c r="E188" s="1245"/>
      <c r="F188" s="1737"/>
      <c r="G188" s="1841"/>
      <c r="H188" s="1788"/>
      <c r="I188" s="1248"/>
      <c r="J188" s="1783"/>
      <c r="K188" s="1250"/>
      <c r="L188" s="1251"/>
      <c r="M188" s="1251"/>
      <c r="N188" s="1251"/>
      <c r="O188" s="1251"/>
      <c r="P188" s="1251"/>
      <c r="Q188" s="1252"/>
      <c r="R188" s="1251"/>
      <c r="S188" s="1253"/>
      <c r="T188" s="4"/>
      <c r="U188" s="4"/>
      <c r="V188" s="4"/>
      <c r="W188" s="4"/>
      <c r="X188" s="4"/>
      <c r="Y188" s="4"/>
      <c r="Z188" s="4"/>
      <c r="AA188" s="4"/>
    </row>
    <row r="189" spans="1:27" ht="13">
      <c r="A189" s="4711"/>
      <c r="B189" s="2028" t="s">
        <v>50</v>
      </c>
      <c r="C189" s="1850"/>
      <c r="D189" s="1737"/>
      <c r="E189" s="1245"/>
      <c r="F189" s="1737"/>
      <c r="G189" s="2037"/>
      <c r="H189" s="1788"/>
      <c r="I189" s="1248"/>
      <c r="J189" s="1783"/>
      <c r="K189" s="1250"/>
      <c r="L189" s="1250"/>
      <c r="M189" s="1250"/>
      <c r="N189" s="1250"/>
      <c r="O189" s="1250"/>
      <c r="P189" s="1250"/>
      <c r="Q189" s="1737"/>
      <c r="R189" s="1250"/>
      <c r="S189" s="1502"/>
      <c r="T189" s="4"/>
      <c r="U189" s="4"/>
      <c r="V189" s="4"/>
      <c r="W189" s="4"/>
      <c r="X189" s="4"/>
      <c r="Y189" s="4"/>
      <c r="Z189" s="4"/>
      <c r="AA189" s="4"/>
    </row>
    <row r="190" spans="1:27" ht="14.5">
      <c r="A190" s="4711"/>
      <c r="B190" s="2029" t="s">
        <v>54</v>
      </c>
      <c r="C190" s="2030"/>
      <c r="D190" s="1766"/>
      <c r="E190" s="1760"/>
      <c r="F190" s="1766"/>
      <c r="G190" s="2038"/>
      <c r="H190" s="2032"/>
      <c r="I190" s="1523"/>
      <c r="J190" s="2033"/>
      <c r="K190" s="1765"/>
      <c r="L190" s="1765"/>
      <c r="M190" s="1765"/>
      <c r="N190" s="1765"/>
      <c r="O190" s="1765"/>
      <c r="P190" s="1765"/>
      <c r="Q190" s="1766"/>
      <c r="R190" s="1765"/>
      <c r="S190" s="1767"/>
      <c r="T190" s="4"/>
      <c r="U190" s="4"/>
      <c r="V190" s="4"/>
      <c r="W190" s="4"/>
      <c r="X190" s="4"/>
      <c r="Y190" s="4"/>
      <c r="Z190" s="4"/>
      <c r="AA190" s="4"/>
    </row>
    <row r="191" spans="1:27" ht="14.5">
      <c r="A191" s="4714"/>
      <c r="B191" s="2039" t="s">
        <v>59</v>
      </c>
      <c r="C191" s="2040"/>
      <c r="D191" s="1776"/>
      <c r="E191" s="1769"/>
      <c r="F191" s="1776"/>
      <c r="G191" s="2041"/>
      <c r="H191" s="1769"/>
      <c r="I191" s="1773"/>
      <c r="J191" s="2042"/>
      <c r="K191" s="1775"/>
      <c r="L191" s="1775"/>
      <c r="M191" s="1775"/>
      <c r="N191" s="1775"/>
      <c r="O191" s="1775"/>
      <c r="P191" s="1775"/>
      <c r="Q191" s="1776"/>
      <c r="R191" s="1775"/>
      <c r="S191" s="1777"/>
      <c r="T191" s="4"/>
      <c r="U191" s="4"/>
      <c r="V191" s="4"/>
      <c r="W191" s="4"/>
      <c r="X191" s="4"/>
      <c r="Y191" s="4"/>
      <c r="Z191" s="4"/>
      <c r="AA191" s="4"/>
    </row>
    <row r="192" spans="1:27" ht="14.5">
      <c r="A192" s="858"/>
      <c r="B192" s="858"/>
      <c r="C192" s="858"/>
      <c r="D192" s="858"/>
      <c r="E192" s="858"/>
      <c r="F192" s="858"/>
      <c r="G192" s="858"/>
      <c r="H192" s="858"/>
      <c r="I192" s="2043"/>
      <c r="J192" s="2043"/>
      <c r="K192" s="858"/>
      <c r="L192" s="858"/>
      <c r="M192" s="858"/>
      <c r="N192" s="858"/>
      <c r="O192" s="858"/>
      <c r="P192" s="858"/>
      <c r="Q192" s="858"/>
      <c r="R192" s="858"/>
      <c r="S192" s="858"/>
      <c r="T192" s="4"/>
      <c r="U192" s="4"/>
      <c r="V192" s="4"/>
      <c r="W192" s="4"/>
      <c r="X192" s="4"/>
      <c r="Y192" s="4"/>
      <c r="Z192" s="4"/>
      <c r="AA192" s="4"/>
    </row>
    <row r="193" spans="1:27" ht="14.5">
      <c r="A193" s="858"/>
      <c r="B193" s="858"/>
      <c r="C193" s="858"/>
      <c r="D193" s="858"/>
      <c r="E193" s="858"/>
      <c r="F193" s="858"/>
      <c r="G193" s="858"/>
      <c r="H193" s="858"/>
      <c r="I193" s="2043"/>
      <c r="J193" s="2043"/>
      <c r="K193" s="858"/>
      <c r="L193" s="858"/>
      <c r="M193" s="858"/>
      <c r="N193" s="858"/>
      <c r="O193" s="858"/>
      <c r="P193" s="858"/>
      <c r="Q193" s="858"/>
      <c r="R193" s="858"/>
      <c r="S193" s="858"/>
      <c r="T193" s="4"/>
      <c r="U193" s="4"/>
      <c r="V193" s="4"/>
      <c r="W193" s="4"/>
      <c r="X193" s="4"/>
      <c r="Y193" s="4"/>
      <c r="Z193" s="4"/>
      <c r="AA193" s="4"/>
    </row>
    <row r="194" spans="1:27" ht="14.5">
      <c r="A194" s="4290" t="s">
        <v>277</v>
      </c>
      <c r="B194" s="4068"/>
      <c r="C194" s="858"/>
      <c r="D194" s="858"/>
      <c r="E194" s="858"/>
      <c r="F194" s="858"/>
      <c r="G194" s="858"/>
      <c r="H194" s="858"/>
      <c r="I194" s="2043"/>
      <c r="J194" s="2043"/>
      <c r="K194" s="858"/>
      <c r="L194" s="858"/>
      <c r="M194" s="858"/>
      <c r="N194" s="858"/>
      <c r="O194" s="858"/>
      <c r="P194" s="858"/>
      <c r="Q194" s="858"/>
      <c r="R194" s="858"/>
      <c r="S194" s="858"/>
      <c r="T194" s="4"/>
      <c r="U194" s="4"/>
      <c r="V194" s="4"/>
      <c r="W194" s="4"/>
      <c r="X194" s="4"/>
      <c r="Y194" s="4"/>
      <c r="Z194" s="4"/>
      <c r="AA194" s="4"/>
    </row>
    <row r="195" spans="1:27" ht="14.5">
      <c r="A195" s="858"/>
      <c r="B195" s="861" t="s">
        <v>279</v>
      </c>
      <c r="C195" s="4280" t="s">
        <v>280</v>
      </c>
      <c r="D195" s="4068"/>
      <c r="E195" s="4068"/>
      <c r="F195" s="4068"/>
      <c r="G195" s="4068"/>
      <c r="H195" s="858"/>
      <c r="I195" s="2043"/>
      <c r="J195" s="2043"/>
      <c r="K195" s="858"/>
      <c r="L195" s="858"/>
      <c r="M195" s="858"/>
      <c r="N195" s="858"/>
      <c r="O195" s="858"/>
      <c r="P195" s="858"/>
      <c r="Q195" s="858"/>
      <c r="R195" s="858"/>
      <c r="S195" s="858"/>
      <c r="T195" s="4"/>
      <c r="U195" s="4"/>
      <c r="V195" s="4"/>
      <c r="W195" s="4"/>
      <c r="X195" s="4"/>
      <c r="Y195" s="4"/>
      <c r="Z195" s="4"/>
      <c r="AA195" s="4"/>
    </row>
    <row r="196" spans="1:27" ht="14.5">
      <c r="A196" s="858"/>
      <c r="B196" s="861" t="s">
        <v>446</v>
      </c>
      <c r="C196" s="4280" t="s">
        <v>447</v>
      </c>
      <c r="D196" s="4068"/>
      <c r="E196" s="4068"/>
      <c r="F196" s="4068"/>
      <c r="G196" s="4068"/>
      <c r="H196" s="858"/>
      <c r="I196" s="2043"/>
      <c r="J196" s="2043"/>
      <c r="K196" s="858"/>
      <c r="L196" s="858"/>
      <c r="M196" s="858"/>
      <c r="N196" s="858"/>
      <c r="O196" s="858"/>
      <c r="P196" s="858"/>
      <c r="Q196" s="858"/>
      <c r="R196" s="858"/>
      <c r="S196" s="858"/>
      <c r="T196" s="4"/>
      <c r="U196" s="4"/>
      <c r="V196" s="4"/>
      <c r="W196" s="4"/>
      <c r="X196" s="4"/>
      <c r="Y196" s="4"/>
      <c r="Z196" s="4"/>
      <c r="AA196" s="4"/>
    </row>
    <row r="197" spans="1:27" ht="14.5">
      <c r="A197" s="858"/>
      <c r="B197" s="861" t="s">
        <v>287</v>
      </c>
      <c r="C197" s="4280" t="s">
        <v>288</v>
      </c>
      <c r="D197" s="4068"/>
      <c r="E197" s="4068"/>
      <c r="F197" s="4068"/>
      <c r="G197" s="4068"/>
      <c r="H197" s="858"/>
      <c r="I197" s="2043"/>
      <c r="J197" s="2043"/>
      <c r="K197" s="858"/>
      <c r="L197" s="858"/>
      <c r="M197" s="858"/>
      <c r="N197" s="858"/>
      <c r="O197" s="858"/>
      <c r="P197" s="858"/>
      <c r="Q197" s="858"/>
      <c r="R197" s="858"/>
      <c r="S197" s="858"/>
      <c r="T197" s="4"/>
      <c r="U197" s="4"/>
      <c r="V197" s="4"/>
      <c r="W197" s="4"/>
      <c r="X197" s="4"/>
      <c r="Y197" s="4"/>
      <c r="Z197" s="4"/>
      <c r="AA197" s="4"/>
    </row>
    <row r="198" spans="1:27" ht="14.5">
      <c r="A198" s="858"/>
      <c r="B198" s="858"/>
      <c r="C198" s="860"/>
      <c r="D198" s="860"/>
      <c r="E198" s="860"/>
      <c r="F198" s="860"/>
      <c r="G198" s="860"/>
      <c r="H198" s="858"/>
      <c r="I198" s="2043"/>
      <c r="J198" s="2043"/>
      <c r="K198" s="858"/>
      <c r="L198" s="858"/>
      <c r="M198" s="858"/>
      <c r="N198" s="858"/>
      <c r="O198" s="858"/>
      <c r="P198" s="858"/>
      <c r="Q198" s="858"/>
      <c r="R198" s="858"/>
      <c r="S198" s="858"/>
      <c r="T198" s="4"/>
      <c r="U198" s="4"/>
      <c r="V198" s="4"/>
      <c r="W198" s="4"/>
      <c r="X198" s="4"/>
      <c r="Y198" s="4"/>
      <c r="Z198" s="4"/>
      <c r="AA198" s="4"/>
    </row>
    <row r="199" spans="1:27" ht="14.5">
      <c r="A199" s="4290" t="s">
        <v>295</v>
      </c>
      <c r="B199" s="4068"/>
      <c r="C199" s="863"/>
      <c r="D199" s="863"/>
      <c r="E199" s="860"/>
      <c r="F199" s="860"/>
      <c r="G199" s="860"/>
      <c r="H199" s="858"/>
      <c r="I199" s="2043"/>
      <c r="J199" s="2043"/>
      <c r="K199" s="858"/>
      <c r="L199" s="858"/>
      <c r="M199" s="858"/>
      <c r="N199" s="858"/>
      <c r="O199" s="858"/>
      <c r="P199" s="858"/>
      <c r="Q199" s="858"/>
      <c r="R199" s="858"/>
      <c r="S199" s="858"/>
      <c r="T199" s="4"/>
      <c r="U199" s="4"/>
      <c r="V199" s="4"/>
      <c r="W199" s="4"/>
      <c r="X199" s="4"/>
      <c r="Y199" s="4"/>
      <c r="Z199" s="4"/>
      <c r="AA199" s="4"/>
    </row>
    <row r="200" spans="1:27" ht="14.5">
      <c r="A200" s="858"/>
      <c r="B200" s="861" t="s">
        <v>296</v>
      </c>
      <c r="C200" s="4280" t="s">
        <v>282</v>
      </c>
      <c r="D200" s="4068"/>
      <c r="E200" s="4068"/>
      <c r="F200" s="4068"/>
      <c r="G200" s="4068"/>
      <c r="H200" s="858"/>
      <c r="I200" s="2043"/>
      <c r="J200" s="2043"/>
      <c r="K200" s="858"/>
      <c r="L200" s="858"/>
      <c r="M200" s="858"/>
      <c r="N200" s="858"/>
      <c r="O200" s="858"/>
      <c r="P200" s="858"/>
      <c r="Q200" s="858"/>
      <c r="R200" s="858"/>
      <c r="S200" s="858"/>
      <c r="T200" s="4"/>
      <c r="U200" s="4"/>
      <c r="V200" s="4"/>
      <c r="W200" s="4"/>
      <c r="X200" s="4"/>
      <c r="Y200" s="4"/>
      <c r="Z200" s="4"/>
      <c r="AA200" s="4"/>
    </row>
    <row r="201" spans="1:27" ht="14.5">
      <c r="A201" s="858"/>
      <c r="B201" s="864" t="s">
        <v>448</v>
      </c>
      <c r="C201" s="4571" t="s">
        <v>449</v>
      </c>
      <c r="D201" s="4068"/>
      <c r="E201" s="4068"/>
      <c r="F201" s="4068"/>
      <c r="G201" s="4068"/>
      <c r="H201" s="858"/>
      <c r="I201" s="2043"/>
      <c r="J201" s="2043"/>
      <c r="K201" s="858"/>
      <c r="L201" s="858"/>
      <c r="M201" s="858"/>
      <c r="N201" s="858"/>
      <c r="O201" s="858"/>
      <c r="P201" s="858"/>
      <c r="Q201" s="858"/>
      <c r="R201" s="858"/>
      <c r="S201" s="858"/>
      <c r="T201" s="4"/>
      <c r="U201" s="4"/>
      <c r="V201" s="4"/>
      <c r="W201" s="4"/>
      <c r="X201" s="4"/>
      <c r="Y201" s="4"/>
      <c r="Z201" s="4"/>
      <c r="AA201" s="4"/>
    </row>
    <row r="202" spans="1:27" ht="14.5">
      <c r="A202" s="858"/>
      <c r="B202" s="861" t="s">
        <v>301</v>
      </c>
      <c r="C202" s="4280" t="s">
        <v>302</v>
      </c>
      <c r="D202" s="4068"/>
      <c r="E202" s="4068"/>
      <c r="F202" s="4068"/>
      <c r="G202" s="4068"/>
      <c r="H202" s="858"/>
      <c r="I202" s="2043"/>
      <c r="J202" s="2043"/>
      <c r="K202" s="858"/>
      <c r="L202" s="858"/>
      <c r="M202" s="858"/>
      <c r="N202" s="858"/>
      <c r="O202" s="858"/>
      <c r="P202" s="858"/>
      <c r="Q202" s="858"/>
      <c r="R202" s="858"/>
      <c r="S202" s="858"/>
      <c r="T202" s="4"/>
      <c r="U202" s="4"/>
      <c r="V202" s="4"/>
      <c r="W202" s="4"/>
      <c r="X202" s="4"/>
      <c r="Y202" s="4"/>
      <c r="Z202" s="4"/>
      <c r="AA202" s="4"/>
    </row>
    <row r="203" spans="1:27" ht="14.5">
      <c r="A203" s="858"/>
      <c r="B203" s="861"/>
      <c r="C203" s="859"/>
      <c r="D203" s="859"/>
      <c r="E203" s="860"/>
      <c r="F203" s="860"/>
      <c r="G203" s="860"/>
      <c r="H203" s="858"/>
      <c r="I203" s="2043"/>
      <c r="J203" s="2043"/>
      <c r="K203" s="858"/>
      <c r="L203" s="858"/>
      <c r="M203" s="858"/>
      <c r="N203" s="858"/>
      <c r="O203" s="858"/>
      <c r="P203" s="858"/>
      <c r="Q203" s="858"/>
      <c r="R203" s="858"/>
      <c r="S203" s="858"/>
      <c r="T203" s="4"/>
      <c r="U203" s="4"/>
      <c r="V203" s="4"/>
      <c r="W203" s="4"/>
      <c r="X203" s="4"/>
      <c r="Y203" s="4"/>
      <c r="Z203" s="4"/>
      <c r="AA203" s="4"/>
    </row>
    <row r="204" spans="1:27" ht="14.5">
      <c r="A204" s="858"/>
      <c r="B204" s="861"/>
      <c r="C204" s="859"/>
      <c r="D204" s="859"/>
      <c r="E204" s="860"/>
      <c r="F204" s="860"/>
      <c r="G204" s="860"/>
      <c r="H204" s="858"/>
      <c r="I204" s="2043"/>
      <c r="J204" s="2043"/>
      <c r="K204" s="858"/>
      <c r="L204" s="858"/>
      <c r="M204" s="858"/>
      <c r="N204" s="858"/>
      <c r="O204" s="858"/>
      <c r="P204" s="858"/>
      <c r="Q204" s="858"/>
      <c r="R204" s="858"/>
      <c r="S204" s="858"/>
      <c r="T204" s="4"/>
      <c r="U204" s="4"/>
      <c r="V204" s="4"/>
      <c r="W204" s="4"/>
      <c r="X204" s="4"/>
      <c r="Y204" s="4"/>
      <c r="Z204" s="4"/>
      <c r="AA204" s="4"/>
    </row>
    <row r="205" spans="1:27" ht="14.5">
      <c r="A205" s="4290" t="s">
        <v>278</v>
      </c>
      <c r="B205" s="4068"/>
      <c r="C205" s="859"/>
      <c r="D205" s="859"/>
      <c r="E205" s="860"/>
      <c r="F205" s="860"/>
      <c r="G205" s="860"/>
      <c r="H205" s="858"/>
      <c r="I205" s="2043"/>
      <c r="J205" s="2043"/>
      <c r="K205" s="858"/>
      <c r="L205" s="858"/>
      <c r="M205" s="858"/>
      <c r="N205" s="858"/>
      <c r="O205" s="858"/>
      <c r="P205" s="858"/>
      <c r="Q205" s="858"/>
      <c r="R205" s="858"/>
      <c r="S205" s="858"/>
      <c r="T205" s="4"/>
      <c r="U205" s="4"/>
      <c r="V205" s="4"/>
      <c r="W205" s="4"/>
      <c r="X205" s="4"/>
      <c r="Y205" s="4"/>
      <c r="Z205" s="4"/>
      <c r="AA205" s="4"/>
    </row>
    <row r="206" spans="1:27" ht="14.5">
      <c r="A206" s="858"/>
      <c r="B206" s="861" t="s">
        <v>281</v>
      </c>
      <c r="C206" s="4280" t="s">
        <v>282</v>
      </c>
      <c r="D206" s="4068"/>
      <c r="E206" s="4068"/>
      <c r="F206" s="4068"/>
      <c r="G206" s="4068"/>
      <c r="H206" s="858"/>
      <c r="I206" s="2043"/>
      <c r="J206" s="2043"/>
      <c r="K206" s="858"/>
      <c r="L206" s="858"/>
      <c r="M206" s="858"/>
      <c r="N206" s="858"/>
      <c r="O206" s="858"/>
      <c r="P206" s="858"/>
      <c r="Q206" s="858"/>
      <c r="R206" s="858"/>
      <c r="S206" s="858"/>
      <c r="T206" s="4"/>
      <c r="U206" s="4"/>
      <c r="V206" s="4"/>
      <c r="W206" s="4"/>
      <c r="X206" s="4"/>
      <c r="Y206" s="4"/>
      <c r="Z206" s="4"/>
      <c r="AA206" s="4"/>
    </row>
    <row r="207" spans="1:27" ht="14.5">
      <c r="A207" s="858"/>
      <c r="B207" s="861" t="s">
        <v>285</v>
      </c>
      <c r="C207" s="4280" t="s">
        <v>286</v>
      </c>
      <c r="D207" s="4068"/>
      <c r="E207" s="4068"/>
      <c r="F207" s="4068"/>
      <c r="G207" s="4068"/>
      <c r="H207" s="858"/>
      <c r="I207" s="2043"/>
      <c r="J207" s="2043"/>
      <c r="K207" s="858"/>
      <c r="L207" s="858"/>
      <c r="M207" s="858"/>
      <c r="N207" s="858"/>
      <c r="O207" s="858"/>
      <c r="P207" s="858"/>
      <c r="Q207" s="858"/>
      <c r="R207" s="858"/>
      <c r="S207" s="858"/>
      <c r="T207" s="4"/>
      <c r="U207" s="4"/>
      <c r="V207" s="4"/>
      <c r="W207" s="4"/>
      <c r="X207" s="4"/>
      <c r="Y207" s="4"/>
      <c r="Z207" s="4"/>
      <c r="AA207" s="4"/>
    </row>
    <row r="208" spans="1:27" ht="14.5">
      <c r="A208" s="858"/>
      <c r="B208" s="861" t="s">
        <v>289</v>
      </c>
      <c r="C208" s="4280" t="s">
        <v>290</v>
      </c>
      <c r="D208" s="4068"/>
      <c r="E208" s="4068"/>
      <c r="F208" s="4068"/>
      <c r="G208" s="4068"/>
      <c r="H208" s="858"/>
      <c r="I208" s="2043"/>
      <c r="J208" s="2043"/>
      <c r="K208" s="858"/>
      <c r="L208" s="858"/>
      <c r="M208" s="858"/>
      <c r="N208" s="858"/>
      <c r="O208" s="858"/>
      <c r="P208" s="858"/>
      <c r="Q208" s="858"/>
      <c r="R208" s="858"/>
      <c r="S208" s="858"/>
      <c r="T208" s="4"/>
      <c r="U208" s="4"/>
      <c r="V208" s="4"/>
      <c r="W208" s="4"/>
      <c r="X208" s="4"/>
      <c r="Y208" s="4"/>
      <c r="Z208" s="4"/>
      <c r="AA208" s="4"/>
    </row>
    <row r="209" spans="1:27" ht="14.5">
      <c r="A209" s="858"/>
      <c r="B209" s="862"/>
      <c r="C209" s="863"/>
      <c r="D209" s="863"/>
      <c r="E209" s="860"/>
      <c r="F209" s="860"/>
      <c r="G209" s="860"/>
      <c r="H209" s="858"/>
      <c r="I209" s="2043"/>
      <c r="J209" s="2043"/>
      <c r="K209" s="858"/>
      <c r="L209" s="858"/>
      <c r="M209" s="858"/>
      <c r="N209" s="858"/>
      <c r="O209" s="858"/>
      <c r="P209" s="858"/>
      <c r="Q209" s="858"/>
      <c r="R209" s="858"/>
      <c r="S209" s="858"/>
      <c r="T209" s="4"/>
      <c r="U209" s="4"/>
      <c r="V209" s="4"/>
      <c r="W209" s="4"/>
      <c r="X209" s="4"/>
      <c r="Y209" s="4"/>
      <c r="Z209" s="4"/>
      <c r="AA209" s="4"/>
    </row>
    <row r="210" spans="1:27" ht="14.5">
      <c r="A210" s="858"/>
      <c r="B210" s="861" t="s">
        <v>293</v>
      </c>
      <c r="C210" s="4280" t="s">
        <v>294</v>
      </c>
      <c r="D210" s="4068"/>
      <c r="E210" s="4068"/>
      <c r="F210" s="4068"/>
      <c r="G210" s="4068"/>
      <c r="H210" s="858"/>
      <c r="I210" s="2043"/>
      <c r="J210" s="2043"/>
      <c r="K210" s="858"/>
      <c r="L210" s="858"/>
      <c r="M210" s="858"/>
      <c r="N210" s="858"/>
      <c r="O210" s="858"/>
      <c r="P210" s="858"/>
      <c r="Q210" s="858"/>
      <c r="R210" s="858"/>
      <c r="S210" s="858"/>
      <c r="T210" s="4"/>
      <c r="U210" s="4"/>
      <c r="V210" s="4"/>
      <c r="W210" s="4"/>
      <c r="X210" s="4"/>
      <c r="Y210" s="4"/>
      <c r="Z210" s="4"/>
      <c r="AA210" s="4"/>
    </row>
    <row r="211" spans="1:27" ht="14.5">
      <c r="A211" s="858"/>
      <c r="B211" s="862"/>
      <c r="C211" s="862"/>
      <c r="D211" s="862"/>
      <c r="E211" s="858"/>
      <c r="F211" s="858"/>
      <c r="G211" s="858"/>
      <c r="H211" s="858"/>
      <c r="I211" s="2043"/>
      <c r="J211" s="2043"/>
      <c r="K211" s="858"/>
      <c r="L211" s="858"/>
      <c r="M211" s="858"/>
      <c r="N211" s="858"/>
      <c r="O211" s="858"/>
      <c r="P211" s="858"/>
      <c r="Q211" s="858"/>
      <c r="R211" s="858"/>
      <c r="S211" s="858"/>
      <c r="T211" s="4"/>
      <c r="U211" s="4"/>
      <c r="V211" s="4"/>
      <c r="W211" s="4"/>
      <c r="X211" s="4"/>
      <c r="Y211" s="4"/>
      <c r="Z211" s="4"/>
      <c r="AA211" s="4"/>
    </row>
    <row r="212" spans="1:27" ht="14.5">
      <c r="A212" s="858"/>
      <c r="B212" s="862"/>
      <c r="C212" s="862"/>
      <c r="D212" s="862"/>
      <c r="E212" s="858"/>
      <c r="F212" s="858"/>
      <c r="G212" s="858"/>
      <c r="H212" s="858"/>
      <c r="I212" s="2043"/>
      <c r="J212" s="2043"/>
      <c r="K212" s="858"/>
      <c r="L212" s="858"/>
      <c r="M212" s="858"/>
      <c r="N212" s="858"/>
      <c r="O212" s="858"/>
      <c r="P212" s="858"/>
      <c r="Q212" s="858"/>
      <c r="R212" s="858"/>
      <c r="S212" s="858"/>
      <c r="T212" s="4"/>
      <c r="U212" s="4"/>
      <c r="V212" s="4"/>
      <c r="W212" s="4"/>
      <c r="X212" s="4"/>
      <c r="Y212" s="4"/>
      <c r="Z212" s="4"/>
      <c r="AA212" s="4"/>
    </row>
    <row r="213" spans="1:27" ht="14.5">
      <c r="A213" s="858"/>
      <c r="B213" s="858"/>
      <c r="C213" s="858"/>
      <c r="D213" s="858"/>
      <c r="E213" s="858"/>
      <c r="F213" s="858"/>
      <c r="G213" s="858"/>
      <c r="H213" s="858"/>
      <c r="I213" s="2043"/>
      <c r="J213" s="2043"/>
      <c r="K213" s="858"/>
      <c r="L213" s="858"/>
      <c r="M213" s="858"/>
      <c r="N213" s="858"/>
      <c r="O213" s="858"/>
      <c r="P213" s="858"/>
      <c r="Q213" s="858"/>
      <c r="R213" s="858"/>
      <c r="S213" s="858"/>
      <c r="T213" s="4"/>
      <c r="U213" s="4"/>
      <c r="V213" s="4"/>
      <c r="W213" s="4"/>
      <c r="X213" s="4"/>
      <c r="Y213" s="4"/>
      <c r="Z213" s="4"/>
      <c r="AA213" s="4"/>
    </row>
    <row r="214" spans="1:27" ht="12.5">
      <c r="A214" s="4"/>
      <c r="B214" s="4"/>
      <c r="C214" s="4"/>
      <c r="D214" s="4"/>
      <c r="E214" s="4"/>
      <c r="F214" s="4"/>
      <c r="G214" s="4"/>
      <c r="H214" s="865"/>
      <c r="I214" s="2044"/>
      <c r="J214" s="204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.5">
      <c r="A215" s="4"/>
      <c r="B215" s="4"/>
      <c r="C215" s="4"/>
      <c r="D215" s="4"/>
      <c r="E215" s="4"/>
      <c r="F215" s="4"/>
      <c r="G215" s="4"/>
      <c r="H215" s="865"/>
      <c r="I215" s="2044"/>
      <c r="J215" s="204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.5">
      <c r="A216" s="4"/>
      <c r="B216" s="4"/>
      <c r="C216" s="4"/>
      <c r="D216" s="4"/>
      <c r="E216" s="4"/>
      <c r="F216" s="4"/>
      <c r="G216" s="4"/>
      <c r="H216" s="865"/>
      <c r="I216" s="2044"/>
      <c r="J216" s="204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.5">
      <c r="A217" s="4"/>
      <c r="B217" s="4"/>
      <c r="C217" s="4"/>
      <c r="D217" s="4"/>
      <c r="E217" s="4"/>
      <c r="F217" s="4"/>
      <c r="G217" s="4"/>
      <c r="H217" s="865"/>
      <c r="I217" s="2044"/>
      <c r="J217" s="204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5">
      <c r="A218" s="4"/>
      <c r="B218" s="4"/>
      <c r="C218" s="4"/>
      <c r="D218" s="4"/>
      <c r="E218" s="4"/>
      <c r="F218" s="4"/>
      <c r="G218" s="4"/>
      <c r="H218" s="865"/>
      <c r="I218" s="2044"/>
      <c r="J218" s="204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5">
      <c r="A219" s="4"/>
      <c r="B219" s="4"/>
      <c r="C219" s="4"/>
      <c r="D219" s="4"/>
      <c r="E219" s="4"/>
      <c r="F219" s="4"/>
      <c r="G219" s="4"/>
      <c r="H219" s="865"/>
      <c r="I219" s="2044"/>
      <c r="J219" s="204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5">
      <c r="A220" s="4"/>
      <c r="B220" s="4"/>
      <c r="C220" s="4"/>
      <c r="D220" s="4"/>
      <c r="E220" s="4"/>
      <c r="F220" s="4"/>
      <c r="G220" s="4"/>
      <c r="H220" s="865"/>
      <c r="I220" s="2044"/>
      <c r="J220" s="204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5">
      <c r="A221" s="4"/>
      <c r="B221" s="4"/>
      <c r="C221" s="4"/>
      <c r="D221" s="4"/>
      <c r="E221" s="4"/>
      <c r="F221" s="4"/>
      <c r="G221" s="4"/>
      <c r="H221" s="865"/>
      <c r="I221" s="2044"/>
      <c r="J221" s="204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5">
      <c r="A222" s="4"/>
      <c r="B222" s="4"/>
      <c r="C222" s="4"/>
      <c r="D222" s="4"/>
      <c r="E222" s="4"/>
      <c r="F222" s="4"/>
      <c r="G222" s="4"/>
      <c r="H222" s="865"/>
      <c r="I222" s="2044"/>
      <c r="J222" s="204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5">
      <c r="A223" s="4"/>
      <c r="B223" s="4"/>
      <c r="C223" s="4"/>
      <c r="D223" s="4"/>
      <c r="E223" s="4"/>
      <c r="F223" s="4"/>
      <c r="G223" s="4"/>
      <c r="H223" s="865"/>
      <c r="I223" s="2044"/>
      <c r="J223" s="204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5">
      <c r="A224" s="4"/>
      <c r="B224" s="4"/>
      <c r="C224" s="4"/>
      <c r="D224" s="4"/>
      <c r="E224" s="4"/>
      <c r="F224" s="4"/>
      <c r="G224" s="4"/>
      <c r="H224" s="865"/>
      <c r="I224" s="2044"/>
      <c r="J224" s="204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5">
      <c r="A225" s="4"/>
      <c r="B225" s="4"/>
      <c r="C225" s="4"/>
      <c r="D225" s="4"/>
      <c r="E225" s="4"/>
      <c r="F225" s="4"/>
      <c r="G225" s="4"/>
      <c r="H225" s="865"/>
      <c r="I225" s="2044"/>
      <c r="J225" s="204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5">
      <c r="A226" s="4"/>
      <c r="B226" s="4"/>
      <c r="C226" s="4"/>
      <c r="D226" s="4"/>
      <c r="E226" s="4"/>
      <c r="F226" s="4"/>
      <c r="G226" s="4"/>
      <c r="H226" s="865"/>
      <c r="I226" s="2044"/>
      <c r="J226" s="204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5">
      <c r="A227" s="4"/>
      <c r="B227" s="4"/>
      <c r="C227" s="4"/>
      <c r="D227" s="4"/>
      <c r="E227" s="4"/>
      <c r="F227" s="4"/>
      <c r="G227" s="4"/>
      <c r="H227" s="865"/>
      <c r="I227" s="2044"/>
      <c r="J227" s="204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5">
      <c r="A228" s="4"/>
      <c r="B228" s="4"/>
      <c r="C228" s="4"/>
      <c r="D228" s="4"/>
      <c r="E228" s="4"/>
      <c r="F228" s="4"/>
      <c r="G228" s="4"/>
      <c r="H228" s="865"/>
      <c r="I228" s="2044"/>
      <c r="J228" s="204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5">
      <c r="A229" s="4"/>
      <c r="B229" s="4"/>
      <c r="C229" s="4"/>
      <c r="D229" s="4"/>
      <c r="E229" s="4"/>
      <c r="F229" s="4"/>
      <c r="G229" s="4"/>
      <c r="H229" s="865"/>
      <c r="I229" s="2044"/>
      <c r="J229" s="204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5">
      <c r="A230" s="4"/>
      <c r="B230" s="4"/>
      <c r="C230" s="4"/>
      <c r="D230" s="4"/>
      <c r="E230" s="4"/>
      <c r="F230" s="4"/>
      <c r="G230" s="4"/>
      <c r="H230" s="865"/>
      <c r="I230" s="2044"/>
      <c r="J230" s="204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5">
      <c r="A231" s="4"/>
      <c r="B231" s="4"/>
      <c r="C231" s="4"/>
      <c r="D231" s="4"/>
      <c r="E231" s="4"/>
      <c r="F231" s="4"/>
      <c r="G231" s="4"/>
      <c r="H231" s="865"/>
      <c r="I231" s="2044"/>
      <c r="J231" s="204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5">
      <c r="A232" s="4"/>
      <c r="B232" s="4"/>
      <c r="C232" s="4"/>
      <c r="D232" s="4"/>
      <c r="E232" s="4"/>
      <c r="F232" s="4"/>
      <c r="G232" s="4"/>
      <c r="H232" s="865"/>
      <c r="I232" s="2044"/>
      <c r="J232" s="204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5">
      <c r="A233" s="4"/>
      <c r="B233" s="4"/>
      <c r="C233" s="4"/>
      <c r="D233" s="4"/>
      <c r="E233" s="4"/>
      <c r="F233" s="4"/>
      <c r="G233" s="4"/>
      <c r="H233" s="865"/>
      <c r="I233" s="2044"/>
      <c r="J233" s="204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5">
      <c r="A234" s="4"/>
      <c r="B234" s="4"/>
      <c r="C234" s="4"/>
      <c r="D234" s="4"/>
      <c r="E234" s="4"/>
      <c r="F234" s="4"/>
      <c r="G234" s="4"/>
      <c r="H234" s="865"/>
      <c r="I234" s="2044"/>
      <c r="J234" s="204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5">
      <c r="A235" s="4"/>
      <c r="B235" s="4"/>
      <c r="C235" s="4"/>
      <c r="D235" s="4"/>
      <c r="E235" s="4"/>
      <c r="F235" s="4"/>
      <c r="G235" s="4"/>
      <c r="H235" s="865"/>
      <c r="I235" s="2044"/>
      <c r="J235" s="204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5">
      <c r="A236" s="4"/>
      <c r="B236" s="4"/>
      <c r="C236" s="4"/>
      <c r="D236" s="4"/>
      <c r="E236" s="4"/>
      <c r="F236" s="4"/>
      <c r="G236" s="4"/>
      <c r="H236" s="865"/>
      <c r="I236" s="2044"/>
      <c r="J236" s="204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5">
      <c r="A237" s="4"/>
      <c r="B237" s="4"/>
      <c r="C237" s="4"/>
      <c r="D237" s="4"/>
      <c r="E237" s="4"/>
      <c r="F237" s="4"/>
      <c r="G237" s="4"/>
      <c r="H237" s="865"/>
      <c r="I237" s="2044"/>
      <c r="J237" s="204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5">
      <c r="A238" s="4"/>
      <c r="B238" s="4"/>
      <c r="C238" s="4"/>
      <c r="D238" s="4"/>
      <c r="E238" s="4"/>
      <c r="F238" s="4"/>
      <c r="G238" s="4"/>
      <c r="H238" s="865"/>
      <c r="I238" s="2044"/>
      <c r="J238" s="204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5">
      <c r="A239" s="4"/>
      <c r="B239" s="4"/>
      <c r="C239" s="4"/>
      <c r="D239" s="4"/>
      <c r="E239" s="4"/>
      <c r="F239" s="4"/>
      <c r="G239" s="4"/>
      <c r="H239" s="865"/>
      <c r="I239" s="2044"/>
      <c r="J239" s="204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5">
      <c r="A240" s="4"/>
      <c r="B240" s="4"/>
      <c r="C240" s="4"/>
      <c r="D240" s="4"/>
      <c r="E240" s="4"/>
      <c r="F240" s="4"/>
      <c r="G240" s="4"/>
      <c r="H240" s="865"/>
      <c r="I240" s="2044"/>
      <c r="J240" s="204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5">
      <c r="A241" s="4"/>
      <c r="B241" s="4"/>
      <c r="C241" s="4"/>
      <c r="D241" s="4"/>
      <c r="E241" s="4"/>
      <c r="F241" s="4"/>
      <c r="G241" s="4"/>
      <c r="H241" s="865"/>
      <c r="I241" s="2044"/>
      <c r="J241" s="204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5">
      <c r="A242" s="4"/>
      <c r="B242" s="4"/>
      <c r="C242" s="4"/>
      <c r="D242" s="4"/>
      <c r="E242" s="4"/>
      <c r="F242" s="4"/>
      <c r="G242" s="4"/>
      <c r="H242" s="865"/>
      <c r="I242" s="2044"/>
      <c r="J242" s="204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5">
      <c r="A243" s="4"/>
      <c r="B243" s="4"/>
      <c r="C243" s="4"/>
      <c r="D243" s="4"/>
      <c r="E243" s="4"/>
      <c r="F243" s="4"/>
      <c r="G243" s="4"/>
      <c r="H243" s="865"/>
      <c r="I243" s="2044"/>
      <c r="J243" s="204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5">
      <c r="A244" s="4"/>
      <c r="B244" s="4"/>
      <c r="C244" s="4"/>
      <c r="D244" s="4"/>
      <c r="E244" s="4"/>
      <c r="F244" s="4"/>
      <c r="G244" s="4"/>
      <c r="H244" s="865"/>
      <c r="I244" s="2044"/>
      <c r="J244" s="204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.5">
      <c r="A245" s="4"/>
      <c r="B245" s="4"/>
      <c r="C245" s="4"/>
      <c r="D245" s="4"/>
      <c r="E245" s="4"/>
      <c r="F245" s="4"/>
      <c r="G245" s="4"/>
      <c r="H245" s="865"/>
      <c r="I245" s="2044"/>
      <c r="J245" s="204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.5">
      <c r="A246" s="4"/>
      <c r="B246" s="4"/>
      <c r="C246" s="4"/>
      <c r="D246" s="4"/>
      <c r="E246" s="4"/>
      <c r="F246" s="4"/>
      <c r="G246" s="4"/>
      <c r="H246" s="865"/>
      <c r="I246" s="2044"/>
      <c r="J246" s="204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.5">
      <c r="A247" s="4"/>
      <c r="B247" s="4"/>
      <c r="C247" s="4"/>
      <c r="D247" s="4"/>
      <c r="E247" s="4"/>
      <c r="F247" s="4"/>
      <c r="G247" s="4"/>
      <c r="H247" s="865"/>
      <c r="I247" s="2044"/>
      <c r="J247" s="204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.5">
      <c r="A248" s="4"/>
      <c r="B248" s="4"/>
      <c r="C248" s="4"/>
      <c r="D248" s="4"/>
      <c r="E248" s="4"/>
      <c r="F248" s="4"/>
      <c r="G248" s="4"/>
      <c r="H248" s="865"/>
      <c r="I248" s="2044"/>
      <c r="J248" s="204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.5">
      <c r="A249" s="4"/>
      <c r="B249" s="4"/>
      <c r="C249" s="4"/>
      <c r="D249" s="4"/>
      <c r="E249" s="4"/>
      <c r="F249" s="4"/>
      <c r="G249" s="4"/>
      <c r="H249" s="865"/>
      <c r="I249" s="2044"/>
      <c r="J249" s="204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.5">
      <c r="A250" s="4"/>
      <c r="B250" s="4"/>
      <c r="C250" s="4"/>
      <c r="D250" s="4"/>
      <c r="E250" s="4"/>
      <c r="F250" s="4"/>
      <c r="G250" s="4"/>
      <c r="H250" s="865"/>
      <c r="I250" s="2044"/>
      <c r="J250" s="204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.5">
      <c r="A251" s="4"/>
      <c r="B251" s="4"/>
      <c r="C251" s="4"/>
      <c r="D251" s="4"/>
      <c r="E251" s="4"/>
      <c r="F251" s="4"/>
      <c r="G251" s="4"/>
      <c r="H251" s="865"/>
      <c r="I251" s="2044"/>
      <c r="J251" s="204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.5">
      <c r="A252" s="4"/>
      <c r="B252" s="4"/>
      <c r="C252" s="4"/>
      <c r="D252" s="4"/>
      <c r="E252" s="4"/>
      <c r="F252" s="4"/>
      <c r="G252" s="4"/>
      <c r="H252" s="865"/>
      <c r="I252" s="2044"/>
      <c r="J252" s="204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.5">
      <c r="A253" s="4"/>
      <c r="B253" s="4"/>
      <c r="C253" s="4"/>
      <c r="D253" s="4"/>
      <c r="E253" s="4"/>
      <c r="F253" s="4"/>
      <c r="G253" s="4"/>
      <c r="H253" s="865"/>
      <c r="I253" s="2044"/>
      <c r="J253" s="204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.5">
      <c r="A254" s="4"/>
      <c r="B254" s="4"/>
      <c r="C254" s="4"/>
      <c r="D254" s="4"/>
      <c r="E254" s="4"/>
      <c r="F254" s="4"/>
      <c r="G254" s="4"/>
      <c r="H254" s="865"/>
      <c r="I254" s="2044"/>
      <c r="J254" s="204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.5">
      <c r="A255" s="4"/>
      <c r="B255" s="4"/>
      <c r="C255" s="4"/>
      <c r="D255" s="4"/>
      <c r="E255" s="4"/>
      <c r="F255" s="4"/>
      <c r="G255" s="4"/>
      <c r="H255" s="865"/>
      <c r="I255" s="2044"/>
      <c r="J255" s="204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.5">
      <c r="A256" s="4"/>
      <c r="B256" s="4"/>
      <c r="C256" s="4"/>
      <c r="D256" s="4"/>
      <c r="E256" s="4"/>
      <c r="F256" s="4"/>
      <c r="G256" s="4"/>
      <c r="H256" s="865"/>
      <c r="I256" s="2044"/>
      <c r="J256" s="204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.5">
      <c r="A257" s="4"/>
      <c r="B257" s="4"/>
      <c r="C257" s="4"/>
      <c r="D257" s="4"/>
      <c r="E257" s="4"/>
      <c r="F257" s="4"/>
      <c r="G257" s="4"/>
      <c r="H257" s="865"/>
      <c r="I257" s="2044"/>
      <c r="J257" s="204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.5">
      <c r="A258" s="4"/>
      <c r="B258" s="4"/>
      <c r="C258" s="4"/>
      <c r="D258" s="4"/>
      <c r="E258" s="4"/>
      <c r="F258" s="4"/>
      <c r="G258" s="4"/>
      <c r="H258" s="865"/>
      <c r="I258" s="2044"/>
      <c r="J258" s="204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.5">
      <c r="A259" s="4"/>
      <c r="B259" s="4"/>
      <c r="C259" s="4"/>
      <c r="D259" s="4"/>
      <c r="E259" s="4"/>
      <c r="F259" s="4"/>
      <c r="G259" s="4"/>
      <c r="H259" s="865"/>
      <c r="I259" s="2044"/>
      <c r="J259" s="204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.5">
      <c r="A260" s="4"/>
      <c r="B260" s="4"/>
      <c r="C260" s="4"/>
      <c r="D260" s="4"/>
      <c r="E260" s="4"/>
      <c r="F260" s="4"/>
      <c r="G260" s="4"/>
      <c r="H260" s="865"/>
      <c r="I260" s="2044"/>
      <c r="J260" s="204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.5">
      <c r="A261" s="4"/>
      <c r="B261" s="4"/>
      <c r="C261" s="4"/>
      <c r="D261" s="4"/>
      <c r="E261" s="4"/>
      <c r="F261" s="4"/>
      <c r="G261" s="4"/>
      <c r="H261" s="865"/>
      <c r="I261" s="2044"/>
      <c r="J261" s="204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.5">
      <c r="A262" s="4"/>
      <c r="B262" s="4"/>
      <c r="C262" s="4"/>
      <c r="D262" s="4"/>
      <c r="E262" s="4"/>
      <c r="F262" s="4"/>
      <c r="G262" s="4"/>
      <c r="H262" s="865"/>
      <c r="I262" s="2044"/>
      <c r="J262" s="204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.5">
      <c r="A263" s="4"/>
      <c r="B263" s="4"/>
      <c r="C263" s="4"/>
      <c r="D263" s="4"/>
      <c r="E263" s="4"/>
      <c r="F263" s="4"/>
      <c r="G263" s="4"/>
      <c r="H263" s="865"/>
      <c r="I263" s="2044"/>
      <c r="J263" s="204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.5">
      <c r="A264" s="4"/>
      <c r="B264" s="4"/>
      <c r="C264" s="4"/>
      <c r="D264" s="4"/>
      <c r="E264" s="4"/>
      <c r="F264" s="4"/>
      <c r="G264" s="4"/>
      <c r="H264" s="865"/>
      <c r="I264" s="2044"/>
      <c r="J264" s="204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.5">
      <c r="A265" s="4"/>
      <c r="B265" s="4"/>
      <c r="C265" s="4"/>
      <c r="D265" s="4"/>
      <c r="E265" s="4"/>
      <c r="F265" s="4"/>
      <c r="G265" s="4"/>
      <c r="H265" s="865"/>
      <c r="I265" s="2044"/>
      <c r="J265" s="204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.5">
      <c r="A266" s="4"/>
      <c r="B266" s="4"/>
      <c r="C266" s="4"/>
      <c r="D266" s="4"/>
      <c r="E266" s="4"/>
      <c r="F266" s="4"/>
      <c r="G266" s="4"/>
      <c r="H266" s="865"/>
      <c r="I266" s="2044"/>
      <c r="J266" s="204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.5">
      <c r="A267" s="4"/>
      <c r="B267" s="4"/>
      <c r="C267" s="4"/>
      <c r="D267" s="4"/>
      <c r="E267" s="4"/>
      <c r="F267" s="4"/>
      <c r="G267" s="4"/>
      <c r="H267" s="865"/>
      <c r="I267" s="2044"/>
      <c r="J267" s="204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.5">
      <c r="A268" s="4"/>
      <c r="B268" s="4"/>
      <c r="C268" s="4"/>
      <c r="D268" s="4"/>
      <c r="E268" s="4"/>
      <c r="F268" s="4"/>
      <c r="G268" s="4"/>
      <c r="H268" s="865"/>
      <c r="I268" s="2044"/>
      <c r="J268" s="204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.5">
      <c r="A269" s="4"/>
      <c r="B269" s="4"/>
      <c r="C269" s="4"/>
      <c r="D269" s="4"/>
      <c r="E269" s="4"/>
      <c r="F269" s="4"/>
      <c r="G269" s="4"/>
      <c r="H269" s="865"/>
      <c r="I269" s="2044"/>
      <c r="J269" s="204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.5">
      <c r="A270" s="4"/>
      <c r="B270" s="4"/>
      <c r="C270" s="4"/>
      <c r="D270" s="4"/>
      <c r="E270" s="4"/>
      <c r="F270" s="4"/>
      <c r="G270" s="4"/>
      <c r="H270" s="865"/>
      <c r="I270" s="2044"/>
      <c r="J270" s="204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.5">
      <c r="A271" s="4"/>
      <c r="B271" s="4"/>
      <c r="C271" s="4"/>
      <c r="D271" s="4"/>
      <c r="E271" s="4"/>
      <c r="F271" s="4"/>
      <c r="G271" s="4"/>
      <c r="H271" s="865"/>
      <c r="I271" s="2044"/>
      <c r="J271" s="204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.5">
      <c r="A272" s="4"/>
      <c r="B272" s="4"/>
      <c r="C272" s="4"/>
      <c r="D272" s="4"/>
      <c r="E272" s="4"/>
      <c r="F272" s="4"/>
      <c r="G272" s="4"/>
      <c r="H272" s="865"/>
      <c r="I272" s="2044"/>
      <c r="J272" s="204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.5">
      <c r="A273" s="4"/>
      <c r="B273" s="4"/>
      <c r="C273" s="4"/>
      <c r="D273" s="4"/>
      <c r="E273" s="4"/>
      <c r="F273" s="4"/>
      <c r="G273" s="4"/>
      <c r="H273" s="865"/>
      <c r="I273" s="2044"/>
      <c r="J273" s="204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.5">
      <c r="A274" s="4"/>
      <c r="B274" s="4"/>
      <c r="C274" s="4"/>
      <c r="D274" s="4"/>
      <c r="E274" s="4"/>
      <c r="F274" s="4"/>
      <c r="G274" s="4"/>
      <c r="H274" s="865"/>
      <c r="I274" s="2044"/>
      <c r="J274" s="204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.5">
      <c r="A275" s="4"/>
      <c r="B275" s="4"/>
      <c r="C275" s="4"/>
      <c r="D275" s="4"/>
      <c r="E275" s="4"/>
      <c r="F275" s="4"/>
      <c r="G275" s="4"/>
      <c r="H275" s="865"/>
      <c r="I275" s="2044"/>
      <c r="J275" s="204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.5">
      <c r="A276" s="4"/>
      <c r="B276" s="4"/>
      <c r="C276" s="4"/>
      <c r="D276" s="4"/>
      <c r="E276" s="4"/>
      <c r="F276" s="4"/>
      <c r="G276" s="4"/>
      <c r="H276" s="865"/>
      <c r="I276" s="2044"/>
      <c r="J276" s="204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.5">
      <c r="A277" s="4"/>
      <c r="B277" s="4"/>
      <c r="C277" s="4"/>
      <c r="D277" s="4"/>
      <c r="E277" s="4"/>
      <c r="F277" s="4"/>
      <c r="G277" s="4"/>
      <c r="H277" s="865"/>
      <c r="I277" s="2044"/>
      <c r="J277" s="204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.5">
      <c r="A278" s="4"/>
      <c r="B278" s="4"/>
      <c r="C278" s="4"/>
      <c r="D278" s="4"/>
      <c r="E278" s="4"/>
      <c r="F278" s="4"/>
      <c r="G278" s="4"/>
      <c r="H278" s="865"/>
      <c r="I278" s="2044"/>
      <c r="J278" s="204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.5">
      <c r="A279" s="4"/>
      <c r="B279" s="4"/>
      <c r="C279" s="4"/>
      <c r="D279" s="4"/>
      <c r="E279" s="4"/>
      <c r="F279" s="4"/>
      <c r="G279" s="4"/>
      <c r="H279" s="865"/>
      <c r="I279" s="2044"/>
      <c r="J279" s="204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.5">
      <c r="A280" s="4"/>
      <c r="B280" s="4"/>
      <c r="C280" s="4"/>
      <c r="D280" s="4"/>
      <c r="E280" s="4"/>
      <c r="F280" s="4"/>
      <c r="G280" s="4"/>
      <c r="H280" s="865"/>
      <c r="I280" s="2044"/>
      <c r="J280" s="204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.5">
      <c r="A281" s="4"/>
      <c r="B281" s="4"/>
      <c r="C281" s="4"/>
      <c r="D281" s="4"/>
      <c r="E281" s="4"/>
      <c r="F281" s="4"/>
      <c r="G281" s="4"/>
      <c r="H281" s="865"/>
      <c r="I281" s="2044"/>
      <c r="J281" s="204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.5">
      <c r="A282" s="4"/>
      <c r="B282" s="4"/>
      <c r="C282" s="4"/>
      <c r="D282" s="4"/>
      <c r="E282" s="4"/>
      <c r="F282" s="4"/>
      <c r="G282" s="4"/>
      <c r="H282" s="865"/>
      <c r="I282" s="2044"/>
      <c r="J282" s="204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.5">
      <c r="A283" s="4"/>
      <c r="B283" s="4"/>
      <c r="C283" s="4"/>
      <c r="D283" s="4"/>
      <c r="E283" s="4"/>
      <c r="F283" s="4"/>
      <c r="G283" s="4"/>
      <c r="H283" s="865"/>
      <c r="I283" s="2044"/>
      <c r="J283" s="204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.5">
      <c r="A284" s="4"/>
      <c r="B284" s="4"/>
      <c r="C284" s="4"/>
      <c r="D284" s="4"/>
      <c r="E284" s="4"/>
      <c r="F284" s="4"/>
      <c r="G284" s="4"/>
      <c r="H284" s="865"/>
      <c r="I284" s="2044"/>
      <c r="J284" s="204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.5">
      <c r="A285" s="4"/>
      <c r="B285" s="4"/>
      <c r="C285" s="4"/>
      <c r="D285" s="4"/>
      <c r="E285" s="4"/>
      <c r="F285" s="4"/>
      <c r="G285" s="4"/>
      <c r="H285" s="865"/>
      <c r="I285" s="2044"/>
      <c r="J285" s="204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.5">
      <c r="A286" s="4"/>
      <c r="B286" s="4"/>
      <c r="C286" s="4"/>
      <c r="D286" s="4"/>
      <c r="E286" s="4"/>
      <c r="F286" s="4"/>
      <c r="G286" s="4"/>
      <c r="H286" s="865"/>
      <c r="I286" s="2044"/>
      <c r="J286" s="204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.5">
      <c r="A287" s="4"/>
      <c r="B287" s="4"/>
      <c r="C287" s="4"/>
      <c r="D287" s="4"/>
      <c r="E287" s="4"/>
      <c r="F287" s="4"/>
      <c r="G287" s="4"/>
      <c r="H287" s="865"/>
      <c r="I287" s="2044"/>
      <c r="J287" s="204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.5">
      <c r="A288" s="4"/>
      <c r="B288" s="4"/>
      <c r="C288" s="4"/>
      <c r="D288" s="4"/>
      <c r="E288" s="4"/>
      <c r="F288" s="4"/>
      <c r="G288" s="4"/>
      <c r="H288" s="865"/>
      <c r="I288" s="2044"/>
      <c r="J288" s="204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.5">
      <c r="A289" s="4"/>
      <c r="B289" s="4"/>
      <c r="C289" s="4"/>
      <c r="D289" s="4"/>
      <c r="E289" s="4"/>
      <c r="F289" s="4"/>
      <c r="G289" s="4"/>
      <c r="H289" s="865"/>
      <c r="I289" s="2044"/>
      <c r="J289" s="204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.5">
      <c r="A290" s="4"/>
      <c r="B290" s="4"/>
      <c r="C290" s="4"/>
      <c r="D290" s="4"/>
      <c r="E290" s="4"/>
      <c r="F290" s="4"/>
      <c r="G290" s="4"/>
      <c r="H290" s="865"/>
      <c r="I290" s="2044"/>
      <c r="J290" s="204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.5">
      <c r="A291" s="4"/>
      <c r="B291" s="4"/>
      <c r="C291" s="4"/>
      <c r="D291" s="4"/>
      <c r="E291" s="4"/>
      <c r="F291" s="4"/>
      <c r="G291" s="4"/>
      <c r="H291" s="865"/>
      <c r="I291" s="2044"/>
      <c r="J291" s="204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.5">
      <c r="A292" s="4"/>
      <c r="B292" s="4"/>
      <c r="C292" s="4"/>
      <c r="D292" s="4"/>
      <c r="E292" s="4"/>
      <c r="F292" s="4"/>
      <c r="G292" s="4"/>
      <c r="H292" s="865"/>
      <c r="I292" s="2044"/>
      <c r="J292" s="204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.5">
      <c r="A293" s="4"/>
      <c r="B293" s="4"/>
      <c r="C293" s="4"/>
      <c r="D293" s="4"/>
      <c r="E293" s="4"/>
      <c r="F293" s="4"/>
      <c r="G293" s="4"/>
      <c r="H293" s="865"/>
      <c r="I293" s="2044"/>
      <c r="J293" s="204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.5">
      <c r="A294" s="4"/>
      <c r="B294" s="4"/>
      <c r="C294" s="4"/>
      <c r="D294" s="4"/>
      <c r="E294" s="4"/>
      <c r="F294" s="4"/>
      <c r="G294" s="4"/>
      <c r="H294" s="865"/>
      <c r="I294" s="2044"/>
      <c r="J294" s="204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.5">
      <c r="A295" s="4"/>
      <c r="B295" s="4"/>
      <c r="C295" s="4"/>
      <c r="D295" s="4"/>
      <c r="E295" s="4"/>
      <c r="F295" s="4"/>
      <c r="G295" s="4"/>
      <c r="H295" s="865"/>
      <c r="I295" s="2044"/>
      <c r="J295" s="204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.5">
      <c r="A296" s="4"/>
      <c r="B296" s="4"/>
      <c r="C296" s="4"/>
      <c r="D296" s="4"/>
      <c r="E296" s="4"/>
      <c r="F296" s="4"/>
      <c r="G296" s="4"/>
      <c r="H296" s="865"/>
      <c r="I296" s="2044"/>
      <c r="J296" s="204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.5">
      <c r="A297" s="4"/>
      <c r="B297" s="4"/>
      <c r="C297" s="4"/>
      <c r="D297" s="4"/>
      <c r="E297" s="4"/>
      <c r="F297" s="4"/>
      <c r="G297" s="4"/>
      <c r="H297" s="865"/>
      <c r="I297" s="2044"/>
      <c r="J297" s="204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.5">
      <c r="A298" s="4"/>
      <c r="B298" s="4"/>
      <c r="C298" s="4"/>
      <c r="D298" s="4"/>
      <c r="E298" s="4"/>
      <c r="F298" s="4"/>
      <c r="G298" s="4"/>
      <c r="H298" s="865"/>
      <c r="I298" s="2044"/>
      <c r="J298" s="204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.5">
      <c r="A299" s="4"/>
      <c r="B299" s="4"/>
      <c r="C299" s="4"/>
      <c r="D299" s="4"/>
      <c r="E299" s="4"/>
      <c r="F299" s="4"/>
      <c r="G299" s="4"/>
      <c r="H299" s="865"/>
      <c r="I299" s="2044"/>
      <c r="J299" s="204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.5">
      <c r="A300" s="4"/>
      <c r="B300" s="4"/>
      <c r="C300" s="4"/>
      <c r="D300" s="4"/>
      <c r="E300" s="4"/>
      <c r="F300" s="4"/>
      <c r="G300" s="4"/>
      <c r="H300" s="865"/>
      <c r="I300" s="2044"/>
      <c r="J300" s="204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.5">
      <c r="A301" s="4"/>
      <c r="B301" s="4"/>
      <c r="C301" s="4"/>
      <c r="D301" s="4"/>
      <c r="E301" s="4"/>
      <c r="F301" s="4"/>
      <c r="G301" s="4"/>
      <c r="H301" s="865"/>
      <c r="I301" s="2044"/>
      <c r="J301" s="204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.5">
      <c r="A302" s="4"/>
      <c r="B302" s="4"/>
      <c r="C302" s="4"/>
      <c r="D302" s="4"/>
      <c r="E302" s="4"/>
      <c r="F302" s="4"/>
      <c r="G302" s="4"/>
      <c r="H302" s="865"/>
      <c r="I302" s="2044"/>
      <c r="J302" s="204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.5">
      <c r="A303" s="4"/>
      <c r="B303" s="4"/>
      <c r="C303" s="4"/>
      <c r="D303" s="4"/>
      <c r="E303" s="4"/>
      <c r="F303" s="4"/>
      <c r="G303" s="4"/>
      <c r="H303" s="865"/>
      <c r="I303" s="2044"/>
      <c r="J303" s="204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.5">
      <c r="A304" s="4"/>
      <c r="B304" s="4"/>
      <c r="C304" s="4"/>
      <c r="D304" s="4"/>
      <c r="E304" s="4"/>
      <c r="F304" s="4"/>
      <c r="G304" s="4"/>
      <c r="H304" s="865"/>
      <c r="I304" s="2044"/>
      <c r="J304" s="204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.5">
      <c r="A305" s="4"/>
      <c r="B305" s="4"/>
      <c r="C305" s="4"/>
      <c r="D305" s="4"/>
      <c r="E305" s="4"/>
      <c r="F305" s="4"/>
      <c r="G305" s="4"/>
      <c r="H305" s="865"/>
      <c r="I305" s="2044"/>
      <c r="J305" s="204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.5">
      <c r="A306" s="4"/>
      <c r="B306" s="4"/>
      <c r="C306" s="4"/>
      <c r="D306" s="4"/>
      <c r="E306" s="4"/>
      <c r="F306" s="4"/>
      <c r="G306" s="4"/>
      <c r="H306" s="865"/>
      <c r="I306" s="2044"/>
      <c r="J306" s="204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.5">
      <c r="A307" s="4"/>
      <c r="B307" s="4"/>
      <c r="C307" s="4"/>
      <c r="D307" s="4"/>
      <c r="E307" s="4"/>
      <c r="F307" s="4"/>
      <c r="G307" s="4"/>
      <c r="H307" s="865"/>
      <c r="I307" s="2044"/>
      <c r="J307" s="204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.5">
      <c r="A308" s="4"/>
      <c r="B308" s="4"/>
      <c r="C308" s="4"/>
      <c r="D308" s="4"/>
      <c r="E308" s="4"/>
      <c r="F308" s="4"/>
      <c r="G308" s="4"/>
      <c r="H308" s="865"/>
      <c r="I308" s="2044"/>
      <c r="J308" s="204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.5">
      <c r="A309" s="4"/>
      <c r="B309" s="4"/>
      <c r="C309" s="4"/>
      <c r="D309" s="4"/>
      <c r="E309" s="4"/>
      <c r="F309" s="4"/>
      <c r="G309" s="4"/>
      <c r="H309" s="865"/>
      <c r="I309" s="2044"/>
      <c r="J309" s="204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.5">
      <c r="A310" s="4"/>
      <c r="B310" s="4"/>
      <c r="C310" s="4"/>
      <c r="D310" s="4"/>
      <c r="E310" s="4"/>
      <c r="F310" s="4"/>
      <c r="G310" s="4"/>
      <c r="H310" s="865"/>
      <c r="I310" s="2044"/>
      <c r="J310" s="204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.5">
      <c r="A311" s="4"/>
      <c r="B311" s="4"/>
      <c r="C311" s="4"/>
      <c r="D311" s="4"/>
      <c r="E311" s="4"/>
      <c r="F311" s="4"/>
      <c r="G311" s="4"/>
      <c r="H311" s="865"/>
      <c r="I311" s="2044"/>
      <c r="J311" s="204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.5">
      <c r="A312" s="4"/>
      <c r="B312" s="4"/>
      <c r="C312" s="4"/>
      <c r="D312" s="4"/>
      <c r="E312" s="4"/>
      <c r="F312" s="4"/>
      <c r="G312" s="4"/>
      <c r="H312" s="865"/>
      <c r="I312" s="2044"/>
      <c r="J312" s="204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.5">
      <c r="A313" s="4"/>
      <c r="B313" s="4"/>
      <c r="C313" s="4"/>
      <c r="D313" s="4"/>
      <c r="E313" s="4"/>
      <c r="F313" s="4"/>
      <c r="G313" s="4"/>
      <c r="H313" s="865"/>
      <c r="I313" s="2044"/>
      <c r="J313" s="204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.5">
      <c r="A314" s="4"/>
      <c r="B314" s="4"/>
      <c r="C314" s="4"/>
      <c r="D314" s="4"/>
      <c r="E314" s="4"/>
      <c r="F314" s="4"/>
      <c r="G314" s="4"/>
      <c r="H314" s="865"/>
      <c r="I314" s="2044"/>
      <c r="J314" s="204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.5">
      <c r="A315" s="4"/>
      <c r="B315" s="4"/>
      <c r="C315" s="4"/>
      <c r="D315" s="4"/>
      <c r="E315" s="4"/>
      <c r="F315" s="4"/>
      <c r="G315" s="4"/>
      <c r="H315" s="865"/>
      <c r="I315" s="2044"/>
      <c r="J315" s="204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.5">
      <c r="A316" s="4"/>
      <c r="B316" s="4"/>
      <c r="C316" s="4"/>
      <c r="D316" s="4"/>
      <c r="E316" s="4"/>
      <c r="F316" s="4"/>
      <c r="G316" s="4"/>
      <c r="H316" s="865"/>
      <c r="I316" s="2044"/>
      <c r="J316" s="204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.5">
      <c r="A317" s="4"/>
      <c r="B317" s="4"/>
      <c r="C317" s="4"/>
      <c r="D317" s="4"/>
      <c r="E317" s="4"/>
      <c r="F317" s="4"/>
      <c r="G317" s="4"/>
      <c r="H317" s="865"/>
      <c r="I317" s="2044"/>
      <c r="J317" s="204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.5">
      <c r="A318" s="4"/>
      <c r="B318" s="4"/>
      <c r="C318" s="4"/>
      <c r="D318" s="4"/>
      <c r="E318" s="4"/>
      <c r="F318" s="4"/>
      <c r="G318" s="4"/>
      <c r="H318" s="865"/>
      <c r="I318" s="2044"/>
      <c r="J318" s="204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.5">
      <c r="A319" s="4"/>
      <c r="B319" s="4"/>
      <c r="C319" s="4"/>
      <c r="D319" s="4"/>
      <c r="E319" s="4"/>
      <c r="F319" s="4"/>
      <c r="G319" s="4"/>
      <c r="H319" s="865"/>
      <c r="I319" s="2044"/>
      <c r="J319" s="204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.5">
      <c r="A320" s="4"/>
      <c r="B320" s="4"/>
      <c r="C320" s="4"/>
      <c r="D320" s="4"/>
      <c r="E320" s="4"/>
      <c r="F320" s="4"/>
      <c r="G320" s="4"/>
      <c r="H320" s="865"/>
      <c r="I320" s="2044"/>
      <c r="J320" s="204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.5">
      <c r="A321" s="4"/>
      <c r="B321" s="4"/>
      <c r="C321" s="4"/>
      <c r="D321" s="4"/>
      <c r="E321" s="4"/>
      <c r="F321" s="4"/>
      <c r="G321" s="4"/>
      <c r="H321" s="865"/>
      <c r="I321" s="2044"/>
      <c r="J321" s="204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.5">
      <c r="A322" s="4"/>
      <c r="B322" s="4"/>
      <c r="C322" s="4"/>
      <c r="D322" s="4"/>
      <c r="E322" s="4"/>
      <c r="F322" s="4"/>
      <c r="G322" s="4"/>
      <c r="H322" s="865"/>
      <c r="I322" s="2044"/>
      <c r="J322" s="204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.5">
      <c r="A323" s="4"/>
      <c r="B323" s="4"/>
      <c r="C323" s="4"/>
      <c r="D323" s="4"/>
      <c r="E323" s="4"/>
      <c r="F323" s="4"/>
      <c r="G323" s="4"/>
      <c r="H323" s="865"/>
      <c r="I323" s="2044"/>
      <c r="J323" s="204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.5">
      <c r="A324" s="4"/>
      <c r="B324" s="4"/>
      <c r="C324" s="4"/>
      <c r="D324" s="4"/>
      <c r="E324" s="4"/>
      <c r="F324" s="4"/>
      <c r="G324" s="4"/>
      <c r="H324" s="865"/>
      <c r="I324" s="2044"/>
      <c r="J324" s="204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.5">
      <c r="A325" s="4"/>
      <c r="B325" s="4"/>
      <c r="C325" s="4"/>
      <c r="D325" s="4"/>
      <c r="E325" s="4"/>
      <c r="F325" s="4"/>
      <c r="G325" s="4"/>
      <c r="H325" s="865"/>
      <c r="I325" s="2044"/>
      <c r="J325" s="204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.5">
      <c r="A326" s="4"/>
      <c r="B326" s="4"/>
      <c r="C326" s="4"/>
      <c r="D326" s="4"/>
      <c r="E326" s="4"/>
      <c r="F326" s="4"/>
      <c r="G326" s="4"/>
      <c r="H326" s="865"/>
      <c r="I326" s="2044"/>
      <c r="J326" s="204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.5">
      <c r="A327" s="4"/>
      <c r="B327" s="4"/>
      <c r="C327" s="4"/>
      <c r="D327" s="4"/>
      <c r="E327" s="4"/>
      <c r="F327" s="4"/>
      <c r="G327" s="4"/>
      <c r="H327" s="865"/>
      <c r="I327" s="2044"/>
      <c r="J327" s="204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.5">
      <c r="A328" s="4"/>
      <c r="B328" s="4"/>
      <c r="C328" s="4"/>
      <c r="D328" s="4"/>
      <c r="E328" s="4"/>
      <c r="F328" s="4"/>
      <c r="G328" s="4"/>
      <c r="H328" s="865"/>
      <c r="I328" s="2044"/>
      <c r="J328" s="204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.5">
      <c r="A329" s="4"/>
      <c r="B329" s="4"/>
      <c r="C329" s="4"/>
      <c r="D329" s="4"/>
      <c r="E329" s="4"/>
      <c r="F329" s="4"/>
      <c r="G329" s="4"/>
      <c r="H329" s="865"/>
      <c r="I329" s="2044"/>
      <c r="J329" s="204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.5">
      <c r="A330" s="4"/>
      <c r="B330" s="4"/>
      <c r="C330" s="4"/>
      <c r="D330" s="4"/>
      <c r="E330" s="4"/>
      <c r="F330" s="4"/>
      <c r="G330" s="4"/>
      <c r="H330" s="865"/>
      <c r="I330" s="2044"/>
      <c r="J330" s="204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.5">
      <c r="A331" s="4"/>
      <c r="B331" s="4"/>
      <c r="C331" s="4"/>
      <c r="D331" s="4"/>
      <c r="E331" s="4"/>
      <c r="F331" s="4"/>
      <c r="G331" s="4"/>
      <c r="H331" s="865"/>
      <c r="I331" s="2044"/>
      <c r="J331" s="204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.5">
      <c r="A332" s="4"/>
      <c r="B332" s="4"/>
      <c r="C332" s="4"/>
      <c r="D332" s="4"/>
      <c r="E332" s="4"/>
      <c r="F332" s="4"/>
      <c r="G332" s="4"/>
      <c r="H332" s="865"/>
      <c r="I332" s="2044"/>
      <c r="J332" s="204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.5">
      <c r="A333" s="4"/>
      <c r="B333" s="4"/>
      <c r="C333" s="4"/>
      <c r="D333" s="4"/>
      <c r="E333" s="4"/>
      <c r="F333" s="4"/>
      <c r="G333" s="4"/>
      <c r="H333" s="865"/>
      <c r="I333" s="2044"/>
      <c r="J333" s="204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.5">
      <c r="A334" s="4"/>
      <c r="B334" s="4"/>
      <c r="C334" s="4"/>
      <c r="D334" s="4"/>
      <c r="E334" s="4"/>
      <c r="F334" s="4"/>
      <c r="G334" s="4"/>
      <c r="H334" s="865"/>
      <c r="I334" s="2044"/>
      <c r="J334" s="204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.5">
      <c r="A335" s="4"/>
      <c r="B335" s="4"/>
      <c r="C335" s="4"/>
      <c r="D335" s="4"/>
      <c r="E335" s="4"/>
      <c r="F335" s="4"/>
      <c r="G335" s="4"/>
      <c r="H335" s="865"/>
      <c r="I335" s="2044"/>
      <c r="J335" s="204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.5">
      <c r="A336" s="4"/>
      <c r="B336" s="4"/>
      <c r="C336" s="4"/>
      <c r="D336" s="4"/>
      <c r="E336" s="4"/>
      <c r="F336" s="4"/>
      <c r="G336" s="4"/>
      <c r="H336" s="865"/>
      <c r="I336" s="2044"/>
      <c r="J336" s="204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.5">
      <c r="A337" s="4"/>
      <c r="B337" s="4"/>
      <c r="C337" s="4"/>
      <c r="D337" s="4"/>
      <c r="E337" s="4"/>
      <c r="F337" s="4"/>
      <c r="G337" s="4"/>
      <c r="H337" s="865"/>
      <c r="I337" s="2044"/>
      <c r="J337" s="204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.5">
      <c r="A338" s="4"/>
      <c r="B338" s="4"/>
      <c r="C338" s="4"/>
      <c r="D338" s="4"/>
      <c r="E338" s="4"/>
      <c r="F338" s="4"/>
      <c r="G338" s="4"/>
      <c r="H338" s="865"/>
      <c r="I338" s="2044"/>
      <c r="J338" s="204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.5">
      <c r="A339" s="4"/>
      <c r="B339" s="4"/>
      <c r="C339" s="4"/>
      <c r="D339" s="4"/>
      <c r="E339" s="4"/>
      <c r="F339" s="4"/>
      <c r="G339" s="4"/>
      <c r="H339" s="865"/>
      <c r="I339" s="2044"/>
      <c r="J339" s="204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.5">
      <c r="A340" s="4"/>
      <c r="B340" s="4"/>
      <c r="C340" s="4"/>
      <c r="D340" s="4"/>
      <c r="E340" s="4"/>
      <c r="F340" s="4"/>
      <c r="G340" s="4"/>
      <c r="H340" s="865"/>
      <c r="I340" s="2044"/>
      <c r="J340" s="204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.5">
      <c r="A341" s="4"/>
      <c r="B341" s="4"/>
      <c r="C341" s="4"/>
      <c r="D341" s="4"/>
      <c r="E341" s="4"/>
      <c r="F341" s="4"/>
      <c r="G341" s="4"/>
      <c r="H341" s="865"/>
      <c r="I341" s="2044"/>
      <c r="J341" s="204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.5">
      <c r="A342" s="4"/>
      <c r="B342" s="4"/>
      <c r="C342" s="4"/>
      <c r="D342" s="4"/>
      <c r="E342" s="4"/>
      <c r="F342" s="4"/>
      <c r="G342" s="4"/>
      <c r="H342" s="865"/>
      <c r="I342" s="2044"/>
      <c r="J342" s="204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.5">
      <c r="A343" s="4"/>
      <c r="B343" s="4"/>
      <c r="C343" s="4"/>
      <c r="D343" s="4"/>
      <c r="E343" s="4"/>
      <c r="F343" s="4"/>
      <c r="G343" s="4"/>
      <c r="H343" s="865"/>
      <c r="I343" s="2044"/>
      <c r="J343" s="204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.5">
      <c r="A344" s="4"/>
      <c r="B344" s="4"/>
      <c r="C344" s="4"/>
      <c r="D344" s="4"/>
      <c r="E344" s="4"/>
      <c r="F344" s="4"/>
      <c r="G344" s="4"/>
      <c r="H344" s="865"/>
      <c r="I344" s="2044"/>
      <c r="J344" s="204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.5">
      <c r="A345" s="4"/>
      <c r="B345" s="4"/>
      <c r="C345" s="4"/>
      <c r="D345" s="4"/>
      <c r="E345" s="4"/>
      <c r="F345" s="4"/>
      <c r="G345" s="4"/>
      <c r="H345" s="865"/>
      <c r="I345" s="2044"/>
      <c r="J345" s="204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.5">
      <c r="A346" s="4"/>
      <c r="B346" s="4"/>
      <c r="C346" s="4"/>
      <c r="D346" s="4"/>
      <c r="E346" s="4"/>
      <c r="F346" s="4"/>
      <c r="G346" s="4"/>
      <c r="H346" s="865"/>
      <c r="I346" s="2044"/>
      <c r="J346" s="204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.5">
      <c r="A347" s="4"/>
      <c r="B347" s="4"/>
      <c r="C347" s="4"/>
      <c r="D347" s="4"/>
      <c r="E347" s="4"/>
      <c r="F347" s="4"/>
      <c r="G347" s="4"/>
      <c r="H347" s="865"/>
      <c r="I347" s="2044"/>
      <c r="J347" s="204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.5">
      <c r="A348" s="4"/>
      <c r="B348" s="4"/>
      <c r="C348" s="4"/>
      <c r="D348" s="4"/>
      <c r="E348" s="4"/>
      <c r="F348" s="4"/>
      <c r="G348" s="4"/>
      <c r="H348" s="865"/>
      <c r="I348" s="2044"/>
      <c r="J348" s="204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.5">
      <c r="A349" s="4"/>
      <c r="B349" s="4"/>
      <c r="C349" s="4"/>
      <c r="D349" s="4"/>
      <c r="E349" s="4"/>
      <c r="F349" s="4"/>
      <c r="G349" s="4"/>
      <c r="H349" s="865"/>
      <c r="I349" s="2044"/>
      <c r="J349" s="204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.5">
      <c r="A350" s="4"/>
      <c r="B350" s="4"/>
      <c r="C350" s="4"/>
      <c r="D350" s="4"/>
      <c r="E350" s="4"/>
      <c r="F350" s="4"/>
      <c r="G350" s="4"/>
      <c r="H350" s="865"/>
      <c r="I350" s="2044"/>
      <c r="J350" s="204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.5">
      <c r="A351" s="4"/>
      <c r="B351" s="4"/>
      <c r="C351" s="4"/>
      <c r="D351" s="4"/>
      <c r="E351" s="4"/>
      <c r="F351" s="4"/>
      <c r="G351" s="4"/>
      <c r="H351" s="865"/>
      <c r="I351" s="2044"/>
      <c r="J351" s="204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.5">
      <c r="A352" s="4"/>
      <c r="B352" s="4"/>
      <c r="C352" s="4"/>
      <c r="D352" s="4"/>
      <c r="E352" s="4"/>
      <c r="F352" s="4"/>
      <c r="G352" s="4"/>
      <c r="H352" s="865"/>
      <c r="I352" s="2044"/>
      <c r="J352" s="204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.5">
      <c r="A353" s="4"/>
      <c r="B353" s="4"/>
      <c r="C353" s="4"/>
      <c r="D353" s="4"/>
      <c r="E353" s="4"/>
      <c r="F353" s="4"/>
      <c r="G353" s="4"/>
      <c r="H353" s="865"/>
      <c r="I353" s="2044"/>
      <c r="J353" s="204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.5">
      <c r="A354" s="4"/>
      <c r="B354" s="4"/>
      <c r="C354" s="4"/>
      <c r="D354" s="4"/>
      <c r="E354" s="4"/>
      <c r="F354" s="4"/>
      <c r="G354" s="4"/>
      <c r="H354" s="865"/>
      <c r="I354" s="2044"/>
      <c r="J354" s="204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.5">
      <c r="A355" s="4"/>
      <c r="B355" s="4"/>
      <c r="C355" s="4"/>
      <c r="D355" s="4"/>
      <c r="E355" s="4"/>
      <c r="F355" s="4"/>
      <c r="G355" s="4"/>
      <c r="H355" s="865"/>
      <c r="I355" s="2044"/>
      <c r="J355" s="204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.5">
      <c r="A356" s="4"/>
      <c r="B356" s="4"/>
      <c r="C356" s="4"/>
      <c r="D356" s="4"/>
      <c r="E356" s="4"/>
      <c r="F356" s="4"/>
      <c r="G356" s="4"/>
      <c r="H356" s="865"/>
      <c r="I356" s="2044"/>
      <c r="J356" s="204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.5">
      <c r="A357" s="4"/>
      <c r="B357" s="4"/>
      <c r="C357" s="4"/>
      <c r="D357" s="4"/>
      <c r="E357" s="4"/>
      <c r="F357" s="4"/>
      <c r="G357" s="4"/>
      <c r="H357" s="865"/>
      <c r="I357" s="2044"/>
      <c r="J357" s="204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.5">
      <c r="A358" s="4"/>
      <c r="B358" s="4"/>
      <c r="C358" s="4"/>
      <c r="D358" s="4"/>
      <c r="E358" s="4"/>
      <c r="F358" s="4"/>
      <c r="G358" s="4"/>
      <c r="H358" s="865"/>
      <c r="I358" s="2044"/>
      <c r="J358" s="204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.5">
      <c r="A359" s="4"/>
      <c r="B359" s="4"/>
      <c r="C359" s="4"/>
      <c r="D359" s="4"/>
      <c r="E359" s="4"/>
      <c r="F359" s="4"/>
      <c r="G359" s="4"/>
      <c r="H359" s="865"/>
      <c r="I359" s="2044"/>
      <c r="J359" s="204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.5">
      <c r="A360" s="4"/>
      <c r="B360" s="4"/>
      <c r="C360" s="4"/>
      <c r="D360" s="4"/>
      <c r="E360" s="4"/>
      <c r="F360" s="4"/>
      <c r="G360" s="4"/>
      <c r="H360" s="865"/>
      <c r="I360" s="2044"/>
      <c r="J360" s="204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.5">
      <c r="A361" s="4"/>
      <c r="B361" s="4"/>
      <c r="C361" s="4"/>
      <c r="D361" s="4"/>
      <c r="E361" s="4"/>
      <c r="F361" s="4"/>
      <c r="G361" s="4"/>
      <c r="H361" s="865"/>
      <c r="I361" s="2044"/>
      <c r="J361" s="204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.5">
      <c r="A362" s="4"/>
      <c r="B362" s="4"/>
      <c r="C362" s="4"/>
      <c r="D362" s="4"/>
      <c r="E362" s="4"/>
      <c r="F362" s="4"/>
      <c r="G362" s="4"/>
      <c r="H362" s="865"/>
      <c r="I362" s="2044"/>
      <c r="J362" s="204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.5">
      <c r="A363" s="4"/>
      <c r="B363" s="4"/>
      <c r="C363" s="4"/>
      <c r="D363" s="4"/>
      <c r="E363" s="4"/>
      <c r="F363" s="4"/>
      <c r="G363" s="4"/>
      <c r="H363" s="865"/>
      <c r="I363" s="2044"/>
      <c r="J363" s="204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.5">
      <c r="A364" s="4"/>
      <c r="B364" s="4"/>
      <c r="C364" s="4"/>
      <c r="D364" s="4"/>
      <c r="E364" s="4"/>
      <c r="F364" s="4"/>
      <c r="G364" s="4"/>
      <c r="H364" s="865"/>
      <c r="I364" s="2044"/>
      <c r="J364" s="204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.5">
      <c r="A365" s="4"/>
      <c r="B365" s="4"/>
      <c r="C365" s="4"/>
      <c r="D365" s="4"/>
      <c r="E365" s="4"/>
      <c r="F365" s="4"/>
      <c r="G365" s="4"/>
      <c r="H365" s="865"/>
      <c r="I365" s="2044"/>
      <c r="J365" s="204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.5">
      <c r="A366" s="4"/>
      <c r="B366" s="4"/>
      <c r="C366" s="4"/>
      <c r="D366" s="4"/>
      <c r="E366" s="4"/>
      <c r="F366" s="4"/>
      <c r="G366" s="4"/>
      <c r="H366" s="865"/>
      <c r="I366" s="2044"/>
      <c r="J366" s="204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.5">
      <c r="A367" s="4"/>
      <c r="B367" s="4"/>
      <c r="C367" s="4"/>
      <c r="D367" s="4"/>
      <c r="E367" s="4"/>
      <c r="F367" s="4"/>
      <c r="G367" s="4"/>
      <c r="H367" s="865"/>
      <c r="I367" s="2044"/>
      <c r="J367" s="204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.5">
      <c r="A368" s="4"/>
      <c r="B368" s="4"/>
      <c r="C368" s="4"/>
      <c r="D368" s="4"/>
      <c r="E368" s="4"/>
      <c r="F368" s="4"/>
      <c r="G368" s="4"/>
      <c r="H368" s="865"/>
      <c r="I368" s="2044"/>
      <c r="J368" s="204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.5">
      <c r="A369" s="4"/>
      <c r="B369" s="4"/>
      <c r="C369" s="4"/>
      <c r="D369" s="4"/>
      <c r="E369" s="4"/>
      <c r="F369" s="4"/>
      <c r="G369" s="4"/>
      <c r="H369" s="865"/>
      <c r="I369" s="2044"/>
      <c r="J369" s="204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.5">
      <c r="A370" s="4"/>
      <c r="B370" s="4"/>
      <c r="C370" s="4"/>
      <c r="D370" s="4"/>
      <c r="E370" s="4"/>
      <c r="F370" s="4"/>
      <c r="G370" s="4"/>
      <c r="H370" s="865"/>
      <c r="I370" s="2044"/>
      <c r="J370" s="204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.5">
      <c r="A371" s="4"/>
      <c r="B371" s="4"/>
      <c r="C371" s="4"/>
      <c r="D371" s="4"/>
      <c r="E371" s="4"/>
      <c r="F371" s="4"/>
      <c r="G371" s="4"/>
      <c r="H371" s="865"/>
      <c r="I371" s="2044"/>
      <c r="J371" s="204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.5">
      <c r="A372" s="4"/>
      <c r="B372" s="4"/>
      <c r="C372" s="4"/>
      <c r="D372" s="4"/>
      <c r="E372" s="4"/>
      <c r="F372" s="4"/>
      <c r="G372" s="4"/>
      <c r="H372" s="865"/>
      <c r="I372" s="2044"/>
      <c r="J372" s="204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.5">
      <c r="A373" s="4"/>
      <c r="B373" s="4"/>
      <c r="C373" s="4"/>
      <c r="D373" s="4"/>
      <c r="E373" s="4"/>
      <c r="F373" s="4"/>
      <c r="G373" s="4"/>
      <c r="H373" s="865"/>
      <c r="I373" s="2044"/>
      <c r="J373" s="204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.5">
      <c r="A374" s="4"/>
      <c r="B374" s="4"/>
      <c r="C374" s="4"/>
      <c r="D374" s="4"/>
      <c r="E374" s="4"/>
      <c r="F374" s="4"/>
      <c r="G374" s="4"/>
      <c r="H374" s="865"/>
      <c r="I374" s="2044"/>
      <c r="J374" s="204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.5">
      <c r="A375" s="4"/>
      <c r="B375" s="4"/>
      <c r="C375" s="4"/>
      <c r="D375" s="4"/>
      <c r="E375" s="4"/>
      <c r="F375" s="4"/>
      <c r="G375" s="4"/>
      <c r="H375" s="865"/>
      <c r="I375" s="2044"/>
      <c r="J375" s="204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.5">
      <c r="A376" s="4"/>
      <c r="B376" s="4"/>
      <c r="C376" s="4"/>
      <c r="D376" s="4"/>
      <c r="E376" s="4"/>
      <c r="F376" s="4"/>
      <c r="G376" s="4"/>
      <c r="H376" s="865"/>
      <c r="I376" s="2044"/>
      <c r="J376" s="204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.5">
      <c r="A377" s="4"/>
      <c r="B377" s="4"/>
      <c r="C377" s="4"/>
      <c r="D377" s="4"/>
      <c r="E377" s="4"/>
      <c r="F377" s="4"/>
      <c r="G377" s="4"/>
      <c r="H377" s="865"/>
      <c r="I377" s="2044"/>
      <c r="J377" s="204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.5">
      <c r="A378" s="4"/>
      <c r="B378" s="4"/>
      <c r="C378" s="4"/>
      <c r="D378" s="4"/>
      <c r="E378" s="4"/>
      <c r="F378" s="4"/>
      <c r="G378" s="4"/>
      <c r="H378" s="865"/>
      <c r="I378" s="2044"/>
      <c r="J378" s="204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.5">
      <c r="A379" s="4"/>
      <c r="B379" s="4"/>
      <c r="C379" s="4"/>
      <c r="D379" s="4"/>
      <c r="E379" s="4"/>
      <c r="F379" s="4"/>
      <c r="G379" s="4"/>
      <c r="H379" s="865"/>
      <c r="I379" s="2044"/>
      <c r="J379" s="204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.5">
      <c r="A380" s="4"/>
      <c r="B380" s="4"/>
      <c r="C380" s="4"/>
      <c r="D380" s="4"/>
      <c r="E380" s="4"/>
      <c r="F380" s="4"/>
      <c r="G380" s="4"/>
      <c r="H380" s="865"/>
      <c r="I380" s="2044"/>
      <c r="J380" s="204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.5">
      <c r="A381" s="4"/>
      <c r="B381" s="4"/>
      <c r="C381" s="4"/>
      <c r="D381" s="4"/>
      <c r="E381" s="4"/>
      <c r="F381" s="4"/>
      <c r="G381" s="4"/>
      <c r="H381" s="865"/>
      <c r="I381" s="2044"/>
      <c r="J381" s="204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.5">
      <c r="A382" s="4"/>
      <c r="B382" s="4"/>
      <c r="C382" s="4"/>
      <c r="D382" s="4"/>
      <c r="E382" s="4"/>
      <c r="F382" s="4"/>
      <c r="G382" s="4"/>
      <c r="H382" s="865"/>
      <c r="I382" s="2044"/>
      <c r="J382" s="204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.5">
      <c r="A383" s="4"/>
      <c r="B383" s="4"/>
      <c r="C383" s="4"/>
      <c r="D383" s="4"/>
      <c r="E383" s="4"/>
      <c r="F383" s="4"/>
      <c r="G383" s="4"/>
      <c r="H383" s="865"/>
      <c r="I383" s="2044"/>
      <c r="J383" s="204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.5">
      <c r="A384" s="4"/>
      <c r="B384" s="4"/>
      <c r="C384" s="4"/>
      <c r="D384" s="4"/>
      <c r="E384" s="4"/>
      <c r="F384" s="4"/>
      <c r="G384" s="4"/>
      <c r="H384" s="865"/>
      <c r="I384" s="2044"/>
      <c r="J384" s="204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.5">
      <c r="A385" s="4"/>
      <c r="B385" s="4"/>
      <c r="C385" s="4"/>
      <c r="D385" s="4"/>
      <c r="E385" s="4"/>
      <c r="F385" s="4"/>
      <c r="G385" s="4"/>
      <c r="H385" s="865"/>
      <c r="I385" s="2044"/>
      <c r="J385" s="204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.5">
      <c r="A386" s="4"/>
      <c r="B386" s="4"/>
      <c r="C386" s="4"/>
      <c r="D386" s="4"/>
      <c r="E386" s="4"/>
      <c r="F386" s="4"/>
      <c r="G386" s="4"/>
      <c r="H386" s="865"/>
      <c r="I386" s="2044"/>
      <c r="J386" s="204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.5">
      <c r="A387" s="4"/>
      <c r="B387" s="4"/>
      <c r="C387" s="4"/>
      <c r="D387" s="4"/>
      <c r="E387" s="4"/>
      <c r="F387" s="4"/>
      <c r="G387" s="4"/>
      <c r="H387" s="865"/>
      <c r="I387" s="2044"/>
      <c r="J387" s="204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.5">
      <c r="A388" s="4"/>
      <c r="B388" s="4"/>
      <c r="C388" s="4"/>
      <c r="D388" s="4"/>
      <c r="E388" s="4"/>
      <c r="F388" s="4"/>
      <c r="G388" s="4"/>
      <c r="H388" s="865"/>
      <c r="I388" s="2044"/>
      <c r="J388" s="204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.5">
      <c r="A389" s="4"/>
      <c r="B389" s="4"/>
      <c r="C389" s="4"/>
      <c r="D389" s="4"/>
      <c r="E389" s="4"/>
      <c r="F389" s="4"/>
      <c r="G389" s="4"/>
      <c r="H389" s="865"/>
      <c r="I389" s="2044"/>
      <c r="J389" s="204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.5">
      <c r="A390" s="4"/>
      <c r="B390" s="4"/>
      <c r="C390" s="4"/>
      <c r="D390" s="4"/>
      <c r="E390" s="4"/>
      <c r="F390" s="4"/>
      <c r="G390" s="4"/>
      <c r="H390" s="865"/>
      <c r="I390" s="2044"/>
      <c r="J390" s="204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.5">
      <c r="A391" s="4"/>
      <c r="B391" s="4"/>
      <c r="C391" s="4"/>
      <c r="D391" s="4"/>
      <c r="E391" s="4"/>
      <c r="F391" s="4"/>
      <c r="G391" s="4"/>
      <c r="H391" s="865"/>
      <c r="I391" s="2044"/>
      <c r="J391" s="204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.5">
      <c r="A392" s="4"/>
      <c r="B392" s="4"/>
      <c r="C392" s="4"/>
      <c r="D392" s="4"/>
      <c r="E392" s="4"/>
      <c r="F392" s="4"/>
      <c r="G392" s="4"/>
      <c r="H392" s="865"/>
      <c r="I392" s="2044"/>
      <c r="J392" s="204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.5">
      <c r="A393" s="4"/>
      <c r="B393" s="4"/>
      <c r="C393" s="4"/>
      <c r="D393" s="4"/>
      <c r="E393" s="4"/>
      <c r="F393" s="4"/>
      <c r="G393" s="4"/>
      <c r="H393" s="865"/>
      <c r="I393" s="2044"/>
      <c r="J393" s="204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.5">
      <c r="A394" s="4"/>
      <c r="B394" s="4"/>
      <c r="C394" s="4"/>
      <c r="D394" s="4"/>
      <c r="E394" s="4"/>
      <c r="F394" s="4"/>
      <c r="G394" s="4"/>
      <c r="H394" s="865"/>
      <c r="I394" s="2044"/>
      <c r="J394" s="204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.5">
      <c r="A395" s="4"/>
      <c r="B395" s="4"/>
      <c r="C395" s="4"/>
      <c r="D395" s="4"/>
      <c r="E395" s="4"/>
      <c r="F395" s="4"/>
      <c r="G395" s="4"/>
      <c r="H395" s="865"/>
      <c r="I395" s="2044"/>
      <c r="J395" s="204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.5">
      <c r="A396" s="4"/>
      <c r="B396" s="4"/>
      <c r="C396" s="4"/>
      <c r="D396" s="4"/>
      <c r="E396" s="4"/>
      <c r="F396" s="4"/>
      <c r="G396" s="4"/>
      <c r="H396" s="865"/>
      <c r="I396" s="2044"/>
      <c r="J396" s="204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.5">
      <c r="A397" s="4"/>
      <c r="B397" s="4"/>
      <c r="C397" s="4"/>
      <c r="D397" s="4"/>
      <c r="E397" s="4"/>
      <c r="F397" s="4"/>
      <c r="G397" s="4"/>
      <c r="H397" s="865"/>
      <c r="I397" s="2044"/>
      <c r="J397" s="204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.5">
      <c r="A398" s="4"/>
      <c r="B398" s="4"/>
      <c r="C398" s="4"/>
      <c r="D398" s="4"/>
      <c r="E398" s="4"/>
      <c r="F398" s="4"/>
      <c r="G398" s="4"/>
      <c r="H398" s="865"/>
      <c r="I398" s="2044"/>
      <c r="J398" s="204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.5">
      <c r="A399" s="4"/>
      <c r="B399" s="4"/>
      <c r="C399" s="4"/>
      <c r="D399" s="4"/>
      <c r="E399" s="4"/>
      <c r="F399" s="4"/>
      <c r="G399" s="4"/>
      <c r="H399" s="865"/>
      <c r="I399" s="2044"/>
      <c r="J399" s="204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.5">
      <c r="A400" s="4"/>
      <c r="B400" s="4"/>
      <c r="C400" s="4"/>
      <c r="D400" s="4"/>
      <c r="E400" s="4"/>
      <c r="F400" s="4"/>
      <c r="G400" s="4"/>
      <c r="H400" s="865"/>
      <c r="I400" s="2044"/>
      <c r="J400" s="204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.5">
      <c r="A401" s="4"/>
      <c r="B401" s="4"/>
      <c r="C401" s="4"/>
      <c r="D401" s="4"/>
      <c r="E401" s="4"/>
      <c r="F401" s="4"/>
      <c r="G401" s="4"/>
      <c r="H401" s="865"/>
      <c r="I401" s="2044"/>
      <c r="J401" s="204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.5">
      <c r="A402" s="4"/>
      <c r="B402" s="4"/>
      <c r="C402" s="4"/>
      <c r="D402" s="4"/>
      <c r="E402" s="4"/>
      <c r="F402" s="4"/>
      <c r="G402" s="4"/>
      <c r="H402" s="865"/>
      <c r="I402" s="2044"/>
      <c r="J402" s="204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.5">
      <c r="A403" s="4"/>
      <c r="B403" s="4"/>
      <c r="C403" s="4"/>
      <c r="D403" s="4"/>
      <c r="E403" s="4"/>
      <c r="F403" s="4"/>
      <c r="G403" s="4"/>
      <c r="H403" s="865"/>
      <c r="I403" s="2044"/>
      <c r="J403" s="204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.5">
      <c r="A404" s="4"/>
      <c r="B404" s="4"/>
      <c r="C404" s="4"/>
      <c r="D404" s="4"/>
      <c r="E404" s="4"/>
      <c r="F404" s="4"/>
      <c r="G404" s="4"/>
      <c r="H404" s="865"/>
      <c r="I404" s="2044"/>
      <c r="J404" s="204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.5">
      <c r="A405" s="4"/>
      <c r="B405" s="4"/>
      <c r="C405" s="4"/>
      <c r="D405" s="4"/>
      <c r="E405" s="4"/>
      <c r="F405" s="4"/>
      <c r="G405" s="4"/>
      <c r="H405" s="865"/>
      <c r="I405" s="2044"/>
      <c r="J405" s="204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.5">
      <c r="A406" s="4"/>
      <c r="B406" s="4"/>
      <c r="C406" s="4"/>
      <c r="D406" s="4"/>
      <c r="E406" s="4"/>
      <c r="F406" s="4"/>
      <c r="G406" s="4"/>
      <c r="H406" s="865"/>
      <c r="I406" s="2044"/>
      <c r="J406" s="204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.5">
      <c r="A407" s="4"/>
      <c r="B407" s="4"/>
      <c r="C407" s="4"/>
      <c r="D407" s="4"/>
      <c r="E407" s="4"/>
      <c r="F407" s="4"/>
      <c r="G407" s="4"/>
      <c r="H407" s="865"/>
      <c r="I407" s="2044"/>
      <c r="J407" s="204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.5">
      <c r="A408" s="4"/>
      <c r="B408" s="4"/>
      <c r="C408" s="4"/>
      <c r="D408" s="4"/>
      <c r="E408" s="4"/>
      <c r="F408" s="4"/>
      <c r="G408" s="4"/>
      <c r="H408" s="865"/>
      <c r="I408" s="2044"/>
      <c r="J408" s="204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.5">
      <c r="A409" s="4"/>
      <c r="B409" s="4"/>
      <c r="C409" s="4"/>
      <c r="D409" s="4"/>
      <c r="E409" s="4"/>
      <c r="F409" s="4"/>
      <c r="G409" s="4"/>
      <c r="H409" s="865"/>
      <c r="I409" s="2044"/>
      <c r="J409" s="204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.5">
      <c r="A410" s="4"/>
      <c r="B410" s="4"/>
      <c r="C410" s="4"/>
      <c r="D410" s="4"/>
      <c r="E410" s="4"/>
      <c r="F410" s="4"/>
      <c r="G410" s="4"/>
      <c r="H410" s="865"/>
      <c r="I410" s="2044"/>
      <c r="J410" s="204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.5">
      <c r="A411" s="4"/>
      <c r="B411" s="4"/>
      <c r="C411" s="4"/>
      <c r="D411" s="4"/>
      <c r="E411" s="4"/>
      <c r="F411" s="4"/>
      <c r="G411" s="4"/>
      <c r="H411" s="865"/>
      <c r="I411" s="2044"/>
      <c r="J411" s="204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.5">
      <c r="A412" s="4"/>
      <c r="B412" s="4"/>
      <c r="C412" s="4"/>
      <c r="D412" s="4"/>
      <c r="E412" s="4"/>
      <c r="F412" s="4"/>
      <c r="G412" s="4"/>
      <c r="H412" s="865"/>
      <c r="I412" s="2044"/>
      <c r="J412" s="204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.5">
      <c r="A413" s="4"/>
      <c r="B413" s="4"/>
      <c r="C413" s="4"/>
      <c r="D413" s="4"/>
      <c r="E413" s="4"/>
      <c r="F413" s="4"/>
      <c r="G413" s="4"/>
      <c r="H413" s="865"/>
      <c r="I413" s="2044"/>
      <c r="J413" s="204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.5">
      <c r="A414" s="4"/>
      <c r="B414" s="4"/>
      <c r="C414" s="4"/>
      <c r="D414" s="4"/>
      <c r="E414" s="4"/>
      <c r="F414" s="4"/>
      <c r="G414" s="4"/>
      <c r="H414" s="865"/>
      <c r="I414" s="2044"/>
      <c r="J414" s="204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.5">
      <c r="A415" s="4"/>
      <c r="B415" s="4"/>
      <c r="C415" s="4"/>
      <c r="D415" s="4"/>
      <c r="E415" s="4"/>
      <c r="F415" s="4"/>
      <c r="G415" s="4"/>
      <c r="H415" s="865"/>
      <c r="I415" s="2044"/>
      <c r="J415" s="204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.5">
      <c r="A416" s="4"/>
      <c r="B416" s="4"/>
      <c r="C416" s="4"/>
      <c r="D416" s="4"/>
      <c r="E416" s="4"/>
      <c r="F416" s="4"/>
      <c r="G416" s="4"/>
      <c r="H416" s="865"/>
      <c r="I416" s="2044"/>
      <c r="J416" s="204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.5">
      <c r="A417" s="4"/>
      <c r="B417" s="4"/>
      <c r="C417" s="4"/>
      <c r="D417" s="4"/>
      <c r="E417" s="4"/>
      <c r="F417" s="4"/>
      <c r="G417" s="4"/>
      <c r="H417" s="865"/>
      <c r="I417" s="2044"/>
      <c r="J417" s="204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.5">
      <c r="A418" s="4"/>
      <c r="B418" s="4"/>
      <c r="C418" s="4"/>
      <c r="D418" s="4"/>
      <c r="E418" s="4"/>
      <c r="F418" s="4"/>
      <c r="G418" s="4"/>
      <c r="H418" s="865"/>
      <c r="I418" s="2044"/>
      <c r="J418" s="204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.5">
      <c r="A419" s="4"/>
      <c r="B419" s="4"/>
      <c r="C419" s="4"/>
      <c r="D419" s="4"/>
      <c r="E419" s="4"/>
      <c r="F419" s="4"/>
      <c r="G419" s="4"/>
      <c r="H419" s="865"/>
      <c r="I419" s="2044"/>
      <c r="J419" s="204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.5">
      <c r="A420" s="4"/>
      <c r="B420" s="4"/>
      <c r="C420" s="4"/>
      <c r="D420" s="4"/>
      <c r="E420" s="4"/>
      <c r="F420" s="4"/>
      <c r="G420" s="4"/>
      <c r="H420" s="865"/>
      <c r="I420" s="2044"/>
      <c r="J420" s="204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.5">
      <c r="A421" s="4"/>
      <c r="B421" s="4"/>
      <c r="C421" s="4"/>
      <c r="D421" s="4"/>
      <c r="E421" s="4"/>
      <c r="F421" s="4"/>
      <c r="G421" s="4"/>
      <c r="H421" s="865"/>
      <c r="I421" s="2044"/>
      <c r="J421" s="204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.5">
      <c r="A422" s="4"/>
      <c r="B422" s="4"/>
      <c r="C422" s="4"/>
      <c r="D422" s="4"/>
      <c r="E422" s="4"/>
      <c r="F422" s="4"/>
      <c r="G422" s="4"/>
      <c r="H422" s="865"/>
      <c r="I422" s="2044"/>
      <c r="J422" s="204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.5">
      <c r="A423" s="4"/>
      <c r="B423" s="4"/>
      <c r="C423" s="4"/>
      <c r="D423" s="4"/>
      <c r="E423" s="4"/>
      <c r="F423" s="4"/>
      <c r="G423" s="4"/>
      <c r="H423" s="865"/>
      <c r="I423" s="2044"/>
      <c r="J423" s="204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.5">
      <c r="A424" s="4"/>
      <c r="B424" s="4"/>
      <c r="C424" s="4"/>
      <c r="D424" s="4"/>
      <c r="E424" s="4"/>
      <c r="F424" s="4"/>
      <c r="G424" s="4"/>
      <c r="H424" s="865"/>
      <c r="I424" s="2044"/>
      <c r="J424" s="204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.5">
      <c r="A425" s="4"/>
      <c r="B425" s="4"/>
      <c r="C425" s="4"/>
      <c r="D425" s="4"/>
      <c r="E425" s="4"/>
      <c r="F425" s="4"/>
      <c r="G425" s="4"/>
      <c r="H425" s="865"/>
      <c r="I425" s="2044"/>
      <c r="J425" s="204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.5">
      <c r="A426" s="4"/>
      <c r="B426" s="4"/>
      <c r="C426" s="4"/>
      <c r="D426" s="4"/>
      <c r="E426" s="4"/>
      <c r="F426" s="4"/>
      <c r="G426" s="4"/>
      <c r="H426" s="865"/>
      <c r="I426" s="2044"/>
      <c r="J426" s="204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.5">
      <c r="A427" s="4"/>
      <c r="B427" s="4"/>
      <c r="C427" s="4"/>
      <c r="D427" s="4"/>
      <c r="E427" s="4"/>
      <c r="F427" s="4"/>
      <c r="G427" s="4"/>
      <c r="H427" s="865"/>
      <c r="I427" s="2044"/>
      <c r="J427" s="204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.5">
      <c r="A428" s="4"/>
      <c r="B428" s="4"/>
      <c r="C428" s="4"/>
      <c r="D428" s="4"/>
      <c r="E428" s="4"/>
      <c r="F428" s="4"/>
      <c r="G428" s="4"/>
      <c r="H428" s="865"/>
      <c r="I428" s="2044"/>
      <c r="J428" s="204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.5">
      <c r="A429" s="4"/>
      <c r="B429" s="4"/>
      <c r="C429" s="4"/>
      <c r="D429" s="4"/>
      <c r="E429" s="4"/>
      <c r="F429" s="4"/>
      <c r="G429" s="4"/>
      <c r="H429" s="865"/>
      <c r="I429" s="2044"/>
      <c r="J429" s="204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.5">
      <c r="A430" s="4"/>
      <c r="B430" s="4"/>
      <c r="C430" s="4"/>
      <c r="D430" s="4"/>
      <c r="E430" s="4"/>
      <c r="F430" s="4"/>
      <c r="G430" s="4"/>
      <c r="H430" s="865"/>
      <c r="I430" s="2044"/>
      <c r="J430" s="204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.5">
      <c r="A431" s="4"/>
      <c r="B431" s="4"/>
      <c r="C431" s="4"/>
      <c r="D431" s="4"/>
      <c r="E431" s="4"/>
      <c r="F431" s="4"/>
      <c r="G431" s="4"/>
      <c r="H431" s="865"/>
      <c r="I431" s="2044"/>
      <c r="J431" s="204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.5">
      <c r="A432" s="4"/>
      <c r="B432" s="4"/>
      <c r="C432" s="4"/>
      <c r="D432" s="4"/>
      <c r="E432" s="4"/>
      <c r="F432" s="4"/>
      <c r="G432" s="4"/>
      <c r="H432" s="865"/>
      <c r="I432" s="2044"/>
      <c r="J432" s="204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.5">
      <c r="A433" s="4"/>
      <c r="B433" s="4"/>
      <c r="C433" s="4"/>
      <c r="D433" s="4"/>
      <c r="E433" s="4"/>
      <c r="F433" s="4"/>
      <c r="G433" s="4"/>
      <c r="H433" s="865"/>
      <c r="I433" s="2044"/>
      <c r="J433" s="204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.5">
      <c r="A434" s="4"/>
      <c r="B434" s="4"/>
      <c r="C434" s="4"/>
      <c r="D434" s="4"/>
      <c r="E434" s="4"/>
      <c r="F434" s="4"/>
      <c r="G434" s="4"/>
      <c r="H434" s="865"/>
      <c r="I434" s="2044"/>
      <c r="J434" s="204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.5">
      <c r="A435" s="4"/>
      <c r="B435" s="4"/>
      <c r="C435" s="4"/>
      <c r="D435" s="4"/>
      <c r="E435" s="4"/>
      <c r="F435" s="4"/>
      <c r="G435" s="4"/>
      <c r="H435" s="865"/>
      <c r="I435" s="2044"/>
      <c r="J435" s="204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.5">
      <c r="A436" s="4"/>
      <c r="B436" s="4"/>
      <c r="C436" s="4"/>
      <c r="D436" s="4"/>
      <c r="E436" s="4"/>
      <c r="F436" s="4"/>
      <c r="G436" s="4"/>
      <c r="H436" s="865"/>
      <c r="I436" s="2044"/>
      <c r="J436" s="204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.5">
      <c r="A437" s="4"/>
      <c r="B437" s="4"/>
      <c r="C437" s="4"/>
      <c r="D437" s="4"/>
      <c r="E437" s="4"/>
      <c r="F437" s="4"/>
      <c r="G437" s="4"/>
      <c r="H437" s="865"/>
      <c r="I437" s="2044"/>
      <c r="J437" s="204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.5">
      <c r="A438" s="4"/>
      <c r="B438" s="4"/>
      <c r="C438" s="4"/>
      <c r="D438" s="4"/>
      <c r="E438" s="4"/>
      <c r="F438" s="4"/>
      <c r="G438" s="4"/>
      <c r="H438" s="865"/>
      <c r="I438" s="2044"/>
      <c r="J438" s="204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.5">
      <c r="A439" s="4"/>
      <c r="B439" s="4"/>
      <c r="C439" s="4"/>
      <c r="D439" s="4"/>
      <c r="E439" s="4"/>
      <c r="F439" s="4"/>
      <c r="G439" s="4"/>
      <c r="H439" s="865"/>
      <c r="I439" s="2044"/>
      <c r="J439" s="204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.5">
      <c r="A440" s="4"/>
      <c r="B440" s="4"/>
      <c r="C440" s="4"/>
      <c r="D440" s="4"/>
      <c r="E440" s="4"/>
      <c r="F440" s="4"/>
      <c r="G440" s="4"/>
      <c r="H440" s="865"/>
      <c r="I440" s="2044"/>
      <c r="J440" s="204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.5">
      <c r="A441" s="4"/>
      <c r="B441" s="4"/>
      <c r="C441" s="4"/>
      <c r="D441" s="4"/>
      <c r="E441" s="4"/>
      <c r="F441" s="4"/>
      <c r="G441" s="4"/>
      <c r="H441" s="865"/>
      <c r="I441" s="2044"/>
      <c r="J441" s="204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.5">
      <c r="A442" s="4"/>
      <c r="B442" s="4"/>
      <c r="C442" s="4"/>
      <c r="D442" s="4"/>
      <c r="E442" s="4"/>
      <c r="F442" s="4"/>
      <c r="G442" s="4"/>
      <c r="H442" s="865"/>
      <c r="I442" s="2044"/>
      <c r="J442" s="204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.5">
      <c r="A443" s="4"/>
      <c r="B443" s="4"/>
      <c r="C443" s="4"/>
      <c r="D443" s="4"/>
      <c r="E443" s="4"/>
      <c r="F443" s="4"/>
      <c r="G443" s="4"/>
      <c r="H443" s="865"/>
      <c r="I443" s="2044"/>
      <c r="J443" s="204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.5">
      <c r="A444" s="4"/>
      <c r="B444" s="4"/>
      <c r="C444" s="4"/>
      <c r="D444" s="4"/>
      <c r="E444" s="4"/>
      <c r="F444" s="4"/>
      <c r="G444" s="4"/>
      <c r="H444" s="865"/>
      <c r="I444" s="2044"/>
      <c r="J444" s="204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.5">
      <c r="A445" s="4"/>
      <c r="B445" s="4"/>
      <c r="C445" s="4"/>
      <c r="D445" s="4"/>
      <c r="E445" s="4"/>
      <c r="F445" s="4"/>
      <c r="G445" s="4"/>
      <c r="H445" s="865"/>
      <c r="I445" s="2044"/>
      <c r="J445" s="204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.5">
      <c r="A446" s="4"/>
      <c r="B446" s="4"/>
      <c r="C446" s="4"/>
      <c r="D446" s="4"/>
      <c r="E446" s="4"/>
      <c r="F446" s="4"/>
      <c r="G446" s="4"/>
      <c r="H446" s="865"/>
      <c r="I446" s="2044"/>
      <c r="J446" s="204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.5">
      <c r="A447" s="4"/>
      <c r="B447" s="4"/>
      <c r="C447" s="4"/>
      <c r="D447" s="4"/>
      <c r="E447" s="4"/>
      <c r="F447" s="4"/>
      <c r="G447" s="4"/>
      <c r="H447" s="865"/>
      <c r="I447" s="2044"/>
      <c r="J447" s="204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.5">
      <c r="A448" s="4"/>
      <c r="B448" s="4"/>
      <c r="C448" s="4"/>
      <c r="D448" s="4"/>
      <c r="E448" s="4"/>
      <c r="F448" s="4"/>
      <c r="G448" s="4"/>
      <c r="H448" s="865"/>
      <c r="I448" s="2044"/>
      <c r="J448" s="204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.5">
      <c r="A449" s="4"/>
      <c r="B449" s="4"/>
      <c r="C449" s="4"/>
      <c r="D449" s="4"/>
      <c r="E449" s="4"/>
      <c r="F449" s="4"/>
      <c r="G449" s="4"/>
      <c r="H449" s="865"/>
      <c r="I449" s="2044"/>
      <c r="J449" s="204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.5">
      <c r="A450" s="4"/>
      <c r="B450" s="4"/>
      <c r="C450" s="4"/>
      <c r="D450" s="4"/>
      <c r="E450" s="4"/>
      <c r="F450" s="4"/>
      <c r="G450" s="4"/>
      <c r="H450" s="865"/>
      <c r="I450" s="2044"/>
      <c r="J450" s="204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.5">
      <c r="A451" s="4"/>
      <c r="B451" s="4"/>
      <c r="C451" s="4"/>
      <c r="D451" s="4"/>
      <c r="E451" s="4"/>
      <c r="F451" s="4"/>
      <c r="G451" s="4"/>
      <c r="H451" s="865"/>
      <c r="I451" s="2044"/>
      <c r="J451" s="204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.5">
      <c r="A452" s="4"/>
      <c r="B452" s="4"/>
      <c r="C452" s="4"/>
      <c r="D452" s="4"/>
      <c r="E452" s="4"/>
      <c r="F452" s="4"/>
      <c r="G452" s="4"/>
      <c r="H452" s="865"/>
      <c r="I452" s="2044"/>
      <c r="J452" s="204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.5">
      <c r="A453" s="4"/>
      <c r="B453" s="4"/>
      <c r="C453" s="4"/>
      <c r="D453" s="4"/>
      <c r="E453" s="4"/>
      <c r="F453" s="4"/>
      <c r="G453" s="4"/>
      <c r="H453" s="865"/>
      <c r="I453" s="2044"/>
      <c r="J453" s="204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.5">
      <c r="A454" s="4"/>
      <c r="B454" s="4"/>
      <c r="C454" s="4"/>
      <c r="D454" s="4"/>
      <c r="E454" s="4"/>
      <c r="F454" s="4"/>
      <c r="G454" s="4"/>
      <c r="H454" s="865"/>
      <c r="I454" s="2044"/>
      <c r="J454" s="204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.5">
      <c r="A455" s="4"/>
      <c r="B455" s="4"/>
      <c r="C455" s="4"/>
      <c r="D455" s="4"/>
      <c r="E455" s="4"/>
      <c r="F455" s="4"/>
      <c r="G455" s="4"/>
      <c r="H455" s="865"/>
      <c r="I455" s="2044"/>
      <c r="J455" s="204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.5">
      <c r="A456" s="4"/>
      <c r="B456" s="4"/>
      <c r="C456" s="4"/>
      <c r="D456" s="4"/>
      <c r="E456" s="4"/>
      <c r="F456" s="4"/>
      <c r="G456" s="4"/>
      <c r="H456" s="865"/>
      <c r="I456" s="2044"/>
      <c r="J456" s="204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.5">
      <c r="A457" s="4"/>
      <c r="B457" s="4"/>
      <c r="C457" s="4"/>
      <c r="D457" s="4"/>
      <c r="E457" s="4"/>
      <c r="F457" s="4"/>
      <c r="G457" s="4"/>
      <c r="H457" s="865"/>
      <c r="I457" s="2044"/>
      <c r="J457" s="204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.5">
      <c r="A458" s="4"/>
      <c r="B458" s="4"/>
      <c r="C458" s="4"/>
      <c r="D458" s="4"/>
      <c r="E458" s="4"/>
      <c r="F458" s="4"/>
      <c r="G458" s="4"/>
      <c r="H458" s="865"/>
      <c r="I458" s="2044"/>
      <c r="J458" s="204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.5">
      <c r="A459" s="4"/>
      <c r="B459" s="4"/>
      <c r="C459" s="4"/>
      <c r="D459" s="4"/>
      <c r="E459" s="4"/>
      <c r="F459" s="4"/>
      <c r="G459" s="4"/>
      <c r="H459" s="865"/>
      <c r="I459" s="2044"/>
      <c r="J459" s="204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.5">
      <c r="A460" s="4"/>
      <c r="B460" s="4"/>
      <c r="C460" s="4"/>
      <c r="D460" s="4"/>
      <c r="E460" s="4"/>
      <c r="F460" s="4"/>
      <c r="G460" s="4"/>
      <c r="H460" s="865"/>
      <c r="I460" s="2044"/>
      <c r="J460" s="204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.5">
      <c r="A461" s="4"/>
      <c r="B461" s="4"/>
      <c r="C461" s="4"/>
      <c r="D461" s="4"/>
      <c r="E461" s="4"/>
      <c r="F461" s="4"/>
      <c r="G461" s="4"/>
      <c r="H461" s="865"/>
      <c r="I461" s="2044"/>
      <c r="J461" s="204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.5">
      <c r="A462" s="4"/>
      <c r="B462" s="4"/>
      <c r="C462" s="4"/>
      <c r="D462" s="4"/>
      <c r="E462" s="4"/>
      <c r="F462" s="4"/>
      <c r="G462" s="4"/>
      <c r="H462" s="865"/>
      <c r="I462" s="2044"/>
      <c r="J462" s="204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.5">
      <c r="A463" s="4"/>
      <c r="B463" s="4"/>
      <c r="C463" s="4"/>
      <c r="D463" s="4"/>
      <c r="E463" s="4"/>
      <c r="F463" s="4"/>
      <c r="G463" s="4"/>
      <c r="H463" s="865"/>
      <c r="I463" s="2044"/>
      <c r="J463" s="204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.5">
      <c r="A464" s="4"/>
      <c r="B464" s="4"/>
      <c r="C464" s="4"/>
      <c r="D464" s="4"/>
      <c r="E464" s="4"/>
      <c r="F464" s="4"/>
      <c r="G464" s="4"/>
      <c r="H464" s="865"/>
      <c r="I464" s="2044"/>
      <c r="J464" s="204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.5">
      <c r="A465" s="4"/>
      <c r="B465" s="4"/>
      <c r="C465" s="4"/>
      <c r="D465" s="4"/>
      <c r="E465" s="4"/>
      <c r="F465" s="4"/>
      <c r="G465" s="4"/>
      <c r="H465" s="865"/>
      <c r="I465" s="2044"/>
      <c r="J465" s="204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.5">
      <c r="A466" s="4"/>
      <c r="B466" s="4"/>
      <c r="C466" s="4"/>
      <c r="D466" s="4"/>
      <c r="E466" s="4"/>
      <c r="F466" s="4"/>
      <c r="G466" s="4"/>
      <c r="H466" s="865"/>
      <c r="I466" s="2044"/>
      <c r="J466" s="204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.5">
      <c r="A467" s="4"/>
      <c r="B467" s="4"/>
      <c r="C467" s="4"/>
      <c r="D467" s="4"/>
      <c r="E467" s="4"/>
      <c r="F467" s="4"/>
      <c r="G467" s="4"/>
      <c r="H467" s="865"/>
      <c r="I467" s="2044"/>
      <c r="J467" s="204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.5">
      <c r="A468" s="4"/>
      <c r="B468" s="4"/>
      <c r="C468" s="4"/>
      <c r="D468" s="4"/>
      <c r="E468" s="4"/>
      <c r="F468" s="4"/>
      <c r="G468" s="4"/>
      <c r="H468" s="865"/>
      <c r="I468" s="2044"/>
      <c r="J468" s="204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.5">
      <c r="A469" s="4"/>
      <c r="B469" s="4"/>
      <c r="C469" s="4"/>
      <c r="D469" s="4"/>
      <c r="E469" s="4"/>
      <c r="F469" s="4"/>
      <c r="G469" s="4"/>
      <c r="H469" s="865"/>
      <c r="I469" s="2044"/>
      <c r="J469" s="204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.5">
      <c r="A470" s="4"/>
      <c r="B470" s="4"/>
      <c r="C470" s="4"/>
      <c r="D470" s="4"/>
      <c r="E470" s="4"/>
      <c r="F470" s="4"/>
      <c r="G470" s="4"/>
      <c r="H470" s="865"/>
      <c r="I470" s="2044"/>
      <c r="J470" s="204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.5">
      <c r="A471" s="4"/>
      <c r="B471" s="4"/>
      <c r="C471" s="4"/>
      <c r="D471" s="4"/>
      <c r="E471" s="4"/>
      <c r="F471" s="4"/>
      <c r="G471" s="4"/>
      <c r="H471" s="865"/>
      <c r="I471" s="2044"/>
      <c r="J471" s="204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.5">
      <c r="A472" s="4"/>
      <c r="B472" s="4"/>
      <c r="C472" s="4"/>
      <c r="D472" s="4"/>
      <c r="E472" s="4"/>
      <c r="F472" s="4"/>
      <c r="G472" s="4"/>
      <c r="H472" s="865"/>
      <c r="I472" s="2044"/>
      <c r="J472" s="204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.5">
      <c r="A473" s="4"/>
      <c r="B473" s="4"/>
      <c r="C473" s="4"/>
      <c r="D473" s="4"/>
      <c r="E473" s="4"/>
      <c r="F473" s="4"/>
      <c r="G473" s="4"/>
      <c r="H473" s="865"/>
      <c r="I473" s="2044"/>
      <c r="J473" s="204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.5">
      <c r="A474" s="4"/>
      <c r="B474" s="4"/>
      <c r="C474" s="4"/>
      <c r="D474" s="4"/>
      <c r="E474" s="4"/>
      <c r="F474" s="4"/>
      <c r="G474" s="4"/>
      <c r="H474" s="865"/>
      <c r="I474" s="2044"/>
      <c r="J474" s="204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.5">
      <c r="A475" s="4"/>
      <c r="B475" s="4"/>
      <c r="C475" s="4"/>
      <c r="D475" s="4"/>
      <c r="E475" s="4"/>
      <c r="F475" s="4"/>
      <c r="G475" s="4"/>
      <c r="H475" s="865"/>
      <c r="I475" s="2044"/>
      <c r="J475" s="204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.5">
      <c r="A476" s="4"/>
      <c r="B476" s="4"/>
      <c r="C476" s="4"/>
      <c r="D476" s="4"/>
      <c r="E476" s="4"/>
      <c r="F476" s="4"/>
      <c r="G476" s="4"/>
      <c r="H476" s="865"/>
      <c r="I476" s="2044"/>
      <c r="J476" s="204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.5">
      <c r="A477" s="4"/>
      <c r="B477" s="4"/>
      <c r="C477" s="4"/>
      <c r="D477" s="4"/>
      <c r="E477" s="4"/>
      <c r="F477" s="4"/>
      <c r="G477" s="4"/>
      <c r="H477" s="865"/>
      <c r="I477" s="2044"/>
      <c r="J477" s="204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.5">
      <c r="A478" s="4"/>
      <c r="B478" s="4"/>
      <c r="C478" s="4"/>
      <c r="D478" s="4"/>
      <c r="E478" s="4"/>
      <c r="F478" s="4"/>
      <c r="G478" s="4"/>
      <c r="H478" s="865"/>
      <c r="I478" s="2044"/>
      <c r="J478" s="204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.5">
      <c r="A479" s="4"/>
      <c r="B479" s="4"/>
      <c r="C479" s="4"/>
      <c r="D479" s="4"/>
      <c r="E479" s="4"/>
      <c r="F479" s="4"/>
      <c r="G479" s="4"/>
      <c r="H479" s="865"/>
      <c r="I479" s="2044"/>
      <c r="J479" s="204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.5">
      <c r="A480" s="4"/>
      <c r="B480" s="4"/>
      <c r="C480" s="4"/>
      <c r="D480" s="4"/>
      <c r="E480" s="4"/>
      <c r="F480" s="4"/>
      <c r="G480" s="4"/>
      <c r="H480" s="865"/>
      <c r="I480" s="2044"/>
      <c r="J480" s="204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.5">
      <c r="A481" s="4"/>
      <c r="B481" s="4"/>
      <c r="C481" s="4"/>
      <c r="D481" s="4"/>
      <c r="E481" s="4"/>
      <c r="F481" s="4"/>
      <c r="G481" s="4"/>
      <c r="H481" s="865"/>
      <c r="I481" s="2044"/>
      <c r="J481" s="204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.5">
      <c r="A482" s="4"/>
      <c r="B482" s="4"/>
      <c r="C482" s="4"/>
      <c r="D482" s="4"/>
      <c r="E482" s="4"/>
      <c r="F482" s="4"/>
      <c r="G482" s="4"/>
      <c r="H482" s="865"/>
      <c r="I482" s="2044"/>
      <c r="J482" s="204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.5">
      <c r="A483" s="4"/>
      <c r="B483" s="4"/>
      <c r="C483" s="4"/>
      <c r="D483" s="4"/>
      <c r="E483" s="4"/>
      <c r="F483" s="4"/>
      <c r="G483" s="4"/>
      <c r="H483" s="865"/>
      <c r="I483" s="2044"/>
      <c r="J483" s="204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.5">
      <c r="A484" s="4"/>
      <c r="B484" s="4"/>
      <c r="C484" s="4"/>
      <c r="D484" s="4"/>
      <c r="E484" s="4"/>
      <c r="F484" s="4"/>
      <c r="G484" s="4"/>
      <c r="H484" s="865"/>
      <c r="I484" s="2044"/>
      <c r="J484" s="204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.5">
      <c r="A485" s="4"/>
      <c r="B485" s="4"/>
      <c r="C485" s="4"/>
      <c r="D485" s="4"/>
      <c r="E485" s="4"/>
      <c r="F485" s="4"/>
      <c r="G485" s="4"/>
      <c r="H485" s="865"/>
      <c r="I485" s="2044"/>
      <c r="J485" s="204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.5">
      <c r="A486" s="4"/>
      <c r="B486" s="4"/>
      <c r="C486" s="4"/>
      <c r="D486" s="4"/>
      <c r="E486" s="4"/>
      <c r="F486" s="4"/>
      <c r="G486" s="4"/>
      <c r="H486" s="865"/>
      <c r="I486" s="2044"/>
      <c r="J486" s="204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.5">
      <c r="A487" s="4"/>
      <c r="B487" s="4"/>
      <c r="C487" s="4"/>
      <c r="D487" s="4"/>
      <c r="E487" s="4"/>
      <c r="F487" s="4"/>
      <c r="G487" s="4"/>
      <c r="H487" s="865"/>
      <c r="I487" s="2044"/>
      <c r="J487" s="204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.5">
      <c r="A488" s="4"/>
      <c r="B488" s="4"/>
      <c r="C488" s="4"/>
      <c r="D488" s="4"/>
      <c r="E488" s="4"/>
      <c r="F488" s="4"/>
      <c r="G488" s="4"/>
      <c r="H488" s="865"/>
      <c r="I488" s="2044"/>
      <c r="J488" s="204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.5">
      <c r="A489" s="4"/>
      <c r="B489" s="4"/>
      <c r="C489" s="4"/>
      <c r="D489" s="4"/>
      <c r="E489" s="4"/>
      <c r="F489" s="4"/>
      <c r="G489" s="4"/>
      <c r="H489" s="865"/>
      <c r="I489" s="2044"/>
      <c r="J489" s="204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.5">
      <c r="A490" s="4"/>
      <c r="B490" s="4"/>
      <c r="C490" s="4"/>
      <c r="D490" s="4"/>
      <c r="E490" s="4"/>
      <c r="F490" s="4"/>
      <c r="G490" s="4"/>
      <c r="H490" s="865"/>
      <c r="I490" s="2044"/>
      <c r="J490" s="204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.5">
      <c r="A491" s="4"/>
      <c r="B491" s="4"/>
      <c r="C491" s="4"/>
      <c r="D491" s="4"/>
      <c r="E491" s="4"/>
      <c r="F491" s="4"/>
      <c r="G491" s="4"/>
      <c r="H491" s="865"/>
      <c r="I491" s="2044"/>
      <c r="J491" s="204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.5">
      <c r="A492" s="4"/>
      <c r="B492" s="4"/>
      <c r="C492" s="4"/>
      <c r="D492" s="4"/>
      <c r="E492" s="4"/>
      <c r="F492" s="4"/>
      <c r="G492" s="4"/>
      <c r="H492" s="865"/>
      <c r="I492" s="2044"/>
      <c r="J492" s="204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.5">
      <c r="A493" s="4"/>
      <c r="B493" s="4"/>
      <c r="C493" s="4"/>
      <c r="D493" s="4"/>
      <c r="E493" s="4"/>
      <c r="F493" s="4"/>
      <c r="G493" s="4"/>
      <c r="H493" s="865"/>
      <c r="I493" s="2044"/>
      <c r="J493" s="204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.5">
      <c r="A494" s="4"/>
      <c r="B494" s="4"/>
      <c r="C494" s="4"/>
      <c r="D494" s="4"/>
      <c r="E494" s="4"/>
      <c r="F494" s="4"/>
      <c r="G494" s="4"/>
      <c r="H494" s="865"/>
      <c r="I494" s="2044"/>
      <c r="J494" s="204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.5">
      <c r="A495" s="4"/>
      <c r="B495" s="4"/>
      <c r="C495" s="4"/>
      <c r="D495" s="4"/>
      <c r="E495" s="4"/>
      <c r="F495" s="4"/>
      <c r="G495" s="4"/>
      <c r="H495" s="865"/>
      <c r="I495" s="2044"/>
      <c r="J495" s="204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.5">
      <c r="A496" s="4"/>
      <c r="B496" s="4"/>
      <c r="C496" s="4"/>
      <c r="D496" s="4"/>
      <c r="E496" s="4"/>
      <c r="F496" s="4"/>
      <c r="G496" s="4"/>
      <c r="H496" s="865"/>
      <c r="I496" s="2044"/>
      <c r="J496" s="204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.5">
      <c r="A497" s="4"/>
      <c r="B497" s="4"/>
      <c r="C497" s="4"/>
      <c r="D497" s="4"/>
      <c r="E497" s="4"/>
      <c r="F497" s="4"/>
      <c r="G497" s="4"/>
      <c r="H497" s="865"/>
      <c r="I497" s="2044"/>
      <c r="J497" s="204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.5">
      <c r="A498" s="4"/>
      <c r="B498" s="4"/>
      <c r="C498" s="4"/>
      <c r="D498" s="4"/>
      <c r="E498" s="4"/>
      <c r="F498" s="4"/>
      <c r="G498" s="4"/>
      <c r="H498" s="865"/>
      <c r="I498" s="2044"/>
      <c r="J498" s="204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.5">
      <c r="A499" s="4"/>
      <c r="B499" s="4"/>
      <c r="C499" s="4"/>
      <c r="D499" s="4"/>
      <c r="E499" s="4"/>
      <c r="F499" s="4"/>
      <c r="G499" s="4"/>
      <c r="H499" s="865"/>
      <c r="I499" s="2044"/>
      <c r="J499" s="204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.5">
      <c r="A500" s="4"/>
      <c r="B500" s="4"/>
      <c r="C500" s="4"/>
      <c r="D500" s="4"/>
      <c r="E500" s="4"/>
      <c r="F500" s="4"/>
      <c r="G500" s="4"/>
      <c r="H500" s="865"/>
      <c r="I500" s="2044"/>
      <c r="J500" s="204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.5">
      <c r="A501" s="4"/>
      <c r="B501" s="4"/>
      <c r="C501" s="4"/>
      <c r="D501" s="4"/>
      <c r="E501" s="4"/>
      <c r="F501" s="4"/>
      <c r="G501" s="4"/>
      <c r="H501" s="865"/>
      <c r="I501" s="2044"/>
      <c r="J501" s="204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.5">
      <c r="A502" s="4"/>
      <c r="B502" s="4"/>
      <c r="C502" s="4"/>
      <c r="D502" s="4"/>
      <c r="E502" s="4"/>
      <c r="F502" s="4"/>
      <c r="G502" s="4"/>
      <c r="H502" s="865"/>
      <c r="I502" s="2044"/>
      <c r="J502" s="204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.5">
      <c r="A503" s="4"/>
      <c r="B503" s="4"/>
      <c r="C503" s="4"/>
      <c r="D503" s="4"/>
      <c r="E503" s="4"/>
      <c r="F503" s="4"/>
      <c r="G503" s="4"/>
      <c r="H503" s="865"/>
      <c r="I503" s="2044"/>
      <c r="J503" s="204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.5">
      <c r="A504" s="4"/>
      <c r="B504" s="4"/>
      <c r="C504" s="4"/>
      <c r="D504" s="4"/>
      <c r="E504" s="4"/>
      <c r="F504" s="4"/>
      <c r="G504" s="4"/>
      <c r="H504" s="865"/>
      <c r="I504" s="2044"/>
      <c r="J504" s="204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.5">
      <c r="A505" s="4"/>
      <c r="B505" s="4"/>
      <c r="C505" s="4"/>
      <c r="D505" s="4"/>
      <c r="E505" s="4"/>
      <c r="F505" s="4"/>
      <c r="G505" s="4"/>
      <c r="H505" s="865"/>
      <c r="I505" s="2044"/>
      <c r="J505" s="204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.5">
      <c r="A506" s="4"/>
      <c r="B506" s="4"/>
      <c r="C506" s="4"/>
      <c r="D506" s="4"/>
      <c r="E506" s="4"/>
      <c r="F506" s="4"/>
      <c r="G506" s="4"/>
      <c r="H506" s="865"/>
      <c r="I506" s="2044"/>
      <c r="J506" s="204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.5">
      <c r="A507" s="4"/>
      <c r="B507" s="4"/>
      <c r="C507" s="4"/>
      <c r="D507" s="4"/>
      <c r="E507" s="4"/>
      <c r="F507" s="4"/>
      <c r="G507" s="4"/>
      <c r="H507" s="865"/>
      <c r="I507" s="2044"/>
      <c r="J507" s="204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.5">
      <c r="A508" s="4"/>
      <c r="B508" s="4"/>
      <c r="C508" s="4"/>
      <c r="D508" s="4"/>
      <c r="E508" s="4"/>
      <c r="F508" s="4"/>
      <c r="G508" s="4"/>
      <c r="H508" s="865"/>
      <c r="I508" s="2044"/>
      <c r="J508" s="204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.5">
      <c r="A509" s="4"/>
      <c r="B509" s="4"/>
      <c r="C509" s="4"/>
      <c r="D509" s="4"/>
      <c r="E509" s="4"/>
      <c r="F509" s="4"/>
      <c r="G509" s="4"/>
      <c r="H509" s="865"/>
      <c r="I509" s="2044"/>
      <c r="J509" s="204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.5">
      <c r="A510" s="4"/>
      <c r="B510" s="4"/>
      <c r="C510" s="4"/>
      <c r="D510" s="4"/>
      <c r="E510" s="4"/>
      <c r="F510" s="4"/>
      <c r="G510" s="4"/>
      <c r="H510" s="865"/>
      <c r="I510" s="2044"/>
      <c r="J510" s="204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.5">
      <c r="A511" s="4"/>
      <c r="B511" s="4"/>
      <c r="C511" s="4"/>
      <c r="D511" s="4"/>
      <c r="E511" s="4"/>
      <c r="F511" s="4"/>
      <c r="G511" s="4"/>
      <c r="H511" s="865"/>
      <c r="I511" s="2044"/>
      <c r="J511" s="204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.5">
      <c r="A512" s="4"/>
      <c r="B512" s="4"/>
      <c r="C512" s="4"/>
      <c r="D512" s="4"/>
      <c r="E512" s="4"/>
      <c r="F512" s="4"/>
      <c r="G512" s="4"/>
      <c r="H512" s="865"/>
      <c r="I512" s="2044"/>
      <c r="J512" s="204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.5">
      <c r="A513" s="4"/>
      <c r="B513" s="4"/>
      <c r="C513" s="4"/>
      <c r="D513" s="4"/>
      <c r="E513" s="4"/>
      <c r="F513" s="4"/>
      <c r="G513" s="4"/>
      <c r="H513" s="865"/>
      <c r="I513" s="2044"/>
      <c r="J513" s="204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.5">
      <c r="A514" s="4"/>
      <c r="B514" s="4"/>
      <c r="C514" s="4"/>
      <c r="D514" s="4"/>
      <c r="E514" s="4"/>
      <c r="F514" s="4"/>
      <c r="G514" s="4"/>
      <c r="H514" s="865"/>
      <c r="I514" s="2044"/>
      <c r="J514" s="204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.5">
      <c r="A515" s="4"/>
      <c r="B515" s="4"/>
      <c r="C515" s="4"/>
      <c r="D515" s="4"/>
      <c r="E515" s="4"/>
      <c r="F515" s="4"/>
      <c r="G515" s="4"/>
      <c r="H515" s="865"/>
      <c r="I515" s="2044"/>
      <c r="J515" s="204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.5">
      <c r="A516" s="4"/>
      <c r="B516" s="4"/>
      <c r="C516" s="4"/>
      <c r="D516" s="4"/>
      <c r="E516" s="4"/>
      <c r="F516" s="4"/>
      <c r="G516" s="4"/>
      <c r="H516" s="865"/>
      <c r="I516" s="2044"/>
      <c r="J516" s="204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.5">
      <c r="A517" s="4"/>
      <c r="B517" s="4"/>
      <c r="C517" s="4"/>
      <c r="D517" s="4"/>
      <c r="E517" s="4"/>
      <c r="F517" s="4"/>
      <c r="G517" s="4"/>
      <c r="H517" s="865"/>
      <c r="I517" s="2044"/>
      <c r="J517" s="204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.5">
      <c r="A518" s="4"/>
      <c r="B518" s="4"/>
      <c r="C518" s="4"/>
      <c r="D518" s="4"/>
      <c r="E518" s="4"/>
      <c r="F518" s="4"/>
      <c r="G518" s="4"/>
      <c r="H518" s="865"/>
      <c r="I518" s="2044"/>
      <c r="J518" s="204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.5">
      <c r="A519" s="4"/>
      <c r="B519" s="4"/>
      <c r="C519" s="4"/>
      <c r="D519" s="4"/>
      <c r="E519" s="4"/>
      <c r="F519" s="4"/>
      <c r="G519" s="4"/>
      <c r="H519" s="865"/>
      <c r="I519" s="2044"/>
      <c r="J519" s="204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.5">
      <c r="A520" s="4"/>
      <c r="B520" s="4"/>
      <c r="C520" s="4"/>
      <c r="D520" s="4"/>
      <c r="E520" s="4"/>
      <c r="F520" s="4"/>
      <c r="G520" s="4"/>
      <c r="H520" s="865"/>
      <c r="I520" s="2044"/>
      <c r="J520" s="204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.5">
      <c r="A521" s="4"/>
      <c r="B521" s="4"/>
      <c r="C521" s="4"/>
      <c r="D521" s="4"/>
      <c r="E521" s="4"/>
      <c r="F521" s="4"/>
      <c r="G521" s="4"/>
      <c r="H521" s="865"/>
      <c r="I521" s="2044"/>
      <c r="J521" s="204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.5">
      <c r="A522" s="4"/>
      <c r="B522" s="4"/>
      <c r="C522" s="4"/>
      <c r="D522" s="4"/>
      <c r="E522" s="4"/>
      <c r="F522" s="4"/>
      <c r="G522" s="4"/>
      <c r="H522" s="865"/>
      <c r="I522" s="2044"/>
      <c r="J522" s="204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.5">
      <c r="A523" s="4"/>
      <c r="B523" s="4"/>
      <c r="C523" s="4"/>
      <c r="D523" s="4"/>
      <c r="E523" s="4"/>
      <c r="F523" s="4"/>
      <c r="G523" s="4"/>
      <c r="H523" s="865"/>
      <c r="I523" s="2044"/>
      <c r="J523" s="204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.5">
      <c r="A524" s="4"/>
      <c r="B524" s="4"/>
      <c r="C524" s="4"/>
      <c r="D524" s="4"/>
      <c r="E524" s="4"/>
      <c r="F524" s="4"/>
      <c r="G524" s="4"/>
      <c r="H524" s="865"/>
      <c r="I524" s="2044"/>
      <c r="J524" s="204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.5">
      <c r="A525" s="4"/>
      <c r="B525" s="4"/>
      <c r="C525" s="4"/>
      <c r="D525" s="4"/>
      <c r="E525" s="4"/>
      <c r="F525" s="4"/>
      <c r="G525" s="4"/>
      <c r="H525" s="865"/>
      <c r="I525" s="2044"/>
      <c r="J525" s="204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.5">
      <c r="A526" s="4"/>
      <c r="B526" s="4"/>
      <c r="C526" s="4"/>
      <c r="D526" s="4"/>
      <c r="E526" s="4"/>
      <c r="F526" s="4"/>
      <c r="G526" s="4"/>
      <c r="H526" s="865"/>
      <c r="I526" s="2044"/>
      <c r="J526" s="204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.5">
      <c r="A527" s="4"/>
      <c r="B527" s="4"/>
      <c r="C527" s="4"/>
      <c r="D527" s="4"/>
      <c r="E527" s="4"/>
      <c r="F527" s="4"/>
      <c r="G527" s="4"/>
      <c r="H527" s="865"/>
      <c r="I527" s="2044"/>
      <c r="J527" s="204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.5">
      <c r="A528" s="4"/>
      <c r="B528" s="4"/>
      <c r="C528" s="4"/>
      <c r="D528" s="4"/>
      <c r="E528" s="4"/>
      <c r="F528" s="4"/>
      <c r="G528" s="4"/>
      <c r="H528" s="865"/>
      <c r="I528" s="2044"/>
      <c r="J528" s="204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.5">
      <c r="A529" s="4"/>
      <c r="B529" s="4"/>
      <c r="C529" s="4"/>
      <c r="D529" s="4"/>
      <c r="E529" s="4"/>
      <c r="F529" s="4"/>
      <c r="G529" s="4"/>
      <c r="H529" s="865"/>
      <c r="I529" s="2044"/>
      <c r="J529" s="204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.5">
      <c r="A530" s="4"/>
      <c r="B530" s="4"/>
      <c r="C530" s="4"/>
      <c r="D530" s="4"/>
      <c r="E530" s="4"/>
      <c r="F530" s="4"/>
      <c r="G530" s="4"/>
      <c r="H530" s="865"/>
      <c r="I530" s="2044"/>
      <c r="J530" s="204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.5">
      <c r="A531" s="4"/>
      <c r="B531" s="4"/>
      <c r="C531" s="4"/>
      <c r="D531" s="4"/>
      <c r="E531" s="4"/>
      <c r="F531" s="4"/>
      <c r="G531" s="4"/>
      <c r="H531" s="865"/>
      <c r="I531" s="2044"/>
      <c r="J531" s="204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.5">
      <c r="A532" s="4"/>
      <c r="B532" s="4"/>
      <c r="C532" s="4"/>
      <c r="D532" s="4"/>
      <c r="E532" s="4"/>
      <c r="F532" s="4"/>
      <c r="G532" s="4"/>
      <c r="H532" s="865"/>
      <c r="I532" s="2044"/>
      <c r="J532" s="204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.5">
      <c r="A533" s="4"/>
      <c r="B533" s="4"/>
      <c r="C533" s="4"/>
      <c r="D533" s="4"/>
      <c r="E533" s="4"/>
      <c r="F533" s="4"/>
      <c r="G533" s="4"/>
      <c r="H533" s="865"/>
      <c r="I533" s="2044"/>
      <c r="J533" s="204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.5">
      <c r="A534" s="4"/>
      <c r="B534" s="4"/>
      <c r="C534" s="4"/>
      <c r="D534" s="4"/>
      <c r="E534" s="4"/>
      <c r="F534" s="4"/>
      <c r="G534" s="4"/>
      <c r="H534" s="865"/>
      <c r="I534" s="2044"/>
      <c r="J534" s="204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.5">
      <c r="A535" s="4"/>
      <c r="B535" s="4"/>
      <c r="C535" s="4"/>
      <c r="D535" s="4"/>
      <c r="E535" s="4"/>
      <c r="F535" s="4"/>
      <c r="G535" s="4"/>
      <c r="H535" s="865"/>
      <c r="I535" s="2044"/>
      <c r="J535" s="204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.5">
      <c r="A536" s="4"/>
      <c r="B536" s="4"/>
      <c r="C536" s="4"/>
      <c r="D536" s="4"/>
      <c r="E536" s="4"/>
      <c r="F536" s="4"/>
      <c r="G536" s="4"/>
      <c r="H536" s="865"/>
      <c r="I536" s="2044"/>
      <c r="J536" s="204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.5">
      <c r="A537" s="4"/>
      <c r="B537" s="4"/>
      <c r="C537" s="4"/>
      <c r="D537" s="4"/>
      <c r="E537" s="4"/>
      <c r="F537" s="4"/>
      <c r="G537" s="4"/>
      <c r="H537" s="865"/>
      <c r="I537" s="2044"/>
      <c r="J537" s="204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.5">
      <c r="A538" s="4"/>
      <c r="B538" s="4"/>
      <c r="C538" s="4"/>
      <c r="D538" s="4"/>
      <c r="E538" s="4"/>
      <c r="F538" s="4"/>
      <c r="G538" s="4"/>
      <c r="H538" s="865"/>
      <c r="I538" s="2044"/>
      <c r="J538" s="204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.5">
      <c r="A539" s="4"/>
      <c r="B539" s="4"/>
      <c r="C539" s="4"/>
      <c r="D539" s="4"/>
      <c r="E539" s="4"/>
      <c r="F539" s="4"/>
      <c r="G539" s="4"/>
      <c r="H539" s="865"/>
      <c r="I539" s="2044"/>
      <c r="J539" s="204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.5">
      <c r="A540" s="4"/>
      <c r="B540" s="4"/>
      <c r="C540" s="4"/>
      <c r="D540" s="4"/>
      <c r="E540" s="4"/>
      <c r="F540" s="4"/>
      <c r="G540" s="4"/>
      <c r="H540" s="865"/>
      <c r="I540" s="2044"/>
      <c r="J540" s="204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.5">
      <c r="A541" s="4"/>
      <c r="B541" s="4"/>
      <c r="C541" s="4"/>
      <c r="D541" s="4"/>
      <c r="E541" s="4"/>
      <c r="F541" s="4"/>
      <c r="G541" s="4"/>
      <c r="H541" s="865"/>
      <c r="I541" s="2044"/>
      <c r="J541" s="204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.5">
      <c r="A542" s="4"/>
      <c r="B542" s="4"/>
      <c r="C542" s="4"/>
      <c r="D542" s="4"/>
      <c r="E542" s="4"/>
      <c r="F542" s="4"/>
      <c r="G542" s="4"/>
      <c r="H542" s="865"/>
      <c r="I542" s="2044"/>
      <c r="J542" s="204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.5">
      <c r="A543" s="4"/>
      <c r="B543" s="4"/>
      <c r="C543" s="4"/>
      <c r="D543" s="4"/>
      <c r="E543" s="4"/>
      <c r="F543" s="4"/>
      <c r="G543" s="4"/>
      <c r="H543" s="865"/>
      <c r="I543" s="2044"/>
      <c r="J543" s="204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.5">
      <c r="A544" s="4"/>
      <c r="B544" s="4"/>
      <c r="C544" s="4"/>
      <c r="D544" s="4"/>
      <c r="E544" s="4"/>
      <c r="F544" s="4"/>
      <c r="G544" s="4"/>
      <c r="H544" s="865"/>
      <c r="I544" s="2044"/>
      <c r="J544" s="204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.5">
      <c r="A545" s="4"/>
      <c r="B545" s="4"/>
      <c r="C545" s="4"/>
      <c r="D545" s="4"/>
      <c r="E545" s="4"/>
      <c r="F545" s="4"/>
      <c r="G545" s="4"/>
      <c r="H545" s="865"/>
      <c r="I545" s="2044"/>
      <c r="J545" s="204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.5">
      <c r="A546" s="4"/>
      <c r="B546" s="4"/>
      <c r="C546" s="4"/>
      <c r="D546" s="4"/>
      <c r="E546" s="4"/>
      <c r="F546" s="4"/>
      <c r="G546" s="4"/>
      <c r="H546" s="865"/>
      <c r="I546" s="2044"/>
      <c r="J546" s="204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.5">
      <c r="A547" s="4"/>
      <c r="B547" s="4"/>
      <c r="C547" s="4"/>
      <c r="D547" s="4"/>
      <c r="E547" s="4"/>
      <c r="F547" s="4"/>
      <c r="G547" s="4"/>
      <c r="H547" s="865"/>
      <c r="I547" s="2044"/>
      <c r="J547" s="204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.5">
      <c r="A548" s="4"/>
      <c r="B548" s="4"/>
      <c r="C548" s="4"/>
      <c r="D548" s="4"/>
      <c r="E548" s="4"/>
      <c r="F548" s="4"/>
      <c r="G548" s="4"/>
      <c r="H548" s="865"/>
      <c r="I548" s="2044"/>
      <c r="J548" s="204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.5">
      <c r="A549" s="4"/>
      <c r="B549" s="4"/>
      <c r="C549" s="4"/>
      <c r="D549" s="4"/>
      <c r="E549" s="4"/>
      <c r="F549" s="4"/>
      <c r="G549" s="4"/>
      <c r="H549" s="865"/>
      <c r="I549" s="2044"/>
      <c r="J549" s="204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.5">
      <c r="A550" s="4"/>
      <c r="B550" s="4"/>
      <c r="C550" s="4"/>
      <c r="D550" s="4"/>
      <c r="E550" s="4"/>
      <c r="F550" s="4"/>
      <c r="G550" s="4"/>
      <c r="H550" s="865"/>
      <c r="I550" s="2044"/>
      <c r="J550" s="204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.5">
      <c r="A551" s="4"/>
      <c r="B551" s="4"/>
      <c r="C551" s="4"/>
      <c r="D551" s="4"/>
      <c r="E551" s="4"/>
      <c r="F551" s="4"/>
      <c r="G551" s="4"/>
      <c r="H551" s="865"/>
      <c r="I551" s="2044"/>
      <c r="J551" s="204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.5">
      <c r="A552" s="4"/>
      <c r="B552" s="4"/>
      <c r="C552" s="4"/>
      <c r="D552" s="4"/>
      <c r="E552" s="4"/>
      <c r="F552" s="4"/>
      <c r="G552" s="4"/>
      <c r="H552" s="865"/>
      <c r="I552" s="2044"/>
      <c r="J552" s="204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.5">
      <c r="A553" s="4"/>
      <c r="B553" s="4"/>
      <c r="C553" s="4"/>
      <c r="D553" s="4"/>
      <c r="E553" s="4"/>
      <c r="F553" s="4"/>
      <c r="G553" s="4"/>
      <c r="H553" s="865"/>
      <c r="I553" s="2044"/>
      <c r="J553" s="204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.5">
      <c r="A554" s="4"/>
      <c r="B554" s="4"/>
      <c r="C554" s="4"/>
      <c r="D554" s="4"/>
      <c r="E554" s="4"/>
      <c r="F554" s="4"/>
      <c r="G554" s="4"/>
      <c r="H554" s="865"/>
      <c r="I554" s="2044"/>
      <c r="J554" s="204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.5">
      <c r="A555" s="4"/>
      <c r="B555" s="4"/>
      <c r="C555" s="4"/>
      <c r="D555" s="4"/>
      <c r="E555" s="4"/>
      <c r="F555" s="4"/>
      <c r="G555" s="4"/>
      <c r="H555" s="865"/>
      <c r="I555" s="2044"/>
      <c r="J555" s="204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.5">
      <c r="A556" s="4"/>
      <c r="B556" s="4"/>
      <c r="C556" s="4"/>
      <c r="D556" s="4"/>
      <c r="E556" s="4"/>
      <c r="F556" s="4"/>
      <c r="G556" s="4"/>
      <c r="H556" s="865"/>
      <c r="I556" s="2044"/>
      <c r="J556" s="204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.5">
      <c r="A557" s="4"/>
      <c r="B557" s="4"/>
      <c r="C557" s="4"/>
      <c r="D557" s="4"/>
      <c r="E557" s="4"/>
      <c r="F557" s="4"/>
      <c r="G557" s="4"/>
      <c r="H557" s="865"/>
      <c r="I557" s="2044"/>
      <c r="J557" s="204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.5">
      <c r="A558" s="4"/>
      <c r="B558" s="4"/>
      <c r="C558" s="4"/>
      <c r="D558" s="4"/>
      <c r="E558" s="4"/>
      <c r="F558" s="4"/>
      <c r="G558" s="4"/>
      <c r="H558" s="865"/>
      <c r="I558" s="2044"/>
      <c r="J558" s="204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.5">
      <c r="A559" s="4"/>
      <c r="B559" s="4"/>
      <c r="C559" s="4"/>
      <c r="D559" s="4"/>
      <c r="E559" s="4"/>
      <c r="F559" s="4"/>
      <c r="G559" s="4"/>
      <c r="H559" s="865"/>
      <c r="I559" s="2044"/>
      <c r="J559" s="204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.5">
      <c r="A560" s="4"/>
      <c r="B560" s="4"/>
      <c r="C560" s="4"/>
      <c r="D560" s="4"/>
      <c r="E560" s="4"/>
      <c r="F560" s="4"/>
      <c r="G560" s="4"/>
      <c r="H560" s="865"/>
      <c r="I560" s="2044"/>
      <c r="J560" s="204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.5">
      <c r="A561" s="4"/>
      <c r="B561" s="4"/>
      <c r="C561" s="4"/>
      <c r="D561" s="4"/>
      <c r="E561" s="4"/>
      <c r="F561" s="4"/>
      <c r="G561" s="4"/>
      <c r="H561" s="865"/>
      <c r="I561" s="2044"/>
      <c r="J561" s="204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.5">
      <c r="A562" s="4"/>
      <c r="B562" s="4"/>
      <c r="C562" s="4"/>
      <c r="D562" s="4"/>
      <c r="E562" s="4"/>
      <c r="F562" s="4"/>
      <c r="G562" s="4"/>
      <c r="H562" s="865"/>
      <c r="I562" s="2044"/>
      <c r="J562" s="204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.5">
      <c r="A563" s="4"/>
      <c r="B563" s="4"/>
      <c r="C563" s="4"/>
      <c r="D563" s="4"/>
      <c r="E563" s="4"/>
      <c r="F563" s="4"/>
      <c r="G563" s="4"/>
      <c r="H563" s="865"/>
      <c r="I563" s="2044"/>
      <c r="J563" s="204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.5">
      <c r="A564" s="4"/>
      <c r="B564" s="4"/>
      <c r="C564" s="4"/>
      <c r="D564" s="4"/>
      <c r="E564" s="4"/>
      <c r="F564" s="4"/>
      <c r="G564" s="4"/>
      <c r="H564" s="865"/>
      <c r="I564" s="2044"/>
      <c r="J564" s="204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.5">
      <c r="A565" s="4"/>
      <c r="B565" s="4"/>
      <c r="C565" s="4"/>
      <c r="D565" s="4"/>
      <c r="E565" s="4"/>
      <c r="F565" s="4"/>
      <c r="G565" s="4"/>
      <c r="H565" s="865"/>
      <c r="I565" s="2044"/>
      <c r="J565" s="204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.5">
      <c r="A566" s="4"/>
      <c r="B566" s="4"/>
      <c r="C566" s="4"/>
      <c r="D566" s="4"/>
      <c r="E566" s="4"/>
      <c r="F566" s="4"/>
      <c r="G566" s="4"/>
      <c r="H566" s="865"/>
      <c r="I566" s="2044"/>
      <c r="J566" s="204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.5">
      <c r="A567" s="4"/>
      <c r="B567" s="4"/>
      <c r="C567" s="4"/>
      <c r="D567" s="4"/>
      <c r="E567" s="4"/>
      <c r="F567" s="4"/>
      <c r="G567" s="4"/>
      <c r="H567" s="865"/>
      <c r="I567" s="2044"/>
      <c r="J567" s="204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.5">
      <c r="A568" s="4"/>
      <c r="B568" s="4"/>
      <c r="C568" s="4"/>
      <c r="D568" s="4"/>
      <c r="E568" s="4"/>
      <c r="F568" s="4"/>
      <c r="G568" s="4"/>
      <c r="H568" s="865"/>
      <c r="I568" s="2044"/>
      <c r="J568" s="204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.5">
      <c r="A569" s="4"/>
      <c r="B569" s="4"/>
      <c r="C569" s="4"/>
      <c r="D569" s="4"/>
      <c r="E569" s="4"/>
      <c r="F569" s="4"/>
      <c r="G569" s="4"/>
      <c r="H569" s="865"/>
      <c r="I569" s="2044"/>
      <c r="J569" s="204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.5">
      <c r="A570" s="4"/>
      <c r="B570" s="4"/>
      <c r="C570" s="4"/>
      <c r="D570" s="4"/>
      <c r="E570" s="4"/>
      <c r="F570" s="4"/>
      <c r="G570" s="4"/>
      <c r="H570" s="865"/>
      <c r="I570" s="2044"/>
      <c r="J570" s="204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.5">
      <c r="A571" s="4"/>
      <c r="B571" s="4"/>
      <c r="C571" s="4"/>
      <c r="D571" s="4"/>
      <c r="E571" s="4"/>
      <c r="F571" s="4"/>
      <c r="G571" s="4"/>
      <c r="H571" s="865"/>
      <c r="I571" s="2044"/>
      <c r="J571" s="204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.5">
      <c r="A572" s="4"/>
      <c r="B572" s="4"/>
      <c r="C572" s="4"/>
      <c r="D572" s="4"/>
      <c r="E572" s="4"/>
      <c r="F572" s="4"/>
      <c r="G572" s="4"/>
      <c r="H572" s="865"/>
      <c r="I572" s="2044"/>
      <c r="J572" s="204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.5">
      <c r="A573" s="4"/>
      <c r="B573" s="4"/>
      <c r="C573" s="4"/>
      <c r="D573" s="4"/>
      <c r="E573" s="4"/>
      <c r="F573" s="4"/>
      <c r="G573" s="4"/>
      <c r="H573" s="865"/>
      <c r="I573" s="2044"/>
      <c r="J573" s="204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.5">
      <c r="A574" s="4"/>
      <c r="B574" s="4"/>
      <c r="C574" s="4"/>
      <c r="D574" s="4"/>
      <c r="E574" s="4"/>
      <c r="F574" s="4"/>
      <c r="G574" s="4"/>
      <c r="H574" s="865"/>
      <c r="I574" s="2044"/>
      <c r="J574" s="204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.5">
      <c r="A575" s="4"/>
      <c r="B575" s="4"/>
      <c r="C575" s="4"/>
      <c r="D575" s="4"/>
      <c r="E575" s="4"/>
      <c r="F575" s="4"/>
      <c r="G575" s="4"/>
      <c r="H575" s="865"/>
      <c r="I575" s="2044"/>
      <c r="J575" s="204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.5">
      <c r="A576" s="4"/>
      <c r="B576" s="4"/>
      <c r="C576" s="4"/>
      <c r="D576" s="4"/>
      <c r="E576" s="4"/>
      <c r="F576" s="4"/>
      <c r="G576" s="4"/>
      <c r="H576" s="865"/>
      <c r="I576" s="2044"/>
      <c r="J576" s="204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.5">
      <c r="A577" s="4"/>
      <c r="B577" s="4"/>
      <c r="C577" s="4"/>
      <c r="D577" s="4"/>
      <c r="E577" s="4"/>
      <c r="F577" s="4"/>
      <c r="G577" s="4"/>
      <c r="H577" s="865"/>
      <c r="I577" s="2044"/>
      <c r="J577" s="204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.5">
      <c r="A578" s="4"/>
      <c r="B578" s="4"/>
      <c r="C578" s="4"/>
      <c r="D578" s="4"/>
      <c r="E578" s="4"/>
      <c r="F578" s="4"/>
      <c r="G578" s="4"/>
      <c r="H578" s="865"/>
      <c r="I578" s="2044"/>
      <c r="J578" s="204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.5">
      <c r="A579" s="4"/>
      <c r="B579" s="4"/>
      <c r="C579" s="4"/>
      <c r="D579" s="4"/>
      <c r="E579" s="4"/>
      <c r="F579" s="4"/>
      <c r="G579" s="4"/>
      <c r="H579" s="865"/>
      <c r="I579" s="2044"/>
      <c r="J579" s="204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.5">
      <c r="A580" s="4"/>
      <c r="B580" s="4"/>
      <c r="C580" s="4"/>
      <c r="D580" s="4"/>
      <c r="E580" s="4"/>
      <c r="F580" s="4"/>
      <c r="G580" s="4"/>
      <c r="H580" s="865"/>
      <c r="I580" s="2044"/>
      <c r="J580" s="204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.5">
      <c r="A581" s="4"/>
      <c r="B581" s="4"/>
      <c r="C581" s="4"/>
      <c r="D581" s="4"/>
      <c r="E581" s="4"/>
      <c r="F581" s="4"/>
      <c r="G581" s="4"/>
      <c r="H581" s="865"/>
      <c r="I581" s="2044"/>
      <c r="J581" s="204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.5">
      <c r="A582" s="4"/>
      <c r="B582" s="4"/>
      <c r="C582" s="4"/>
      <c r="D582" s="4"/>
      <c r="E582" s="4"/>
      <c r="F582" s="4"/>
      <c r="G582" s="4"/>
      <c r="H582" s="865"/>
      <c r="I582" s="2044"/>
      <c r="J582" s="204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.5">
      <c r="A583" s="4"/>
      <c r="B583" s="4"/>
      <c r="C583" s="4"/>
      <c r="D583" s="4"/>
      <c r="E583" s="4"/>
      <c r="F583" s="4"/>
      <c r="G583" s="4"/>
      <c r="H583" s="865"/>
      <c r="I583" s="2044"/>
      <c r="J583" s="204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.5">
      <c r="A584" s="4"/>
      <c r="B584" s="4"/>
      <c r="C584" s="4"/>
      <c r="D584" s="4"/>
      <c r="E584" s="4"/>
      <c r="F584" s="4"/>
      <c r="G584" s="4"/>
      <c r="H584" s="865"/>
      <c r="I584" s="2044"/>
      <c r="J584" s="204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.5">
      <c r="A585" s="4"/>
      <c r="B585" s="4"/>
      <c r="C585" s="4"/>
      <c r="D585" s="4"/>
      <c r="E585" s="4"/>
      <c r="F585" s="4"/>
      <c r="G585" s="4"/>
      <c r="H585" s="865"/>
      <c r="I585" s="2044"/>
      <c r="J585" s="204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.5">
      <c r="A586" s="4"/>
      <c r="B586" s="4"/>
      <c r="C586" s="4"/>
      <c r="D586" s="4"/>
      <c r="E586" s="4"/>
      <c r="F586" s="4"/>
      <c r="G586" s="4"/>
      <c r="H586" s="865"/>
      <c r="I586" s="2044"/>
      <c r="J586" s="204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.5">
      <c r="A587" s="4"/>
      <c r="B587" s="4"/>
      <c r="C587" s="4"/>
      <c r="D587" s="4"/>
      <c r="E587" s="4"/>
      <c r="F587" s="4"/>
      <c r="G587" s="4"/>
      <c r="H587" s="865"/>
      <c r="I587" s="2044"/>
      <c r="J587" s="204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.5">
      <c r="A588" s="4"/>
      <c r="B588" s="4"/>
      <c r="C588" s="4"/>
      <c r="D588" s="4"/>
      <c r="E588" s="4"/>
      <c r="F588" s="4"/>
      <c r="G588" s="4"/>
      <c r="H588" s="865"/>
      <c r="I588" s="2044"/>
      <c r="J588" s="204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.5">
      <c r="A589" s="4"/>
      <c r="B589" s="4"/>
      <c r="C589" s="4"/>
      <c r="D589" s="4"/>
      <c r="E589" s="4"/>
      <c r="F589" s="4"/>
      <c r="G589" s="4"/>
      <c r="H589" s="865"/>
      <c r="I589" s="2044"/>
      <c r="J589" s="204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.5">
      <c r="A590" s="4"/>
      <c r="B590" s="4"/>
      <c r="C590" s="4"/>
      <c r="D590" s="4"/>
      <c r="E590" s="4"/>
      <c r="F590" s="4"/>
      <c r="G590" s="4"/>
      <c r="H590" s="865"/>
      <c r="I590" s="2044"/>
      <c r="J590" s="204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.5">
      <c r="A591" s="4"/>
      <c r="B591" s="4"/>
      <c r="C591" s="4"/>
      <c r="D591" s="4"/>
      <c r="E591" s="4"/>
      <c r="F591" s="4"/>
      <c r="G591" s="4"/>
      <c r="H591" s="865"/>
      <c r="I591" s="2044"/>
      <c r="J591" s="204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.5">
      <c r="A592" s="4"/>
      <c r="B592" s="4"/>
      <c r="C592" s="4"/>
      <c r="D592" s="4"/>
      <c r="E592" s="4"/>
      <c r="F592" s="4"/>
      <c r="G592" s="4"/>
      <c r="H592" s="865"/>
      <c r="I592" s="2044"/>
      <c r="J592" s="204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.5">
      <c r="A593" s="4"/>
      <c r="B593" s="4"/>
      <c r="C593" s="4"/>
      <c r="D593" s="4"/>
      <c r="E593" s="4"/>
      <c r="F593" s="4"/>
      <c r="G593" s="4"/>
      <c r="H593" s="865"/>
      <c r="I593" s="2044"/>
      <c r="J593" s="204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.5">
      <c r="A594" s="4"/>
      <c r="B594" s="4"/>
      <c r="C594" s="4"/>
      <c r="D594" s="4"/>
      <c r="E594" s="4"/>
      <c r="F594" s="4"/>
      <c r="G594" s="4"/>
      <c r="H594" s="865"/>
      <c r="I594" s="2044"/>
      <c r="J594" s="204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.5">
      <c r="A595" s="4"/>
      <c r="B595" s="4"/>
      <c r="C595" s="4"/>
      <c r="D595" s="4"/>
      <c r="E595" s="4"/>
      <c r="F595" s="4"/>
      <c r="G595" s="4"/>
      <c r="H595" s="865"/>
      <c r="I595" s="2044"/>
      <c r="J595" s="204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.5">
      <c r="A596" s="4"/>
      <c r="B596" s="4"/>
      <c r="C596" s="4"/>
      <c r="D596" s="4"/>
      <c r="E596" s="4"/>
      <c r="F596" s="4"/>
      <c r="G596" s="4"/>
      <c r="H596" s="865"/>
      <c r="I596" s="2044"/>
      <c r="J596" s="204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.5">
      <c r="A597" s="4"/>
      <c r="B597" s="4"/>
      <c r="C597" s="4"/>
      <c r="D597" s="4"/>
      <c r="E597" s="4"/>
      <c r="F597" s="4"/>
      <c r="G597" s="4"/>
      <c r="H597" s="865"/>
      <c r="I597" s="2044"/>
      <c r="J597" s="204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.5">
      <c r="A598" s="4"/>
      <c r="B598" s="4"/>
      <c r="C598" s="4"/>
      <c r="D598" s="4"/>
      <c r="E598" s="4"/>
      <c r="F598" s="4"/>
      <c r="G598" s="4"/>
      <c r="H598" s="865"/>
      <c r="I598" s="2044"/>
      <c r="J598" s="204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.5">
      <c r="A599" s="4"/>
      <c r="B599" s="4"/>
      <c r="C599" s="4"/>
      <c r="D599" s="4"/>
      <c r="E599" s="4"/>
      <c r="F599" s="4"/>
      <c r="G599" s="4"/>
      <c r="H599" s="865"/>
      <c r="I599" s="2044"/>
      <c r="J599" s="204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.5">
      <c r="A600" s="4"/>
      <c r="B600" s="4"/>
      <c r="C600" s="4"/>
      <c r="D600" s="4"/>
      <c r="E600" s="4"/>
      <c r="F600" s="4"/>
      <c r="G600" s="4"/>
      <c r="H600" s="865"/>
      <c r="I600" s="2044"/>
      <c r="J600" s="204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.5">
      <c r="A601" s="4"/>
      <c r="B601" s="4"/>
      <c r="C601" s="4"/>
      <c r="D601" s="4"/>
      <c r="E601" s="4"/>
      <c r="F601" s="4"/>
      <c r="G601" s="4"/>
      <c r="H601" s="865"/>
      <c r="I601" s="2044"/>
      <c r="J601" s="204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.5">
      <c r="A602" s="4"/>
      <c r="B602" s="4"/>
      <c r="C602" s="4"/>
      <c r="D602" s="4"/>
      <c r="E602" s="4"/>
      <c r="F602" s="4"/>
      <c r="G602" s="4"/>
      <c r="H602" s="865"/>
      <c r="I602" s="2044"/>
      <c r="J602" s="204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.5">
      <c r="A603" s="4"/>
      <c r="B603" s="4"/>
      <c r="C603" s="4"/>
      <c r="D603" s="4"/>
      <c r="E603" s="4"/>
      <c r="F603" s="4"/>
      <c r="G603" s="4"/>
      <c r="H603" s="865"/>
      <c r="I603" s="2044"/>
      <c r="J603" s="204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.5">
      <c r="A604" s="4"/>
      <c r="B604" s="4"/>
      <c r="C604" s="4"/>
      <c r="D604" s="4"/>
      <c r="E604" s="4"/>
      <c r="F604" s="4"/>
      <c r="G604" s="4"/>
      <c r="H604" s="865"/>
      <c r="I604" s="2044"/>
      <c r="J604" s="204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.5">
      <c r="A605" s="4"/>
      <c r="B605" s="4"/>
      <c r="C605" s="4"/>
      <c r="D605" s="4"/>
      <c r="E605" s="4"/>
      <c r="F605" s="4"/>
      <c r="G605" s="4"/>
      <c r="H605" s="865"/>
      <c r="I605" s="2044"/>
      <c r="J605" s="204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.5">
      <c r="A606" s="4"/>
      <c r="B606" s="4"/>
      <c r="C606" s="4"/>
      <c r="D606" s="4"/>
      <c r="E606" s="4"/>
      <c r="F606" s="4"/>
      <c r="G606" s="4"/>
      <c r="H606" s="865"/>
      <c r="I606" s="2044"/>
      <c r="J606" s="204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.5">
      <c r="A607" s="4"/>
      <c r="B607" s="4"/>
      <c r="C607" s="4"/>
      <c r="D607" s="4"/>
      <c r="E607" s="4"/>
      <c r="F607" s="4"/>
      <c r="G607" s="4"/>
      <c r="H607" s="865"/>
      <c r="I607" s="2044"/>
      <c r="J607" s="204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.5">
      <c r="A608" s="4"/>
      <c r="B608" s="4"/>
      <c r="C608" s="4"/>
      <c r="D608" s="4"/>
      <c r="E608" s="4"/>
      <c r="F608" s="4"/>
      <c r="G608" s="4"/>
      <c r="H608" s="865"/>
      <c r="I608" s="2044"/>
      <c r="J608" s="204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.5">
      <c r="A609" s="4"/>
      <c r="B609" s="4"/>
      <c r="C609" s="4"/>
      <c r="D609" s="4"/>
      <c r="E609" s="4"/>
      <c r="F609" s="4"/>
      <c r="G609" s="4"/>
      <c r="H609" s="865"/>
      <c r="I609" s="2044"/>
      <c r="J609" s="204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.5">
      <c r="A610" s="4"/>
      <c r="B610" s="4"/>
      <c r="C610" s="4"/>
      <c r="D610" s="4"/>
      <c r="E610" s="4"/>
      <c r="F610" s="4"/>
      <c r="G610" s="4"/>
      <c r="H610" s="865"/>
      <c r="I610" s="2044"/>
      <c r="J610" s="204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.5">
      <c r="A611" s="4"/>
      <c r="B611" s="4"/>
      <c r="C611" s="4"/>
      <c r="D611" s="4"/>
      <c r="E611" s="4"/>
      <c r="F611" s="4"/>
      <c r="G611" s="4"/>
      <c r="H611" s="865"/>
      <c r="I611" s="2044"/>
      <c r="J611" s="204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.5">
      <c r="A612" s="4"/>
      <c r="B612" s="4"/>
      <c r="C612" s="4"/>
      <c r="D612" s="4"/>
      <c r="E612" s="4"/>
      <c r="F612" s="4"/>
      <c r="G612" s="4"/>
      <c r="H612" s="865"/>
      <c r="I612" s="2044"/>
      <c r="J612" s="204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.5">
      <c r="A613" s="4"/>
      <c r="B613" s="4"/>
      <c r="C613" s="4"/>
      <c r="D613" s="4"/>
      <c r="E613" s="4"/>
      <c r="F613" s="4"/>
      <c r="G613" s="4"/>
      <c r="H613" s="865"/>
      <c r="I613" s="2044"/>
      <c r="J613" s="204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.5">
      <c r="A614" s="4"/>
      <c r="B614" s="4"/>
      <c r="C614" s="4"/>
      <c r="D614" s="4"/>
      <c r="E614" s="4"/>
      <c r="F614" s="4"/>
      <c r="G614" s="4"/>
      <c r="H614" s="865"/>
      <c r="I614" s="2044"/>
      <c r="J614" s="204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.5">
      <c r="A615" s="4"/>
      <c r="B615" s="4"/>
      <c r="C615" s="4"/>
      <c r="D615" s="4"/>
      <c r="E615" s="4"/>
      <c r="F615" s="4"/>
      <c r="G615" s="4"/>
      <c r="H615" s="865"/>
      <c r="I615" s="2044"/>
      <c r="J615" s="204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.5">
      <c r="A616" s="4"/>
      <c r="B616" s="4"/>
      <c r="C616" s="4"/>
      <c r="D616" s="4"/>
      <c r="E616" s="4"/>
      <c r="F616" s="4"/>
      <c r="G616" s="4"/>
      <c r="H616" s="865"/>
      <c r="I616" s="2044"/>
      <c r="J616" s="204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.5">
      <c r="A617" s="4"/>
      <c r="B617" s="4"/>
      <c r="C617" s="4"/>
      <c r="D617" s="4"/>
      <c r="E617" s="4"/>
      <c r="F617" s="4"/>
      <c r="G617" s="4"/>
      <c r="H617" s="865"/>
      <c r="I617" s="2044"/>
      <c r="J617" s="204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.5">
      <c r="A618" s="4"/>
      <c r="B618" s="4"/>
      <c r="C618" s="4"/>
      <c r="D618" s="4"/>
      <c r="E618" s="4"/>
      <c r="F618" s="4"/>
      <c r="G618" s="4"/>
      <c r="H618" s="865"/>
      <c r="I618" s="2044"/>
      <c r="J618" s="204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.5">
      <c r="A619" s="4"/>
      <c r="B619" s="4"/>
      <c r="C619" s="4"/>
      <c r="D619" s="4"/>
      <c r="E619" s="4"/>
      <c r="F619" s="4"/>
      <c r="G619" s="4"/>
      <c r="H619" s="865"/>
      <c r="I619" s="2044"/>
      <c r="J619" s="204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.5">
      <c r="A620" s="4"/>
      <c r="B620" s="4"/>
      <c r="C620" s="4"/>
      <c r="D620" s="4"/>
      <c r="E620" s="4"/>
      <c r="F620" s="4"/>
      <c r="G620" s="4"/>
      <c r="H620" s="865"/>
      <c r="I620" s="2044"/>
      <c r="J620" s="204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.5">
      <c r="A621" s="4"/>
      <c r="B621" s="4"/>
      <c r="C621" s="4"/>
      <c r="D621" s="4"/>
      <c r="E621" s="4"/>
      <c r="F621" s="4"/>
      <c r="G621" s="4"/>
      <c r="H621" s="865"/>
      <c r="I621" s="2044"/>
      <c r="J621" s="204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.5">
      <c r="A622" s="4"/>
      <c r="B622" s="4"/>
      <c r="C622" s="4"/>
      <c r="D622" s="4"/>
      <c r="E622" s="4"/>
      <c r="F622" s="4"/>
      <c r="G622" s="4"/>
      <c r="H622" s="865"/>
      <c r="I622" s="2044"/>
      <c r="J622" s="204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.5">
      <c r="A623" s="4"/>
      <c r="B623" s="4"/>
      <c r="C623" s="4"/>
      <c r="D623" s="4"/>
      <c r="E623" s="4"/>
      <c r="F623" s="4"/>
      <c r="G623" s="4"/>
      <c r="H623" s="865"/>
      <c r="I623" s="2044"/>
      <c r="J623" s="204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.5">
      <c r="A624" s="4"/>
      <c r="B624" s="4"/>
      <c r="C624" s="4"/>
      <c r="D624" s="4"/>
      <c r="E624" s="4"/>
      <c r="F624" s="4"/>
      <c r="G624" s="4"/>
      <c r="H624" s="865"/>
      <c r="I624" s="2044"/>
      <c r="J624" s="204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.5">
      <c r="A625" s="4"/>
      <c r="B625" s="4"/>
      <c r="C625" s="4"/>
      <c r="D625" s="4"/>
      <c r="E625" s="4"/>
      <c r="F625" s="4"/>
      <c r="G625" s="4"/>
      <c r="H625" s="865"/>
      <c r="I625" s="2044"/>
      <c r="J625" s="204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.5">
      <c r="A626" s="4"/>
      <c r="B626" s="4"/>
      <c r="C626" s="4"/>
      <c r="D626" s="4"/>
      <c r="E626" s="4"/>
      <c r="F626" s="4"/>
      <c r="G626" s="4"/>
      <c r="H626" s="865"/>
      <c r="I626" s="2044"/>
      <c r="J626" s="204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.5">
      <c r="A627" s="4"/>
      <c r="B627" s="4"/>
      <c r="C627" s="4"/>
      <c r="D627" s="4"/>
      <c r="E627" s="4"/>
      <c r="F627" s="4"/>
      <c r="G627" s="4"/>
      <c r="H627" s="865"/>
      <c r="I627" s="2044"/>
      <c r="J627" s="204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.5">
      <c r="A628" s="4"/>
      <c r="B628" s="4"/>
      <c r="C628" s="4"/>
      <c r="D628" s="4"/>
      <c r="E628" s="4"/>
      <c r="F628" s="4"/>
      <c r="G628" s="4"/>
      <c r="H628" s="865"/>
      <c r="I628" s="2044"/>
      <c r="J628" s="204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.5">
      <c r="A629" s="4"/>
      <c r="B629" s="4"/>
      <c r="C629" s="4"/>
      <c r="D629" s="4"/>
      <c r="E629" s="4"/>
      <c r="F629" s="4"/>
      <c r="G629" s="4"/>
      <c r="H629" s="865"/>
      <c r="I629" s="2044"/>
      <c r="J629" s="204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.5">
      <c r="A630" s="4"/>
      <c r="B630" s="4"/>
      <c r="C630" s="4"/>
      <c r="D630" s="4"/>
      <c r="E630" s="4"/>
      <c r="F630" s="4"/>
      <c r="G630" s="4"/>
      <c r="H630" s="865"/>
      <c r="I630" s="2044"/>
      <c r="J630" s="204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.5">
      <c r="A631" s="4"/>
      <c r="B631" s="4"/>
      <c r="C631" s="4"/>
      <c r="D631" s="4"/>
      <c r="E631" s="4"/>
      <c r="F631" s="4"/>
      <c r="G631" s="4"/>
      <c r="H631" s="865"/>
      <c r="I631" s="2044"/>
      <c r="J631" s="204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.5">
      <c r="A632" s="4"/>
      <c r="B632" s="4"/>
      <c r="C632" s="4"/>
      <c r="D632" s="4"/>
      <c r="E632" s="4"/>
      <c r="F632" s="4"/>
      <c r="G632" s="4"/>
      <c r="H632" s="865"/>
      <c r="I632" s="2044"/>
      <c r="J632" s="204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.5">
      <c r="A633" s="4"/>
      <c r="B633" s="4"/>
      <c r="C633" s="4"/>
      <c r="D633" s="4"/>
      <c r="E633" s="4"/>
      <c r="F633" s="4"/>
      <c r="G633" s="4"/>
      <c r="H633" s="865"/>
      <c r="I633" s="2044"/>
      <c r="J633" s="204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.5">
      <c r="A634" s="4"/>
      <c r="B634" s="4"/>
      <c r="C634" s="4"/>
      <c r="D634" s="4"/>
      <c r="E634" s="4"/>
      <c r="F634" s="4"/>
      <c r="G634" s="4"/>
      <c r="H634" s="865"/>
      <c r="I634" s="2044"/>
      <c r="J634" s="204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.5">
      <c r="A635" s="4"/>
      <c r="B635" s="4"/>
      <c r="C635" s="4"/>
      <c r="D635" s="4"/>
      <c r="E635" s="4"/>
      <c r="F635" s="4"/>
      <c r="G635" s="4"/>
      <c r="H635" s="865"/>
      <c r="I635" s="2044"/>
      <c r="J635" s="204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.5">
      <c r="A636" s="4"/>
      <c r="B636" s="4"/>
      <c r="C636" s="4"/>
      <c r="D636" s="4"/>
      <c r="E636" s="4"/>
      <c r="F636" s="4"/>
      <c r="G636" s="4"/>
      <c r="H636" s="865"/>
      <c r="I636" s="2044"/>
      <c r="J636" s="204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.5">
      <c r="A637" s="4"/>
      <c r="B637" s="4"/>
      <c r="C637" s="4"/>
      <c r="D637" s="4"/>
      <c r="E637" s="4"/>
      <c r="F637" s="4"/>
      <c r="G637" s="4"/>
      <c r="H637" s="865"/>
      <c r="I637" s="2044"/>
      <c r="J637" s="204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.5">
      <c r="A638" s="4"/>
      <c r="B638" s="4"/>
      <c r="C638" s="4"/>
      <c r="D638" s="4"/>
      <c r="E638" s="4"/>
      <c r="F638" s="4"/>
      <c r="G638" s="4"/>
      <c r="H638" s="865"/>
      <c r="I638" s="2044"/>
      <c r="J638" s="204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.5">
      <c r="A639" s="4"/>
      <c r="B639" s="4"/>
      <c r="C639" s="4"/>
      <c r="D639" s="4"/>
      <c r="E639" s="4"/>
      <c r="F639" s="4"/>
      <c r="G639" s="4"/>
      <c r="H639" s="865"/>
      <c r="I639" s="2044"/>
      <c r="J639" s="204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.5">
      <c r="A640" s="4"/>
      <c r="B640" s="4"/>
      <c r="C640" s="4"/>
      <c r="D640" s="4"/>
      <c r="E640" s="4"/>
      <c r="F640" s="4"/>
      <c r="G640" s="4"/>
      <c r="H640" s="865"/>
      <c r="I640" s="2044"/>
      <c r="J640" s="204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.5">
      <c r="A641" s="4"/>
      <c r="B641" s="4"/>
      <c r="C641" s="4"/>
      <c r="D641" s="4"/>
      <c r="E641" s="4"/>
      <c r="F641" s="4"/>
      <c r="G641" s="4"/>
      <c r="H641" s="865"/>
      <c r="I641" s="2044"/>
      <c r="J641" s="204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.5">
      <c r="A642" s="4"/>
      <c r="B642" s="4"/>
      <c r="C642" s="4"/>
      <c r="D642" s="4"/>
      <c r="E642" s="4"/>
      <c r="F642" s="4"/>
      <c r="G642" s="4"/>
      <c r="H642" s="865"/>
      <c r="I642" s="2044"/>
      <c r="J642" s="204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.5">
      <c r="A643" s="4"/>
      <c r="B643" s="4"/>
      <c r="C643" s="4"/>
      <c r="D643" s="4"/>
      <c r="E643" s="4"/>
      <c r="F643" s="4"/>
      <c r="G643" s="4"/>
      <c r="H643" s="865"/>
      <c r="I643" s="2044"/>
      <c r="J643" s="204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.5">
      <c r="A644" s="4"/>
      <c r="B644" s="4"/>
      <c r="C644" s="4"/>
      <c r="D644" s="4"/>
      <c r="E644" s="4"/>
      <c r="F644" s="4"/>
      <c r="G644" s="4"/>
      <c r="H644" s="865"/>
      <c r="I644" s="2044"/>
      <c r="J644" s="204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.5">
      <c r="A645" s="4"/>
      <c r="B645" s="4"/>
      <c r="C645" s="4"/>
      <c r="D645" s="4"/>
      <c r="E645" s="4"/>
      <c r="F645" s="4"/>
      <c r="G645" s="4"/>
      <c r="H645" s="865"/>
      <c r="I645" s="2044"/>
      <c r="J645" s="204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.5">
      <c r="A646" s="4"/>
      <c r="B646" s="4"/>
      <c r="C646" s="4"/>
      <c r="D646" s="4"/>
      <c r="E646" s="4"/>
      <c r="F646" s="4"/>
      <c r="G646" s="4"/>
      <c r="H646" s="865"/>
      <c r="I646" s="2044"/>
      <c r="J646" s="204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.5">
      <c r="A647" s="4"/>
      <c r="B647" s="4"/>
      <c r="C647" s="4"/>
      <c r="D647" s="4"/>
      <c r="E647" s="4"/>
      <c r="F647" s="4"/>
      <c r="G647" s="4"/>
      <c r="H647" s="865"/>
      <c r="I647" s="2044"/>
      <c r="J647" s="204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.5">
      <c r="A648" s="4"/>
      <c r="B648" s="4"/>
      <c r="C648" s="4"/>
      <c r="D648" s="4"/>
      <c r="E648" s="4"/>
      <c r="F648" s="4"/>
      <c r="G648" s="4"/>
      <c r="H648" s="865"/>
      <c r="I648" s="2044"/>
      <c r="J648" s="204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.5">
      <c r="A649" s="4"/>
      <c r="B649" s="4"/>
      <c r="C649" s="4"/>
      <c r="D649" s="4"/>
      <c r="E649" s="4"/>
      <c r="F649" s="4"/>
      <c r="G649" s="4"/>
      <c r="H649" s="865"/>
      <c r="I649" s="2044"/>
      <c r="J649" s="204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.5">
      <c r="A650" s="4"/>
      <c r="B650" s="4"/>
      <c r="C650" s="4"/>
      <c r="D650" s="4"/>
      <c r="E650" s="4"/>
      <c r="F650" s="4"/>
      <c r="G650" s="4"/>
      <c r="H650" s="865"/>
      <c r="I650" s="2044"/>
      <c r="J650" s="204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.5">
      <c r="A651" s="4"/>
      <c r="B651" s="4"/>
      <c r="C651" s="4"/>
      <c r="D651" s="4"/>
      <c r="E651" s="4"/>
      <c r="F651" s="4"/>
      <c r="G651" s="4"/>
      <c r="H651" s="865"/>
      <c r="I651" s="2044"/>
      <c r="J651" s="204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.5">
      <c r="A652" s="4"/>
      <c r="B652" s="4"/>
      <c r="C652" s="4"/>
      <c r="D652" s="4"/>
      <c r="E652" s="4"/>
      <c r="F652" s="4"/>
      <c r="G652" s="4"/>
      <c r="H652" s="865"/>
      <c r="I652" s="2044"/>
      <c r="J652" s="204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.5">
      <c r="A653" s="4"/>
      <c r="B653" s="4"/>
      <c r="C653" s="4"/>
      <c r="D653" s="4"/>
      <c r="E653" s="4"/>
      <c r="F653" s="4"/>
      <c r="G653" s="4"/>
      <c r="H653" s="865"/>
      <c r="I653" s="2044"/>
      <c r="J653" s="204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.5">
      <c r="A654" s="4"/>
      <c r="B654" s="4"/>
      <c r="C654" s="4"/>
      <c r="D654" s="4"/>
      <c r="E654" s="4"/>
      <c r="F654" s="4"/>
      <c r="G654" s="4"/>
      <c r="H654" s="865"/>
      <c r="I654" s="2044"/>
      <c r="J654" s="204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.5">
      <c r="A655" s="4"/>
      <c r="B655" s="4"/>
      <c r="C655" s="4"/>
      <c r="D655" s="4"/>
      <c r="E655" s="4"/>
      <c r="F655" s="4"/>
      <c r="G655" s="4"/>
      <c r="H655" s="865"/>
      <c r="I655" s="2044"/>
      <c r="J655" s="204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.5">
      <c r="A656" s="4"/>
      <c r="B656" s="4"/>
      <c r="C656" s="4"/>
      <c r="D656" s="4"/>
      <c r="E656" s="4"/>
      <c r="F656" s="4"/>
      <c r="G656" s="4"/>
      <c r="H656" s="865"/>
      <c r="I656" s="2044"/>
      <c r="J656" s="204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.5">
      <c r="A657" s="4"/>
      <c r="B657" s="4"/>
      <c r="C657" s="4"/>
      <c r="D657" s="4"/>
      <c r="E657" s="4"/>
      <c r="F657" s="4"/>
      <c r="G657" s="4"/>
      <c r="H657" s="865"/>
      <c r="I657" s="2044"/>
      <c r="J657" s="204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.5">
      <c r="A658" s="4"/>
      <c r="B658" s="4"/>
      <c r="C658" s="4"/>
      <c r="D658" s="4"/>
      <c r="E658" s="4"/>
      <c r="F658" s="4"/>
      <c r="G658" s="4"/>
      <c r="H658" s="865"/>
      <c r="I658" s="2044"/>
      <c r="J658" s="204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.5">
      <c r="A659" s="4"/>
      <c r="B659" s="4"/>
      <c r="C659" s="4"/>
      <c r="D659" s="4"/>
      <c r="E659" s="4"/>
      <c r="F659" s="4"/>
      <c r="G659" s="4"/>
      <c r="H659" s="865"/>
      <c r="I659" s="2044"/>
      <c r="J659" s="204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.5">
      <c r="A660" s="4"/>
      <c r="B660" s="4"/>
      <c r="C660" s="4"/>
      <c r="D660" s="4"/>
      <c r="E660" s="4"/>
      <c r="F660" s="4"/>
      <c r="G660" s="4"/>
      <c r="H660" s="865"/>
      <c r="I660" s="2044"/>
      <c r="J660" s="204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.5">
      <c r="A661" s="4"/>
      <c r="B661" s="4"/>
      <c r="C661" s="4"/>
      <c r="D661" s="4"/>
      <c r="E661" s="4"/>
      <c r="F661" s="4"/>
      <c r="G661" s="4"/>
      <c r="H661" s="865"/>
      <c r="I661" s="2044"/>
      <c r="J661" s="204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.5">
      <c r="A662" s="4"/>
      <c r="B662" s="4"/>
      <c r="C662" s="4"/>
      <c r="D662" s="4"/>
      <c r="E662" s="4"/>
      <c r="F662" s="4"/>
      <c r="G662" s="4"/>
      <c r="H662" s="865"/>
      <c r="I662" s="2044"/>
      <c r="J662" s="204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.5">
      <c r="A663" s="4"/>
      <c r="B663" s="4"/>
      <c r="C663" s="4"/>
      <c r="D663" s="4"/>
      <c r="E663" s="4"/>
      <c r="F663" s="4"/>
      <c r="G663" s="4"/>
      <c r="H663" s="865"/>
      <c r="I663" s="2044"/>
      <c r="J663" s="204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.5">
      <c r="A664" s="4"/>
      <c r="B664" s="4"/>
      <c r="C664" s="4"/>
      <c r="D664" s="4"/>
      <c r="E664" s="4"/>
      <c r="F664" s="4"/>
      <c r="G664" s="4"/>
      <c r="H664" s="865"/>
      <c r="I664" s="2044"/>
      <c r="J664" s="204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.5">
      <c r="A665" s="4"/>
      <c r="B665" s="4"/>
      <c r="C665" s="4"/>
      <c r="D665" s="4"/>
      <c r="E665" s="4"/>
      <c r="F665" s="4"/>
      <c r="G665" s="4"/>
      <c r="H665" s="865"/>
      <c r="I665" s="2044"/>
      <c r="J665" s="204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.5">
      <c r="A666" s="4"/>
      <c r="B666" s="4"/>
      <c r="C666" s="4"/>
      <c r="D666" s="4"/>
      <c r="E666" s="4"/>
      <c r="F666" s="4"/>
      <c r="G666" s="4"/>
      <c r="H666" s="865"/>
      <c r="I666" s="2044"/>
      <c r="J666" s="204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.5">
      <c r="A667" s="4"/>
      <c r="B667" s="4"/>
      <c r="C667" s="4"/>
      <c r="D667" s="4"/>
      <c r="E667" s="4"/>
      <c r="F667" s="4"/>
      <c r="G667" s="4"/>
      <c r="H667" s="865"/>
      <c r="I667" s="2044"/>
      <c r="J667" s="204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.5">
      <c r="A668" s="4"/>
      <c r="B668" s="4"/>
      <c r="C668" s="4"/>
      <c r="D668" s="4"/>
      <c r="E668" s="4"/>
      <c r="F668" s="4"/>
      <c r="G668" s="4"/>
      <c r="H668" s="865"/>
      <c r="I668" s="2044"/>
      <c r="J668" s="204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.5">
      <c r="A669" s="4"/>
      <c r="B669" s="4"/>
      <c r="C669" s="4"/>
      <c r="D669" s="4"/>
      <c r="E669" s="4"/>
      <c r="F669" s="4"/>
      <c r="G669" s="4"/>
      <c r="H669" s="865"/>
      <c r="I669" s="2044"/>
      <c r="J669" s="204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.5">
      <c r="A670" s="4"/>
      <c r="B670" s="4"/>
      <c r="C670" s="4"/>
      <c r="D670" s="4"/>
      <c r="E670" s="4"/>
      <c r="F670" s="4"/>
      <c r="G670" s="4"/>
      <c r="H670" s="865"/>
      <c r="I670" s="2044"/>
      <c r="J670" s="204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.5">
      <c r="A671" s="4"/>
      <c r="B671" s="4"/>
      <c r="C671" s="4"/>
      <c r="D671" s="4"/>
      <c r="E671" s="4"/>
      <c r="F671" s="4"/>
      <c r="G671" s="4"/>
      <c r="H671" s="865"/>
      <c r="I671" s="2044"/>
      <c r="J671" s="204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.5">
      <c r="A672" s="4"/>
      <c r="B672" s="4"/>
      <c r="C672" s="4"/>
      <c r="D672" s="4"/>
      <c r="E672" s="4"/>
      <c r="F672" s="4"/>
      <c r="G672" s="4"/>
      <c r="H672" s="865"/>
      <c r="I672" s="2044"/>
      <c r="J672" s="204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.5">
      <c r="A673" s="4"/>
      <c r="B673" s="4"/>
      <c r="C673" s="4"/>
      <c r="D673" s="4"/>
      <c r="E673" s="4"/>
      <c r="F673" s="4"/>
      <c r="G673" s="4"/>
      <c r="H673" s="865"/>
      <c r="I673" s="2044"/>
      <c r="J673" s="204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.5">
      <c r="A674" s="4"/>
      <c r="B674" s="4"/>
      <c r="C674" s="4"/>
      <c r="D674" s="4"/>
      <c r="E674" s="4"/>
      <c r="F674" s="4"/>
      <c r="G674" s="4"/>
      <c r="H674" s="865"/>
      <c r="I674" s="2044"/>
      <c r="J674" s="204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.5">
      <c r="A675" s="4"/>
      <c r="B675" s="4"/>
      <c r="C675" s="4"/>
      <c r="D675" s="4"/>
      <c r="E675" s="4"/>
      <c r="F675" s="4"/>
      <c r="G675" s="4"/>
      <c r="H675" s="865"/>
      <c r="I675" s="2044"/>
      <c r="J675" s="204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.5">
      <c r="A676" s="4"/>
      <c r="B676" s="4"/>
      <c r="C676" s="4"/>
      <c r="D676" s="4"/>
      <c r="E676" s="4"/>
      <c r="F676" s="4"/>
      <c r="G676" s="4"/>
      <c r="H676" s="865"/>
      <c r="I676" s="2044"/>
      <c r="J676" s="204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.5">
      <c r="A677" s="4"/>
      <c r="B677" s="4"/>
      <c r="C677" s="4"/>
      <c r="D677" s="4"/>
      <c r="E677" s="4"/>
      <c r="F677" s="4"/>
      <c r="G677" s="4"/>
      <c r="H677" s="865"/>
      <c r="I677" s="2044"/>
      <c r="J677" s="204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.5">
      <c r="A678" s="4"/>
      <c r="B678" s="4"/>
      <c r="C678" s="4"/>
      <c r="D678" s="4"/>
      <c r="E678" s="4"/>
      <c r="F678" s="4"/>
      <c r="G678" s="4"/>
      <c r="H678" s="865"/>
      <c r="I678" s="2044"/>
      <c r="J678" s="204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.5">
      <c r="A679" s="4"/>
      <c r="B679" s="4"/>
      <c r="C679" s="4"/>
      <c r="D679" s="4"/>
      <c r="E679" s="4"/>
      <c r="F679" s="4"/>
      <c r="G679" s="4"/>
      <c r="H679" s="865"/>
      <c r="I679" s="2044"/>
      <c r="J679" s="204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.5">
      <c r="A680" s="4"/>
      <c r="B680" s="4"/>
      <c r="C680" s="4"/>
      <c r="D680" s="4"/>
      <c r="E680" s="4"/>
      <c r="F680" s="4"/>
      <c r="G680" s="4"/>
      <c r="H680" s="865"/>
      <c r="I680" s="2044"/>
      <c r="J680" s="204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.5">
      <c r="A681" s="4"/>
      <c r="B681" s="4"/>
      <c r="C681" s="4"/>
      <c r="D681" s="4"/>
      <c r="E681" s="4"/>
      <c r="F681" s="4"/>
      <c r="G681" s="4"/>
      <c r="H681" s="865"/>
      <c r="I681" s="2044"/>
      <c r="J681" s="204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.5">
      <c r="A682" s="4"/>
      <c r="B682" s="4"/>
      <c r="C682" s="4"/>
      <c r="D682" s="4"/>
      <c r="E682" s="4"/>
      <c r="F682" s="4"/>
      <c r="G682" s="4"/>
      <c r="H682" s="865"/>
      <c r="I682" s="2044"/>
      <c r="J682" s="204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.5">
      <c r="A683" s="4"/>
      <c r="B683" s="4"/>
      <c r="C683" s="4"/>
      <c r="D683" s="4"/>
      <c r="E683" s="4"/>
      <c r="F683" s="4"/>
      <c r="G683" s="4"/>
      <c r="H683" s="865"/>
      <c r="I683" s="2044"/>
      <c r="J683" s="204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.5">
      <c r="A684" s="4"/>
      <c r="B684" s="4"/>
      <c r="C684" s="4"/>
      <c r="D684" s="4"/>
      <c r="E684" s="4"/>
      <c r="F684" s="4"/>
      <c r="G684" s="4"/>
      <c r="H684" s="865"/>
      <c r="I684" s="2044"/>
      <c r="J684" s="204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.5">
      <c r="A685" s="4"/>
      <c r="B685" s="4"/>
      <c r="C685" s="4"/>
      <c r="D685" s="4"/>
      <c r="E685" s="4"/>
      <c r="F685" s="4"/>
      <c r="G685" s="4"/>
      <c r="H685" s="865"/>
      <c r="I685" s="2044"/>
      <c r="J685" s="204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.5">
      <c r="A686" s="4"/>
      <c r="B686" s="4"/>
      <c r="C686" s="4"/>
      <c r="D686" s="4"/>
      <c r="E686" s="4"/>
      <c r="F686" s="4"/>
      <c r="G686" s="4"/>
      <c r="H686" s="865"/>
      <c r="I686" s="2044"/>
      <c r="J686" s="204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.5">
      <c r="A687" s="4"/>
      <c r="B687" s="4"/>
      <c r="C687" s="4"/>
      <c r="D687" s="4"/>
      <c r="E687" s="4"/>
      <c r="F687" s="4"/>
      <c r="G687" s="4"/>
      <c r="H687" s="865"/>
      <c r="I687" s="2044"/>
      <c r="J687" s="204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.5">
      <c r="A688" s="4"/>
      <c r="B688" s="4"/>
      <c r="C688" s="4"/>
      <c r="D688" s="4"/>
      <c r="E688" s="4"/>
      <c r="F688" s="4"/>
      <c r="G688" s="4"/>
      <c r="H688" s="865"/>
      <c r="I688" s="2044"/>
      <c r="J688" s="204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.5">
      <c r="A689" s="4"/>
      <c r="B689" s="4"/>
      <c r="C689" s="4"/>
      <c r="D689" s="4"/>
      <c r="E689" s="4"/>
      <c r="F689" s="4"/>
      <c r="G689" s="4"/>
      <c r="H689" s="865"/>
      <c r="I689" s="2044"/>
      <c r="J689" s="204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.5">
      <c r="A690" s="4"/>
      <c r="B690" s="4"/>
      <c r="C690" s="4"/>
      <c r="D690" s="4"/>
      <c r="E690" s="4"/>
      <c r="F690" s="4"/>
      <c r="G690" s="4"/>
      <c r="H690" s="865"/>
      <c r="I690" s="2044"/>
      <c r="J690" s="204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.5">
      <c r="A691" s="4"/>
      <c r="B691" s="4"/>
      <c r="C691" s="4"/>
      <c r="D691" s="4"/>
      <c r="E691" s="4"/>
      <c r="F691" s="4"/>
      <c r="G691" s="4"/>
      <c r="H691" s="865"/>
      <c r="I691" s="2044"/>
      <c r="J691" s="204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.5">
      <c r="A692" s="4"/>
      <c r="B692" s="4"/>
      <c r="C692" s="4"/>
      <c r="D692" s="4"/>
      <c r="E692" s="4"/>
      <c r="F692" s="4"/>
      <c r="G692" s="4"/>
      <c r="H692" s="865"/>
      <c r="I692" s="2044"/>
      <c r="J692" s="204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.5">
      <c r="A693" s="4"/>
      <c r="B693" s="4"/>
      <c r="C693" s="4"/>
      <c r="D693" s="4"/>
      <c r="E693" s="4"/>
      <c r="F693" s="4"/>
      <c r="G693" s="4"/>
      <c r="H693" s="865"/>
      <c r="I693" s="2044"/>
      <c r="J693" s="204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.5">
      <c r="A694" s="4"/>
      <c r="B694" s="4"/>
      <c r="C694" s="4"/>
      <c r="D694" s="4"/>
      <c r="E694" s="4"/>
      <c r="F694" s="4"/>
      <c r="G694" s="4"/>
      <c r="H694" s="865"/>
      <c r="I694" s="2044"/>
      <c r="J694" s="204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.5">
      <c r="A695" s="4"/>
      <c r="B695" s="4"/>
      <c r="C695" s="4"/>
      <c r="D695" s="4"/>
      <c r="E695" s="4"/>
      <c r="F695" s="4"/>
      <c r="G695" s="4"/>
      <c r="H695" s="865"/>
      <c r="I695" s="2044"/>
      <c r="J695" s="204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.5">
      <c r="A696" s="4"/>
      <c r="B696" s="4"/>
      <c r="C696" s="4"/>
      <c r="D696" s="4"/>
      <c r="E696" s="4"/>
      <c r="F696" s="4"/>
      <c r="G696" s="4"/>
      <c r="H696" s="865"/>
      <c r="I696" s="2044"/>
      <c r="J696" s="204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.5">
      <c r="A697" s="4"/>
      <c r="B697" s="4"/>
      <c r="C697" s="4"/>
      <c r="D697" s="4"/>
      <c r="E697" s="4"/>
      <c r="F697" s="4"/>
      <c r="G697" s="4"/>
      <c r="H697" s="865"/>
      <c r="I697" s="2044"/>
      <c r="J697" s="204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.5">
      <c r="A698" s="4"/>
      <c r="B698" s="4"/>
      <c r="C698" s="4"/>
      <c r="D698" s="4"/>
      <c r="E698" s="4"/>
      <c r="F698" s="4"/>
      <c r="G698" s="4"/>
      <c r="H698" s="865"/>
      <c r="I698" s="2044"/>
      <c r="J698" s="204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.5">
      <c r="A699" s="4"/>
      <c r="B699" s="4"/>
      <c r="C699" s="4"/>
      <c r="D699" s="4"/>
      <c r="E699" s="4"/>
      <c r="F699" s="4"/>
      <c r="G699" s="4"/>
      <c r="H699" s="865"/>
      <c r="I699" s="2044"/>
      <c r="J699" s="204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.5">
      <c r="A700" s="4"/>
      <c r="B700" s="4"/>
      <c r="C700" s="4"/>
      <c r="D700" s="4"/>
      <c r="E700" s="4"/>
      <c r="F700" s="4"/>
      <c r="G700" s="4"/>
      <c r="H700" s="865"/>
      <c r="I700" s="2044"/>
      <c r="J700" s="204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.5">
      <c r="A701" s="4"/>
      <c r="B701" s="4"/>
      <c r="C701" s="4"/>
      <c r="D701" s="4"/>
      <c r="E701" s="4"/>
      <c r="F701" s="4"/>
      <c r="G701" s="4"/>
      <c r="H701" s="865"/>
      <c r="I701" s="2044"/>
      <c r="J701" s="204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.5">
      <c r="A702" s="4"/>
      <c r="B702" s="4"/>
      <c r="C702" s="4"/>
      <c r="D702" s="4"/>
      <c r="E702" s="4"/>
      <c r="F702" s="4"/>
      <c r="G702" s="4"/>
      <c r="H702" s="865"/>
      <c r="I702" s="2044"/>
      <c r="J702" s="204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.5">
      <c r="A703" s="4"/>
      <c r="B703" s="4"/>
      <c r="C703" s="4"/>
      <c r="D703" s="4"/>
      <c r="E703" s="4"/>
      <c r="F703" s="4"/>
      <c r="G703" s="4"/>
      <c r="H703" s="865"/>
      <c r="I703" s="2044"/>
      <c r="J703" s="204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.5">
      <c r="A704" s="4"/>
      <c r="B704" s="4"/>
      <c r="C704" s="4"/>
      <c r="D704" s="4"/>
      <c r="E704" s="4"/>
      <c r="F704" s="4"/>
      <c r="G704" s="4"/>
      <c r="H704" s="865"/>
      <c r="I704" s="2044"/>
      <c r="J704" s="204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.5">
      <c r="A705" s="4"/>
      <c r="B705" s="4"/>
      <c r="C705" s="4"/>
      <c r="D705" s="4"/>
      <c r="E705" s="4"/>
      <c r="F705" s="4"/>
      <c r="G705" s="4"/>
      <c r="H705" s="865"/>
      <c r="I705" s="2044"/>
      <c r="J705" s="204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.5">
      <c r="A706" s="4"/>
      <c r="B706" s="4"/>
      <c r="C706" s="4"/>
      <c r="D706" s="4"/>
      <c r="E706" s="4"/>
      <c r="F706" s="4"/>
      <c r="G706" s="4"/>
      <c r="H706" s="865"/>
      <c r="I706" s="2044"/>
      <c r="J706" s="204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.5">
      <c r="A707" s="4"/>
      <c r="B707" s="4"/>
      <c r="C707" s="4"/>
      <c r="D707" s="4"/>
      <c r="E707" s="4"/>
      <c r="F707" s="4"/>
      <c r="G707" s="4"/>
      <c r="H707" s="865"/>
      <c r="I707" s="2044"/>
      <c r="J707" s="204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.5">
      <c r="A708" s="4"/>
      <c r="B708" s="4"/>
      <c r="C708" s="4"/>
      <c r="D708" s="4"/>
      <c r="E708" s="4"/>
      <c r="F708" s="4"/>
      <c r="G708" s="4"/>
      <c r="H708" s="865"/>
      <c r="I708" s="2044"/>
      <c r="J708" s="204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.5">
      <c r="A709" s="4"/>
      <c r="B709" s="4"/>
      <c r="C709" s="4"/>
      <c r="D709" s="4"/>
      <c r="E709" s="4"/>
      <c r="F709" s="4"/>
      <c r="G709" s="4"/>
      <c r="H709" s="865"/>
      <c r="I709" s="2044"/>
      <c r="J709" s="204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.5">
      <c r="A710" s="4"/>
      <c r="B710" s="4"/>
      <c r="C710" s="4"/>
      <c r="D710" s="4"/>
      <c r="E710" s="4"/>
      <c r="F710" s="4"/>
      <c r="G710" s="4"/>
      <c r="H710" s="865"/>
      <c r="I710" s="2044"/>
      <c r="J710" s="204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.5">
      <c r="A711" s="4"/>
      <c r="B711" s="4"/>
      <c r="C711" s="4"/>
      <c r="D711" s="4"/>
      <c r="E711" s="4"/>
      <c r="F711" s="4"/>
      <c r="G711" s="4"/>
      <c r="H711" s="865"/>
      <c r="I711" s="2044"/>
      <c r="J711" s="204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.5">
      <c r="A712" s="4"/>
      <c r="B712" s="4"/>
      <c r="C712" s="4"/>
      <c r="D712" s="4"/>
      <c r="E712" s="4"/>
      <c r="F712" s="4"/>
      <c r="G712" s="4"/>
      <c r="H712" s="865"/>
      <c r="I712" s="2044"/>
      <c r="J712" s="204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.5">
      <c r="A713" s="4"/>
      <c r="B713" s="4"/>
      <c r="C713" s="4"/>
      <c r="D713" s="4"/>
      <c r="E713" s="4"/>
      <c r="F713" s="4"/>
      <c r="G713" s="4"/>
      <c r="H713" s="865"/>
      <c r="I713" s="2044"/>
      <c r="J713" s="204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.5">
      <c r="A714" s="4"/>
      <c r="B714" s="4"/>
      <c r="C714" s="4"/>
      <c r="D714" s="4"/>
      <c r="E714" s="4"/>
      <c r="F714" s="4"/>
      <c r="G714" s="4"/>
      <c r="H714" s="865"/>
      <c r="I714" s="2044"/>
      <c r="J714" s="204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.5">
      <c r="A715" s="4"/>
      <c r="B715" s="4"/>
      <c r="C715" s="4"/>
      <c r="D715" s="4"/>
      <c r="E715" s="4"/>
      <c r="F715" s="4"/>
      <c r="G715" s="4"/>
      <c r="H715" s="865"/>
      <c r="I715" s="2044"/>
      <c r="J715" s="204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.5">
      <c r="A716" s="4"/>
      <c r="B716" s="4"/>
      <c r="C716" s="4"/>
      <c r="D716" s="4"/>
      <c r="E716" s="4"/>
      <c r="F716" s="4"/>
      <c r="G716" s="4"/>
      <c r="H716" s="865"/>
      <c r="I716" s="2044"/>
      <c r="J716" s="204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.5">
      <c r="A717" s="4"/>
      <c r="B717" s="4"/>
      <c r="C717" s="4"/>
      <c r="D717" s="4"/>
      <c r="E717" s="4"/>
      <c r="F717" s="4"/>
      <c r="G717" s="4"/>
      <c r="H717" s="865"/>
      <c r="I717" s="2044"/>
      <c r="J717" s="204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.5">
      <c r="A718" s="4"/>
      <c r="B718" s="4"/>
      <c r="C718" s="4"/>
      <c r="D718" s="4"/>
      <c r="E718" s="4"/>
      <c r="F718" s="4"/>
      <c r="G718" s="4"/>
      <c r="H718" s="865"/>
      <c r="I718" s="2044"/>
      <c r="J718" s="204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.5">
      <c r="A719" s="4"/>
      <c r="B719" s="4"/>
      <c r="C719" s="4"/>
      <c r="D719" s="4"/>
      <c r="E719" s="4"/>
      <c r="F719" s="4"/>
      <c r="G719" s="4"/>
      <c r="H719" s="865"/>
      <c r="I719" s="2044"/>
      <c r="J719" s="204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.5">
      <c r="A720" s="4"/>
      <c r="B720" s="4"/>
      <c r="C720" s="4"/>
      <c r="D720" s="4"/>
      <c r="E720" s="4"/>
      <c r="F720" s="4"/>
      <c r="G720" s="4"/>
      <c r="H720" s="865"/>
      <c r="I720" s="2044"/>
      <c r="J720" s="204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.5">
      <c r="A721" s="4"/>
      <c r="B721" s="4"/>
      <c r="C721" s="4"/>
      <c r="D721" s="4"/>
      <c r="E721" s="4"/>
      <c r="F721" s="4"/>
      <c r="G721" s="4"/>
      <c r="H721" s="865"/>
      <c r="I721" s="2044"/>
      <c r="J721" s="204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.5">
      <c r="A722" s="4"/>
      <c r="B722" s="4"/>
      <c r="C722" s="4"/>
      <c r="D722" s="4"/>
      <c r="E722" s="4"/>
      <c r="F722" s="4"/>
      <c r="G722" s="4"/>
      <c r="H722" s="865"/>
      <c r="I722" s="2044"/>
      <c r="J722" s="204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.5">
      <c r="A723" s="4"/>
      <c r="B723" s="4"/>
      <c r="C723" s="4"/>
      <c r="D723" s="4"/>
      <c r="E723" s="4"/>
      <c r="F723" s="4"/>
      <c r="G723" s="4"/>
      <c r="H723" s="865"/>
      <c r="I723" s="2044"/>
      <c r="J723" s="204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.5">
      <c r="A724" s="4"/>
      <c r="B724" s="4"/>
      <c r="C724" s="4"/>
      <c r="D724" s="4"/>
      <c r="E724" s="4"/>
      <c r="F724" s="4"/>
      <c r="G724" s="4"/>
      <c r="H724" s="865"/>
      <c r="I724" s="2044"/>
      <c r="J724" s="204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.5">
      <c r="A725" s="4"/>
      <c r="B725" s="4"/>
      <c r="C725" s="4"/>
      <c r="D725" s="4"/>
      <c r="E725" s="4"/>
      <c r="F725" s="4"/>
      <c r="G725" s="4"/>
      <c r="H725" s="865"/>
      <c r="I725" s="2044"/>
      <c r="J725" s="204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.5">
      <c r="A726" s="4"/>
      <c r="B726" s="4"/>
      <c r="C726" s="4"/>
      <c r="D726" s="4"/>
      <c r="E726" s="4"/>
      <c r="F726" s="4"/>
      <c r="G726" s="4"/>
      <c r="H726" s="865"/>
      <c r="I726" s="2044"/>
      <c r="J726" s="204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.5">
      <c r="A727" s="4"/>
      <c r="B727" s="4"/>
      <c r="C727" s="4"/>
      <c r="D727" s="4"/>
      <c r="E727" s="4"/>
      <c r="F727" s="4"/>
      <c r="G727" s="4"/>
      <c r="H727" s="865"/>
      <c r="I727" s="2044"/>
      <c r="J727" s="204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.5">
      <c r="A728" s="4"/>
      <c r="B728" s="4"/>
      <c r="C728" s="4"/>
      <c r="D728" s="4"/>
      <c r="E728" s="4"/>
      <c r="F728" s="4"/>
      <c r="G728" s="4"/>
      <c r="H728" s="865"/>
      <c r="I728" s="2044"/>
      <c r="J728" s="204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.5">
      <c r="A729" s="4"/>
      <c r="B729" s="4"/>
      <c r="C729" s="4"/>
      <c r="D729" s="4"/>
      <c r="E729" s="4"/>
      <c r="F729" s="4"/>
      <c r="G729" s="4"/>
      <c r="H729" s="865"/>
      <c r="I729" s="2044"/>
      <c r="J729" s="204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.5">
      <c r="A730" s="4"/>
      <c r="B730" s="4"/>
      <c r="C730" s="4"/>
      <c r="D730" s="4"/>
      <c r="E730" s="4"/>
      <c r="F730" s="4"/>
      <c r="G730" s="4"/>
      <c r="H730" s="865"/>
      <c r="I730" s="2044"/>
      <c r="J730" s="204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.5">
      <c r="A731" s="4"/>
      <c r="B731" s="4"/>
      <c r="C731" s="4"/>
      <c r="D731" s="4"/>
      <c r="E731" s="4"/>
      <c r="F731" s="4"/>
      <c r="G731" s="4"/>
      <c r="H731" s="865"/>
      <c r="I731" s="2044"/>
      <c r="J731" s="204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.5">
      <c r="A732" s="4"/>
      <c r="B732" s="4"/>
      <c r="C732" s="4"/>
      <c r="D732" s="4"/>
      <c r="E732" s="4"/>
      <c r="F732" s="4"/>
      <c r="G732" s="4"/>
      <c r="H732" s="865"/>
      <c r="I732" s="2044"/>
      <c r="J732" s="204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.5">
      <c r="A733" s="4"/>
      <c r="B733" s="4"/>
      <c r="C733" s="4"/>
      <c r="D733" s="4"/>
      <c r="E733" s="4"/>
      <c r="F733" s="4"/>
      <c r="G733" s="4"/>
      <c r="H733" s="865"/>
      <c r="I733" s="2044"/>
      <c r="J733" s="204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.5">
      <c r="A734" s="4"/>
      <c r="B734" s="4"/>
      <c r="C734" s="4"/>
      <c r="D734" s="4"/>
      <c r="E734" s="4"/>
      <c r="F734" s="4"/>
      <c r="G734" s="4"/>
      <c r="H734" s="865"/>
      <c r="I734" s="2044"/>
      <c r="J734" s="204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.5">
      <c r="A735" s="4"/>
      <c r="B735" s="4"/>
      <c r="C735" s="4"/>
      <c r="D735" s="4"/>
      <c r="E735" s="4"/>
      <c r="F735" s="4"/>
      <c r="G735" s="4"/>
      <c r="H735" s="865"/>
      <c r="I735" s="2044"/>
      <c r="J735" s="204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.5">
      <c r="A736" s="4"/>
      <c r="B736" s="4"/>
      <c r="C736" s="4"/>
      <c r="D736" s="4"/>
      <c r="E736" s="4"/>
      <c r="F736" s="4"/>
      <c r="G736" s="4"/>
      <c r="H736" s="865"/>
      <c r="I736" s="2044"/>
      <c r="J736" s="204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.5">
      <c r="A737" s="4"/>
      <c r="B737" s="4"/>
      <c r="C737" s="4"/>
      <c r="D737" s="4"/>
      <c r="E737" s="4"/>
      <c r="F737" s="4"/>
      <c r="G737" s="4"/>
      <c r="H737" s="865"/>
      <c r="I737" s="2044"/>
      <c r="J737" s="204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.5">
      <c r="A738" s="4"/>
      <c r="B738" s="4"/>
      <c r="C738" s="4"/>
      <c r="D738" s="4"/>
      <c r="E738" s="4"/>
      <c r="F738" s="4"/>
      <c r="G738" s="4"/>
      <c r="H738" s="865"/>
      <c r="I738" s="2044"/>
      <c r="J738" s="204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.5">
      <c r="A739" s="4"/>
      <c r="B739" s="4"/>
      <c r="C739" s="4"/>
      <c r="D739" s="4"/>
      <c r="E739" s="4"/>
      <c r="F739" s="4"/>
      <c r="G739" s="4"/>
      <c r="H739" s="865"/>
      <c r="I739" s="2044"/>
      <c r="J739" s="204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.5">
      <c r="A740" s="4"/>
      <c r="B740" s="4"/>
      <c r="C740" s="4"/>
      <c r="D740" s="4"/>
      <c r="E740" s="4"/>
      <c r="F740" s="4"/>
      <c r="G740" s="4"/>
      <c r="H740" s="865"/>
      <c r="I740" s="2044"/>
      <c r="J740" s="204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.5">
      <c r="A741" s="4"/>
      <c r="B741" s="4"/>
      <c r="C741" s="4"/>
      <c r="D741" s="4"/>
      <c r="E741" s="4"/>
      <c r="F741" s="4"/>
      <c r="G741" s="4"/>
      <c r="H741" s="865"/>
      <c r="I741" s="2044"/>
      <c r="J741" s="204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.5">
      <c r="A742" s="4"/>
      <c r="B742" s="4"/>
      <c r="C742" s="4"/>
      <c r="D742" s="4"/>
      <c r="E742" s="4"/>
      <c r="F742" s="4"/>
      <c r="G742" s="4"/>
      <c r="H742" s="865"/>
      <c r="I742" s="2044"/>
      <c r="J742" s="204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.5">
      <c r="A743" s="4"/>
      <c r="B743" s="4"/>
      <c r="C743" s="4"/>
      <c r="D743" s="4"/>
      <c r="E743" s="4"/>
      <c r="F743" s="4"/>
      <c r="G743" s="4"/>
      <c r="H743" s="865"/>
      <c r="I743" s="2044"/>
      <c r="J743" s="204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.5">
      <c r="A744" s="4"/>
      <c r="B744" s="4"/>
      <c r="C744" s="4"/>
      <c r="D744" s="4"/>
      <c r="E744" s="4"/>
      <c r="F744" s="4"/>
      <c r="G744" s="4"/>
      <c r="H744" s="865"/>
      <c r="I744" s="2044"/>
      <c r="J744" s="204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.5">
      <c r="A745" s="4"/>
      <c r="B745" s="4"/>
      <c r="C745" s="4"/>
      <c r="D745" s="4"/>
      <c r="E745" s="4"/>
      <c r="F745" s="4"/>
      <c r="G745" s="4"/>
      <c r="H745" s="865"/>
      <c r="I745" s="2044"/>
      <c r="J745" s="204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.5">
      <c r="A746" s="4"/>
      <c r="B746" s="4"/>
      <c r="C746" s="4"/>
      <c r="D746" s="4"/>
      <c r="E746" s="4"/>
      <c r="F746" s="4"/>
      <c r="G746" s="4"/>
      <c r="H746" s="865"/>
      <c r="I746" s="2044"/>
      <c r="J746" s="204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.5">
      <c r="A747" s="4"/>
      <c r="B747" s="4"/>
      <c r="C747" s="4"/>
      <c r="D747" s="4"/>
      <c r="E747" s="4"/>
      <c r="F747" s="4"/>
      <c r="G747" s="4"/>
      <c r="H747" s="865"/>
      <c r="I747" s="2044"/>
      <c r="J747" s="204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.5">
      <c r="A748" s="4"/>
      <c r="B748" s="4"/>
      <c r="C748" s="4"/>
      <c r="D748" s="4"/>
      <c r="E748" s="4"/>
      <c r="F748" s="4"/>
      <c r="G748" s="4"/>
      <c r="H748" s="865"/>
      <c r="I748" s="2044"/>
      <c r="J748" s="204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.5">
      <c r="A749" s="4"/>
      <c r="B749" s="4"/>
      <c r="C749" s="4"/>
      <c r="D749" s="4"/>
      <c r="E749" s="4"/>
      <c r="F749" s="4"/>
      <c r="G749" s="4"/>
      <c r="H749" s="865"/>
      <c r="I749" s="2044"/>
      <c r="J749" s="204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.5">
      <c r="A750" s="4"/>
      <c r="B750" s="4"/>
      <c r="C750" s="4"/>
      <c r="D750" s="4"/>
      <c r="E750" s="4"/>
      <c r="F750" s="4"/>
      <c r="G750" s="4"/>
      <c r="H750" s="865"/>
      <c r="I750" s="2044"/>
      <c r="J750" s="204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.5">
      <c r="A751" s="4"/>
      <c r="B751" s="4"/>
      <c r="C751" s="4"/>
      <c r="D751" s="4"/>
      <c r="E751" s="4"/>
      <c r="F751" s="4"/>
      <c r="G751" s="4"/>
      <c r="H751" s="865"/>
      <c r="I751" s="2044"/>
      <c r="J751" s="204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.5">
      <c r="A752" s="4"/>
      <c r="B752" s="4"/>
      <c r="C752" s="4"/>
      <c r="D752" s="4"/>
      <c r="E752" s="4"/>
      <c r="F752" s="4"/>
      <c r="G752" s="4"/>
      <c r="H752" s="865"/>
      <c r="I752" s="2044"/>
      <c r="J752" s="204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.5">
      <c r="A753" s="4"/>
      <c r="B753" s="4"/>
      <c r="C753" s="4"/>
      <c r="D753" s="4"/>
      <c r="E753" s="4"/>
      <c r="F753" s="4"/>
      <c r="G753" s="4"/>
      <c r="H753" s="865"/>
      <c r="I753" s="2044"/>
      <c r="J753" s="204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.5">
      <c r="A754" s="4"/>
      <c r="B754" s="4"/>
      <c r="C754" s="4"/>
      <c r="D754" s="4"/>
      <c r="E754" s="4"/>
      <c r="F754" s="4"/>
      <c r="G754" s="4"/>
      <c r="H754" s="865"/>
      <c r="I754" s="2044"/>
      <c r="J754" s="204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.5">
      <c r="A755" s="4"/>
      <c r="B755" s="4"/>
      <c r="C755" s="4"/>
      <c r="D755" s="4"/>
      <c r="E755" s="4"/>
      <c r="F755" s="4"/>
      <c r="G755" s="4"/>
      <c r="H755" s="865"/>
      <c r="I755" s="2044"/>
      <c r="J755" s="204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.5">
      <c r="A756" s="4"/>
      <c r="B756" s="4"/>
      <c r="C756" s="4"/>
      <c r="D756" s="4"/>
      <c r="E756" s="4"/>
      <c r="F756" s="4"/>
      <c r="G756" s="4"/>
      <c r="H756" s="865"/>
      <c r="I756" s="2044"/>
      <c r="J756" s="204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.5">
      <c r="A757" s="4"/>
      <c r="B757" s="4"/>
      <c r="C757" s="4"/>
      <c r="D757" s="4"/>
      <c r="E757" s="4"/>
      <c r="F757" s="4"/>
      <c r="G757" s="4"/>
      <c r="H757" s="865"/>
      <c r="I757" s="2044"/>
      <c r="J757" s="204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.5">
      <c r="A758" s="4"/>
      <c r="B758" s="4"/>
      <c r="C758" s="4"/>
      <c r="D758" s="4"/>
      <c r="E758" s="4"/>
      <c r="F758" s="4"/>
      <c r="G758" s="4"/>
      <c r="H758" s="865"/>
      <c r="I758" s="2044"/>
      <c r="J758" s="204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.5">
      <c r="A759" s="4"/>
      <c r="B759" s="4"/>
      <c r="C759" s="4"/>
      <c r="D759" s="4"/>
      <c r="E759" s="4"/>
      <c r="F759" s="4"/>
      <c r="G759" s="4"/>
      <c r="H759" s="865"/>
      <c r="I759" s="2044"/>
      <c r="J759" s="204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.5">
      <c r="A760" s="4"/>
      <c r="B760" s="4"/>
      <c r="C760" s="4"/>
      <c r="D760" s="4"/>
      <c r="E760" s="4"/>
      <c r="F760" s="4"/>
      <c r="G760" s="4"/>
      <c r="H760" s="865"/>
      <c r="I760" s="2044"/>
      <c r="J760" s="204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.5">
      <c r="A761" s="4"/>
      <c r="B761" s="4"/>
      <c r="C761" s="4"/>
      <c r="D761" s="4"/>
      <c r="E761" s="4"/>
      <c r="F761" s="4"/>
      <c r="G761" s="4"/>
      <c r="H761" s="865"/>
      <c r="I761" s="2044"/>
      <c r="J761" s="204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.5">
      <c r="A762" s="4"/>
      <c r="B762" s="4"/>
      <c r="C762" s="4"/>
      <c r="D762" s="4"/>
      <c r="E762" s="4"/>
      <c r="F762" s="4"/>
      <c r="G762" s="4"/>
      <c r="H762" s="865"/>
      <c r="I762" s="2044"/>
      <c r="J762" s="204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.5">
      <c r="A763" s="4"/>
      <c r="B763" s="4"/>
      <c r="C763" s="4"/>
      <c r="D763" s="4"/>
      <c r="E763" s="4"/>
      <c r="F763" s="4"/>
      <c r="G763" s="4"/>
      <c r="H763" s="865"/>
      <c r="I763" s="2044"/>
      <c r="J763" s="204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.5">
      <c r="A764" s="4"/>
      <c r="B764" s="4"/>
      <c r="C764" s="4"/>
      <c r="D764" s="4"/>
      <c r="E764" s="4"/>
      <c r="F764" s="4"/>
      <c r="G764" s="4"/>
      <c r="H764" s="865"/>
      <c r="I764" s="2044"/>
      <c r="J764" s="204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.5">
      <c r="A765" s="4"/>
      <c r="B765" s="4"/>
      <c r="C765" s="4"/>
      <c r="D765" s="4"/>
      <c r="E765" s="4"/>
      <c r="F765" s="4"/>
      <c r="G765" s="4"/>
      <c r="H765" s="865"/>
      <c r="I765" s="2044"/>
      <c r="J765" s="204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.5">
      <c r="A766" s="4"/>
      <c r="B766" s="4"/>
      <c r="C766" s="4"/>
      <c r="D766" s="4"/>
      <c r="E766" s="4"/>
      <c r="F766" s="4"/>
      <c r="G766" s="4"/>
      <c r="H766" s="865"/>
      <c r="I766" s="2044"/>
      <c r="J766" s="204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.5">
      <c r="A767" s="4"/>
      <c r="B767" s="4"/>
      <c r="C767" s="4"/>
      <c r="D767" s="4"/>
      <c r="E767" s="4"/>
      <c r="F767" s="4"/>
      <c r="G767" s="4"/>
      <c r="H767" s="865"/>
      <c r="I767" s="2044"/>
      <c r="J767" s="204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.5">
      <c r="A768" s="4"/>
      <c r="B768" s="4"/>
      <c r="C768" s="4"/>
      <c r="D768" s="4"/>
      <c r="E768" s="4"/>
      <c r="F768" s="4"/>
      <c r="G768" s="4"/>
      <c r="H768" s="865"/>
      <c r="I768" s="2044"/>
      <c r="J768" s="204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.5">
      <c r="A769" s="4"/>
      <c r="B769" s="4"/>
      <c r="C769" s="4"/>
      <c r="D769" s="4"/>
      <c r="E769" s="4"/>
      <c r="F769" s="4"/>
      <c r="G769" s="4"/>
      <c r="H769" s="865"/>
      <c r="I769" s="2044"/>
      <c r="J769" s="204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.5">
      <c r="A770" s="4"/>
      <c r="B770" s="4"/>
      <c r="C770" s="4"/>
      <c r="D770" s="4"/>
      <c r="E770" s="4"/>
      <c r="F770" s="4"/>
      <c r="G770" s="4"/>
      <c r="H770" s="865"/>
      <c r="I770" s="2044"/>
      <c r="J770" s="204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.5">
      <c r="A771" s="4"/>
      <c r="B771" s="4"/>
      <c r="C771" s="4"/>
      <c r="D771" s="4"/>
      <c r="E771" s="4"/>
      <c r="F771" s="4"/>
      <c r="G771" s="4"/>
      <c r="H771" s="865"/>
      <c r="I771" s="2044"/>
      <c r="J771" s="204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.5">
      <c r="A772" s="4"/>
      <c r="B772" s="4"/>
      <c r="C772" s="4"/>
      <c r="D772" s="4"/>
      <c r="E772" s="4"/>
      <c r="F772" s="4"/>
      <c r="G772" s="4"/>
      <c r="H772" s="865"/>
      <c r="I772" s="2044"/>
      <c r="J772" s="204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.5">
      <c r="A773" s="4"/>
      <c r="B773" s="4"/>
      <c r="C773" s="4"/>
      <c r="D773" s="4"/>
      <c r="E773" s="4"/>
      <c r="F773" s="4"/>
      <c r="G773" s="4"/>
      <c r="H773" s="865"/>
      <c r="I773" s="2044"/>
      <c r="J773" s="204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.5">
      <c r="A774" s="4"/>
      <c r="B774" s="4"/>
      <c r="C774" s="4"/>
      <c r="D774" s="4"/>
      <c r="E774" s="4"/>
      <c r="F774" s="4"/>
      <c r="G774" s="4"/>
      <c r="H774" s="865"/>
      <c r="I774" s="2044"/>
      <c r="J774" s="204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.5">
      <c r="A775" s="4"/>
      <c r="B775" s="4"/>
      <c r="C775" s="4"/>
      <c r="D775" s="4"/>
      <c r="E775" s="4"/>
      <c r="F775" s="4"/>
      <c r="G775" s="4"/>
      <c r="H775" s="865"/>
      <c r="I775" s="2044"/>
      <c r="J775" s="204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.5">
      <c r="A776" s="4"/>
      <c r="B776" s="4"/>
      <c r="C776" s="4"/>
      <c r="D776" s="4"/>
      <c r="E776" s="4"/>
      <c r="F776" s="4"/>
      <c r="G776" s="4"/>
      <c r="H776" s="865"/>
      <c r="I776" s="2044"/>
      <c r="J776" s="204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.5">
      <c r="A777" s="4"/>
      <c r="B777" s="4"/>
      <c r="C777" s="4"/>
      <c r="D777" s="4"/>
      <c r="E777" s="4"/>
      <c r="F777" s="4"/>
      <c r="G777" s="4"/>
      <c r="H777" s="865"/>
      <c r="I777" s="2044"/>
      <c r="J777" s="204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.5">
      <c r="A778" s="4"/>
      <c r="B778" s="4"/>
      <c r="C778" s="4"/>
      <c r="D778" s="4"/>
      <c r="E778" s="4"/>
      <c r="F778" s="4"/>
      <c r="G778" s="4"/>
      <c r="H778" s="865"/>
      <c r="I778" s="2044"/>
      <c r="J778" s="204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.5">
      <c r="A779" s="4"/>
      <c r="B779" s="4"/>
      <c r="C779" s="4"/>
      <c r="D779" s="4"/>
      <c r="E779" s="4"/>
      <c r="F779" s="4"/>
      <c r="G779" s="4"/>
      <c r="H779" s="865"/>
      <c r="I779" s="2044"/>
      <c r="J779" s="204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.5">
      <c r="A780" s="4"/>
      <c r="B780" s="4"/>
      <c r="C780" s="4"/>
      <c r="D780" s="4"/>
      <c r="E780" s="4"/>
      <c r="F780" s="4"/>
      <c r="G780" s="4"/>
      <c r="H780" s="865"/>
      <c r="I780" s="2044"/>
      <c r="J780" s="204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.5">
      <c r="A781" s="4"/>
      <c r="B781" s="4"/>
      <c r="C781" s="4"/>
      <c r="D781" s="4"/>
      <c r="E781" s="4"/>
      <c r="F781" s="4"/>
      <c r="G781" s="4"/>
      <c r="H781" s="865"/>
      <c r="I781" s="2044"/>
      <c r="J781" s="204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.5">
      <c r="A782" s="4"/>
      <c r="B782" s="4"/>
      <c r="C782" s="4"/>
      <c r="D782" s="4"/>
      <c r="E782" s="4"/>
      <c r="F782" s="4"/>
      <c r="G782" s="4"/>
      <c r="H782" s="865"/>
      <c r="I782" s="2044"/>
      <c r="J782" s="204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.5">
      <c r="A783" s="4"/>
      <c r="B783" s="4"/>
      <c r="C783" s="4"/>
      <c r="D783" s="4"/>
      <c r="E783" s="4"/>
      <c r="F783" s="4"/>
      <c r="G783" s="4"/>
      <c r="H783" s="865"/>
      <c r="I783" s="2044"/>
      <c r="J783" s="204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.5">
      <c r="A784" s="4"/>
      <c r="B784" s="4"/>
      <c r="C784" s="4"/>
      <c r="D784" s="4"/>
      <c r="E784" s="4"/>
      <c r="F784" s="4"/>
      <c r="G784" s="4"/>
      <c r="H784" s="865"/>
      <c r="I784" s="2044"/>
      <c r="J784" s="204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.5">
      <c r="A785" s="4"/>
      <c r="B785" s="4"/>
      <c r="C785" s="4"/>
      <c r="D785" s="4"/>
      <c r="E785" s="4"/>
      <c r="F785" s="4"/>
      <c r="G785" s="4"/>
      <c r="H785" s="865"/>
      <c r="I785" s="2044"/>
      <c r="J785" s="204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.5">
      <c r="A786" s="4"/>
      <c r="B786" s="4"/>
      <c r="C786" s="4"/>
      <c r="D786" s="4"/>
      <c r="E786" s="4"/>
      <c r="F786" s="4"/>
      <c r="G786" s="4"/>
      <c r="H786" s="865"/>
      <c r="I786" s="2044"/>
      <c r="J786" s="204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.5">
      <c r="A787" s="4"/>
      <c r="B787" s="4"/>
      <c r="C787" s="4"/>
      <c r="D787" s="4"/>
      <c r="E787" s="4"/>
      <c r="F787" s="4"/>
      <c r="G787" s="4"/>
      <c r="H787" s="865"/>
      <c r="I787" s="2044"/>
      <c r="J787" s="204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.5">
      <c r="A788" s="4"/>
      <c r="B788" s="4"/>
      <c r="C788" s="4"/>
      <c r="D788" s="4"/>
      <c r="E788" s="4"/>
      <c r="F788" s="4"/>
      <c r="G788" s="4"/>
      <c r="H788" s="865"/>
      <c r="I788" s="2044"/>
      <c r="J788" s="204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.5">
      <c r="A789" s="4"/>
      <c r="B789" s="4"/>
      <c r="C789" s="4"/>
      <c r="D789" s="4"/>
      <c r="E789" s="4"/>
      <c r="F789" s="4"/>
      <c r="G789" s="4"/>
      <c r="H789" s="865"/>
      <c r="I789" s="2044"/>
      <c r="J789" s="204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.5">
      <c r="A790" s="4"/>
      <c r="B790" s="4"/>
      <c r="C790" s="4"/>
      <c r="D790" s="4"/>
      <c r="E790" s="4"/>
      <c r="F790" s="4"/>
      <c r="G790" s="4"/>
      <c r="H790" s="865"/>
      <c r="I790" s="2044"/>
      <c r="J790" s="204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.5">
      <c r="A791" s="4"/>
      <c r="B791" s="4"/>
      <c r="C791" s="4"/>
      <c r="D791" s="4"/>
      <c r="E791" s="4"/>
      <c r="F791" s="4"/>
      <c r="G791" s="4"/>
      <c r="H791" s="865"/>
      <c r="I791" s="2044"/>
      <c r="J791" s="204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.5">
      <c r="A792" s="4"/>
      <c r="B792" s="4"/>
      <c r="C792" s="4"/>
      <c r="D792" s="4"/>
      <c r="E792" s="4"/>
      <c r="F792" s="4"/>
      <c r="G792" s="4"/>
      <c r="H792" s="865"/>
      <c r="I792" s="2044"/>
      <c r="J792" s="204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.5">
      <c r="A793" s="4"/>
      <c r="B793" s="4"/>
      <c r="C793" s="4"/>
      <c r="D793" s="4"/>
      <c r="E793" s="4"/>
      <c r="F793" s="4"/>
      <c r="G793" s="4"/>
      <c r="H793" s="865"/>
      <c r="I793" s="2044"/>
      <c r="J793" s="204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.5">
      <c r="A794" s="4"/>
      <c r="B794" s="4"/>
      <c r="C794" s="4"/>
      <c r="D794" s="4"/>
      <c r="E794" s="4"/>
      <c r="F794" s="4"/>
      <c r="G794" s="4"/>
      <c r="H794" s="865"/>
      <c r="I794" s="2044"/>
      <c r="J794" s="204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.5">
      <c r="A795" s="4"/>
      <c r="B795" s="4"/>
      <c r="C795" s="4"/>
      <c r="D795" s="4"/>
      <c r="E795" s="4"/>
      <c r="F795" s="4"/>
      <c r="G795" s="4"/>
      <c r="H795" s="865"/>
      <c r="I795" s="2044"/>
      <c r="J795" s="204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.5">
      <c r="A796" s="4"/>
      <c r="B796" s="4"/>
      <c r="C796" s="4"/>
      <c r="D796" s="4"/>
      <c r="E796" s="4"/>
      <c r="F796" s="4"/>
      <c r="G796" s="4"/>
      <c r="H796" s="865"/>
      <c r="I796" s="2044"/>
      <c r="J796" s="204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.5">
      <c r="A797" s="4"/>
      <c r="B797" s="4"/>
      <c r="C797" s="4"/>
      <c r="D797" s="4"/>
      <c r="E797" s="4"/>
      <c r="F797" s="4"/>
      <c r="G797" s="4"/>
      <c r="H797" s="865"/>
      <c r="I797" s="2044"/>
      <c r="J797" s="204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.5">
      <c r="A798" s="4"/>
      <c r="B798" s="4"/>
      <c r="C798" s="4"/>
      <c r="D798" s="4"/>
      <c r="E798" s="4"/>
      <c r="F798" s="4"/>
      <c r="G798" s="4"/>
      <c r="H798" s="865"/>
      <c r="I798" s="2044"/>
      <c r="J798" s="204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.5">
      <c r="A799" s="4"/>
      <c r="B799" s="4"/>
      <c r="C799" s="4"/>
      <c r="D799" s="4"/>
      <c r="E799" s="4"/>
      <c r="F799" s="4"/>
      <c r="G799" s="4"/>
      <c r="H799" s="865"/>
      <c r="I799" s="2044"/>
      <c r="J799" s="204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.5">
      <c r="A800" s="4"/>
      <c r="B800" s="4"/>
      <c r="C800" s="4"/>
      <c r="D800" s="4"/>
      <c r="E800" s="4"/>
      <c r="F800" s="4"/>
      <c r="G800" s="4"/>
      <c r="H800" s="865"/>
      <c r="I800" s="2044"/>
      <c r="J800" s="204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.5">
      <c r="A801" s="4"/>
      <c r="B801" s="4"/>
      <c r="C801" s="4"/>
      <c r="D801" s="4"/>
      <c r="E801" s="4"/>
      <c r="F801" s="4"/>
      <c r="G801" s="4"/>
      <c r="H801" s="865"/>
      <c r="I801" s="2044"/>
      <c r="J801" s="204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.5">
      <c r="A802" s="4"/>
      <c r="B802" s="4"/>
      <c r="C802" s="4"/>
      <c r="D802" s="4"/>
      <c r="E802" s="4"/>
      <c r="F802" s="4"/>
      <c r="G802" s="4"/>
      <c r="H802" s="865"/>
      <c r="I802" s="2044"/>
      <c r="J802" s="204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.5">
      <c r="A803" s="4"/>
      <c r="B803" s="4"/>
      <c r="C803" s="4"/>
      <c r="D803" s="4"/>
      <c r="E803" s="4"/>
      <c r="F803" s="4"/>
      <c r="G803" s="4"/>
      <c r="H803" s="865"/>
      <c r="I803" s="2044"/>
      <c r="J803" s="204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.5">
      <c r="A804" s="4"/>
      <c r="B804" s="4"/>
      <c r="C804" s="4"/>
      <c r="D804" s="4"/>
      <c r="E804" s="4"/>
      <c r="F804" s="4"/>
      <c r="G804" s="4"/>
      <c r="H804" s="865"/>
      <c r="I804" s="2044"/>
      <c r="J804" s="204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.5">
      <c r="A805" s="4"/>
      <c r="B805" s="4"/>
      <c r="C805" s="4"/>
      <c r="D805" s="4"/>
      <c r="E805" s="4"/>
      <c r="F805" s="4"/>
      <c r="G805" s="4"/>
      <c r="H805" s="865"/>
      <c r="I805" s="2044"/>
      <c r="J805" s="204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.5">
      <c r="A806" s="4"/>
      <c r="B806" s="4"/>
      <c r="C806" s="4"/>
      <c r="D806" s="4"/>
      <c r="E806" s="4"/>
      <c r="F806" s="4"/>
      <c r="G806" s="4"/>
      <c r="H806" s="865"/>
      <c r="I806" s="2044"/>
      <c r="J806" s="204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.5">
      <c r="A807" s="4"/>
      <c r="B807" s="4"/>
      <c r="C807" s="4"/>
      <c r="D807" s="4"/>
      <c r="E807" s="4"/>
      <c r="F807" s="4"/>
      <c r="G807" s="4"/>
      <c r="H807" s="865"/>
      <c r="I807" s="2044"/>
      <c r="J807" s="204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.5">
      <c r="A808" s="4"/>
      <c r="B808" s="4"/>
      <c r="C808" s="4"/>
      <c r="D808" s="4"/>
      <c r="E808" s="4"/>
      <c r="F808" s="4"/>
      <c r="G808" s="4"/>
      <c r="H808" s="865"/>
      <c r="I808" s="2044"/>
      <c r="J808" s="204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.5">
      <c r="A809" s="4"/>
      <c r="B809" s="4"/>
      <c r="C809" s="4"/>
      <c r="D809" s="4"/>
      <c r="E809" s="4"/>
      <c r="F809" s="4"/>
      <c r="G809" s="4"/>
      <c r="H809" s="865"/>
      <c r="I809" s="2044"/>
      <c r="J809" s="204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.5">
      <c r="A810" s="4"/>
      <c r="B810" s="4"/>
      <c r="C810" s="4"/>
      <c r="D810" s="4"/>
      <c r="E810" s="4"/>
      <c r="F810" s="4"/>
      <c r="G810" s="4"/>
      <c r="H810" s="865"/>
      <c r="I810" s="2044"/>
      <c r="J810" s="204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.5">
      <c r="A811" s="4"/>
      <c r="B811" s="4"/>
      <c r="C811" s="4"/>
      <c r="D811" s="4"/>
      <c r="E811" s="4"/>
      <c r="F811" s="4"/>
      <c r="G811" s="4"/>
      <c r="H811" s="865"/>
      <c r="I811" s="2044"/>
      <c r="J811" s="204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.5">
      <c r="A812" s="4"/>
      <c r="B812" s="4"/>
      <c r="C812" s="4"/>
      <c r="D812" s="4"/>
      <c r="E812" s="4"/>
      <c r="F812" s="4"/>
      <c r="G812" s="4"/>
      <c r="H812" s="865"/>
      <c r="I812" s="2044"/>
      <c r="J812" s="204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.5">
      <c r="A813" s="4"/>
      <c r="B813" s="4"/>
      <c r="C813" s="4"/>
      <c r="D813" s="4"/>
      <c r="E813" s="4"/>
      <c r="F813" s="4"/>
      <c r="G813" s="4"/>
      <c r="H813" s="865"/>
      <c r="I813" s="2044"/>
      <c r="J813" s="204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.5">
      <c r="A814" s="4"/>
      <c r="B814" s="4"/>
      <c r="C814" s="4"/>
      <c r="D814" s="4"/>
      <c r="E814" s="4"/>
      <c r="F814" s="4"/>
      <c r="G814" s="4"/>
      <c r="H814" s="865"/>
      <c r="I814" s="2044"/>
      <c r="J814" s="204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.5">
      <c r="A815" s="4"/>
      <c r="B815" s="4"/>
      <c r="C815" s="4"/>
      <c r="D815" s="4"/>
      <c r="E815" s="4"/>
      <c r="F815" s="4"/>
      <c r="G815" s="4"/>
      <c r="H815" s="865"/>
      <c r="I815" s="2044"/>
      <c r="J815" s="204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.5">
      <c r="A816" s="4"/>
      <c r="B816" s="4"/>
      <c r="C816" s="4"/>
      <c r="D816" s="4"/>
      <c r="E816" s="4"/>
      <c r="F816" s="4"/>
      <c r="G816" s="4"/>
      <c r="H816" s="865"/>
      <c r="I816" s="2044"/>
      <c r="J816" s="204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.5">
      <c r="A817" s="4"/>
      <c r="B817" s="4"/>
      <c r="C817" s="4"/>
      <c r="D817" s="4"/>
      <c r="E817" s="4"/>
      <c r="F817" s="4"/>
      <c r="G817" s="4"/>
      <c r="H817" s="865"/>
      <c r="I817" s="2044"/>
      <c r="J817" s="204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.5">
      <c r="A818" s="4"/>
      <c r="B818" s="4"/>
      <c r="C818" s="4"/>
      <c r="D818" s="4"/>
      <c r="E818" s="4"/>
      <c r="F818" s="4"/>
      <c r="G818" s="4"/>
      <c r="H818" s="865"/>
      <c r="I818" s="2044"/>
      <c r="J818" s="204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.5">
      <c r="A819" s="4"/>
      <c r="B819" s="4"/>
      <c r="C819" s="4"/>
      <c r="D819" s="4"/>
      <c r="E819" s="4"/>
      <c r="F819" s="4"/>
      <c r="G819" s="4"/>
      <c r="H819" s="865"/>
      <c r="I819" s="2044"/>
      <c r="J819" s="204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.5">
      <c r="A820" s="4"/>
      <c r="B820" s="4"/>
      <c r="C820" s="4"/>
      <c r="D820" s="4"/>
      <c r="E820" s="4"/>
      <c r="F820" s="4"/>
      <c r="G820" s="4"/>
      <c r="H820" s="865"/>
      <c r="I820" s="2044"/>
      <c r="J820" s="204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.5">
      <c r="A821" s="4"/>
      <c r="B821" s="4"/>
      <c r="C821" s="4"/>
      <c r="D821" s="4"/>
      <c r="E821" s="4"/>
      <c r="F821" s="4"/>
      <c r="G821" s="4"/>
      <c r="H821" s="865"/>
      <c r="I821" s="2044"/>
      <c r="J821" s="204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.5">
      <c r="A822" s="4"/>
      <c r="B822" s="4"/>
      <c r="C822" s="4"/>
      <c r="D822" s="4"/>
      <c r="E822" s="4"/>
      <c r="F822" s="4"/>
      <c r="G822" s="4"/>
      <c r="H822" s="865"/>
      <c r="I822" s="2044"/>
      <c r="J822" s="204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.5">
      <c r="A823" s="4"/>
      <c r="B823" s="4"/>
      <c r="C823" s="4"/>
      <c r="D823" s="4"/>
      <c r="E823" s="4"/>
      <c r="F823" s="4"/>
      <c r="G823" s="4"/>
      <c r="H823" s="865"/>
      <c r="I823" s="2044"/>
      <c r="J823" s="204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.5">
      <c r="A824" s="4"/>
      <c r="B824" s="4"/>
      <c r="C824" s="4"/>
      <c r="D824" s="4"/>
      <c r="E824" s="4"/>
      <c r="F824" s="4"/>
      <c r="G824" s="4"/>
      <c r="H824" s="865"/>
      <c r="I824" s="2044"/>
      <c r="J824" s="204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.5">
      <c r="A825" s="4"/>
      <c r="B825" s="4"/>
      <c r="C825" s="4"/>
      <c r="D825" s="4"/>
      <c r="E825" s="4"/>
      <c r="F825" s="4"/>
      <c r="G825" s="4"/>
      <c r="H825" s="865"/>
      <c r="I825" s="2044"/>
      <c r="J825" s="204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.5">
      <c r="A826" s="4"/>
      <c r="B826" s="4"/>
      <c r="C826" s="4"/>
      <c r="D826" s="4"/>
      <c r="E826" s="4"/>
      <c r="F826" s="4"/>
      <c r="G826" s="4"/>
      <c r="H826" s="865"/>
      <c r="I826" s="2044"/>
      <c r="J826" s="204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.5">
      <c r="A827" s="4"/>
      <c r="B827" s="4"/>
      <c r="C827" s="4"/>
      <c r="D827" s="4"/>
      <c r="E827" s="4"/>
      <c r="F827" s="4"/>
      <c r="G827" s="4"/>
      <c r="H827" s="865"/>
      <c r="I827" s="2044"/>
      <c r="J827" s="204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.5">
      <c r="A828" s="4"/>
      <c r="B828" s="4"/>
      <c r="C828" s="4"/>
      <c r="D828" s="4"/>
      <c r="E828" s="4"/>
      <c r="F828" s="4"/>
      <c r="G828" s="4"/>
      <c r="H828" s="865"/>
      <c r="I828" s="2044"/>
      <c r="J828" s="204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.5">
      <c r="A829" s="4"/>
      <c r="B829" s="4"/>
      <c r="C829" s="4"/>
      <c r="D829" s="4"/>
      <c r="E829" s="4"/>
      <c r="F829" s="4"/>
      <c r="G829" s="4"/>
      <c r="H829" s="865"/>
      <c r="I829" s="2044"/>
      <c r="J829" s="204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.5">
      <c r="A830" s="4"/>
      <c r="B830" s="4"/>
      <c r="C830" s="4"/>
      <c r="D830" s="4"/>
      <c r="E830" s="4"/>
      <c r="F830" s="4"/>
      <c r="G830" s="4"/>
      <c r="H830" s="865"/>
      <c r="I830" s="2044"/>
      <c r="J830" s="204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.5">
      <c r="A831" s="4"/>
      <c r="B831" s="4"/>
      <c r="C831" s="4"/>
      <c r="D831" s="4"/>
      <c r="E831" s="4"/>
      <c r="F831" s="4"/>
      <c r="G831" s="4"/>
      <c r="H831" s="865"/>
      <c r="I831" s="2044"/>
      <c r="J831" s="204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.5">
      <c r="A832" s="4"/>
      <c r="B832" s="4"/>
      <c r="C832" s="4"/>
      <c r="D832" s="4"/>
      <c r="E832" s="4"/>
      <c r="F832" s="4"/>
      <c r="G832" s="4"/>
      <c r="H832" s="865"/>
      <c r="I832" s="2044"/>
      <c r="J832" s="204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.5">
      <c r="A833" s="4"/>
      <c r="B833" s="4"/>
      <c r="C833" s="4"/>
      <c r="D833" s="4"/>
      <c r="E833" s="4"/>
      <c r="F833" s="4"/>
      <c r="G833" s="4"/>
      <c r="H833" s="865"/>
      <c r="I833" s="2044"/>
      <c r="J833" s="204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.5">
      <c r="A834" s="4"/>
      <c r="B834" s="4"/>
      <c r="C834" s="4"/>
      <c r="D834" s="4"/>
      <c r="E834" s="4"/>
      <c r="F834" s="4"/>
      <c r="G834" s="4"/>
      <c r="H834" s="865"/>
      <c r="I834" s="2044"/>
      <c r="J834" s="204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.5">
      <c r="A835" s="4"/>
      <c r="B835" s="4"/>
      <c r="C835" s="4"/>
      <c r="D835" s="4"/>
      <c r="E835" s="4"/>
      <c r="F835" s="4"/>
      <c r="G835" s="4"/>
      <c r="H835" s="865"/>
      <c r="I835" s="2044"/>
      <c r="J835" s="204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.5">
      <c r="A836" s="4"/>
      <c r="B836" s="4"/>
      <c r="C836" s="4"/>
      <c r="D836" s="4"/>
      <c r="E836" s="4"/>
      <c r="F836" s="4"/>
      <c r="G836" s="4"/>
      <c r="H836" s="865"/>
      <c r="I836" s="2044"/>
      <c r="J836" s="204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.5">
      <c r="A837" s="4"/>
      <c r="B837" s="4"/>
      <c r="C837" s="4"/>
      <c r="D837" s="4"/>
      <c r="E837" s="4"/>
      <c r="F837" s="4"/>
      <c r="G837" s="4"/>
      <c r="H837" s="865"/>
      <c r="I837" s="2044"/>
      <c r="J837" s="204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.5">
      <c r="A838" s="4"/>
      <c r="B838" s="4"/>
      <c r="C838" s="4"/>
      <c r="D838" s="4"/>
      <c r="E838" s="4"/>
      <c r="F838" s="4"/>
      <c r="G838" s="4"/>
      <c r="H838" s="865"/>
      <c r="I838" s="2044"/>
      <c r="J838" s="204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.5">
      <c r="A839" s="4"/>
      <c r="B839" s="4"/>
      <c r="C839" s="4"/>
      <c r="D839" s="4"/>
      <c r="E839" s="4"/>
      <c r="F839" s="4"/>
      <c r="G839" s="4"/>
      <c r="H839" s="865"/>
      <c r="I839" s="2044"/>
      <c r="J839" s="204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.5">
      <c r="A840" s="4"/>
      <c r="B840" s="4"/>
      <c r="C840" s="4"/>
      <c r="D840" s="4"/>
      <c r="E840" s="4"/>
      <c r="F840" s="4"/>
      <c r="G840" s="4"/>
      <c r="H840" s="865"/>
      <c r="I840" s="2044"/>
      <c r="J840" s="204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.5">
      <c r="A841" s="4"/>
      <c r="B841" s="4"/>
      <c r="C841" s="4"/>
      <c r="D841" s="4"/>
      <c r="E841" s="4"/>
      <c r="F841" s="4"/>
      <c r="G841" s="4"/>
      <c r="H841" s="865"/>
      <c r="I841" s="2044"/>
      <c r="J841" s="204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.5">
      <c r="A842" s="4"/>
      <c r="B842" s="4"/>
      <c r="C842" s="4"/>
      <c r="D842" s="4"/>
      <c r="E842" s="4"/>
      <c r="F842" s="4"/>
      <c r="G842" s="4"/>
      <c r="H842" s="865"/>
      <c r="I842" s="2044"/>
      <c r="J842" s="204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.5">
      <c r="A843" s="4"/>
      <c r="B843" s="4"/>
      <c r="C843" s="4"/>
      <c r="D843" s="4"/>
      <c r="E843" s="4"/>
      <c r="F843" s="4"/>
      <c r="G843" s="4"/>
      <c r="H843" s="865"/>
      <c r="I843" s="2044"/>
      <c r="J843" s="204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.5">
      <c r="A844" s="4"/>
      <c r="B844" s="4"/>
      <c r="C844" s="4"/>
      <c r="D844" s="4"/>
      <c r="E844" s="4"/>
      <c r="F844" s="4"/>
      <c r="G844" s="4"/>
      <c r="H844" s="865"/>
      <c r="I844" s="2044"/>
      <c r="J844" s="204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.5">
      <c r="A845" s="4"/>
      <c r="B845" s="4"/>
      <c r="C845" s="4"/>
      <c r="D845" s="4"/>
      <c r="E845" s="4"/>
      <c r="F845" s="4"/>
      <c r="G845" s="4"/>
      <c r="H845" s="865"/>
      <c r="I845" s="2044"/>
      <c r="J845" s="204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.5">
      <c r="A846" s="4"/>
      <c r="B846" s="4"/>
      <c r="C846" s="4"/>
      <c r="D846" s="4"/>
      <c r="E846" s="4"/>
      <c r="F846" s="4"/>
      <c r="G846" s="4"/>
      <c r="H846" s="865"/>
      <c r="I846" s="2044"/>
      <c r="J846" s="204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.5">
      <c r="A847" s="4"/>
      <c r="B847" s="4"/>
      <c r="C847" s="4"/>
      <c r="D847" s="4"/>
      <c r="E847" s="4"/>
      <c r="F847" s="4"/>
      <c r="G847" s="4"/>
      <c r="H847" s="865"/>
      <c r="I847" s="2044"/>
      <c r="J847" s="204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.5">
      <c r="A848" s="4"/>
      <c r="B848" s="4"/>
      <c r="C848" s="4"/>
      <c r="D848" s="4"/>
      <c r="E848" s="4"/>
      <c r="F848" s="4"/>
      <c r="G848" s="4"/>
      <c r="H848" s="865"/>
      <c r="I848" s="2044"/>
      <c r="J848" s="204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.5">
      <c r="A849" s="4"/>
      <c r="B849" s="4"/>
      <c r="C849" s="4"/>
      <c r="D849" s="4"/>
      <c r="E849" s="4"/>
      <c r="F849" s="4"/>
      <c r="G849" s="4"/>
      <c r="H849" s="865"/>
      <c r="I849" s="2044"/>
      <c r="J849" s="204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.5">
      <c r="A850" s="4"/>
      <c r="B850" s="4"/>
      <c r="C850" s="4"/>
      <c r="D850" s="4"/>
      <c r="E850" s="4"/>
      <c r="F850" s="4"/>
      <c r="G850" s="4"/>
      <c r="H850" s="865"/>
      <c r="I850" s="2044"/>
      <c r="J850" s="204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.5">
      <c r="A851" s="4"/>
      <c r="B851" s="4"/>
      <c r="C851" s="4"/>
      <c r="D851" s="4"/>
      <c r="E851" s="4"/>
      <c r="F851" s="4"/>
      <c r="G851" s="4"/>
      <c r="H851" s="865"/>
      <c r="I851" s="2044"/>
      <c r="J851" s="204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.5">
      <c r="A852" s="4"/>
      <c r="B852" s="4"/>
      <c r="C852" s="4"/>
      <c r="D852" s="4"/>
      <c r="E852" s="4"/>
      <c r="F852" s="4"/>
      <c r="G852" s="4"/>
      <c r="H852" s="865"/>
      <c r="I852" s="2044"/>
      <c r="J852" s="204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.5">
      <c r="A853" s="4"/>
      <c r="B853" s="4"/>
      <c r="C853" s="4"/>
      <c r="D853" s="4"/>
      <c r="E853" s="4"/>
      <c r="F853" s="4"/>
      <c r="G853" s="4"/>
      <c r="H853" s="865"/>
      <c r="I853" s="2044"/>
      <c r="J853" s="204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.5">
      <c r="A854" s="4"/>
      <c r="B854" s="4"/>
      <c r="C854" s="4"/>
      <c r="D854" s="4"/>
      <c r="E854" s="4"/>
      <c r="F854" s="4"/>
      <c r="G854" s="4"/>
      <c r="H854" s="865"/>
      <c r="I854" s="2044"/>
      <c r="J854" s="204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.5">
      <c r="A855" s="4"/>
      <c r="B855" s="4"/>
      <c r="C855" s="4"/>
      <c r="D855" s="4"/>
      <c r="E855" s="4"/>
      <c r="F855" s="4"/>
      <c r="G855" s="4"/>
      <c r="H855" s="865"/>
      <c r="I855" s="2044"/>
      <c r="J855" s="204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.5">
      <c r="A856" s="4"/>
      <c r="B856" s="4"/>
      <c r="C856" s="4"/>
      <c r="D856" s="4"/>
      <c r="E856" s="4"/>
      <c r="F856" s="4"/>
      <c r="G856" s="4"/>
      <c r="H856" s="865"/>
      <c r="I856" s="2044"/>
      <c r="J856" s="204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.5">
      <c r="A857" s="4"/>
      <c r="B857" s="4"/>
      <c r="C857" s="4"/>
      <c r="D857" s="4"/>
      <c r="E857" s="4"/>
      <c r="F857" s="4"/>
      <c r="G857" s="4"/>
      <c r="H857" s="865"/>
      <c r="I857" s="2044"/>
      <c r="J857" s="204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.5">
      <c r="A858" s="4"/>
      <c r="B858" s="4"/>
      <c r="C858" s="4"/>
      <c r="D858" s="4"/>
      <c r="E858" s="4"/>
      <c r="F858" s="4"/>
      <c r="G858" s="4"/>
      <c r="H858" s="865"/>
      <c r="I858" s="2044"/>
      <c r="J858" s="204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.5">
      <c r="A859" s="4"/>
      <c r="B859" s="4"/>
      <c r="C859" s="4"/>
      <c r="D859" s="4"/>
      <c r="E859" s="4"/>
      <c r="F859" s="4"/>
      <c r="G859" s="4"/>
      <c r="H859" s="865"/>
      <c r="I859" s="2044"/>
      <c r="J859" s="204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.5">
      <c r="A860" s="4"/>
      <c r="B860" s="4"/>
      <c r="C860" s="4"/>
      <c r="D860" s="4"/>
      <c r="E860" s="4"/>
      <c r="F860" s="4"/>
      <c r="G860" s="4"/>
      <c r="H860" s="865"/>
      <c r="I860" s="2044"/>
      <c r="J860" s="204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.5">
      <c r="A861" s="4"/>
      <c r="B861" s="4"/>
      <c r="C861" s="4"/>
      <c r="D861" s="4"/>
      <c r="E861" s="4"/>
      <c r="F861" s="4"/>
      <c r="G861" s="4"/>
      <c r="H861" s="865"/>
      <c r="I861" s="2044"/>
      <c r="J861" s="204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.5">
      <c r="A862" s="4"/>
      <c r="B862" s="4"/>
      <c r="C862" s="4"/>
      <c r="D862" s="4"/>
      <c r="E862" s="4"/>
      <c r="F862" s="4"/>
      <c r="G862" s="4"/>
      <c r="H862" s="865"/>
      <c r="I862" s="2044"/>
      <c r="J862" s="204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.5">
      <c r="A863" s="4"/>
      <c r="B863" s="4"/>
      <c r="C863" s="4"/>
      <c r="D863" s="4"/>
      <c r="E863" s="4"/>
      <c r="F863" s="4"/>
      <c r="G863" s="4"/>
      <c r="H863" s="865"/>
      <c r="I863" s="2044"/>
      <c r="J863" s="204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.5">
      <c r="A864" s="4"/>
      <c r="B864" s="4"/>
      <c r="C864" s="4"/>
      <c r="D864" s="4"/>
      <c r="E864" s="4"/>
      <c r="F864" s="4"/>
      <c r="G864" s="4"/>
      <c r="H864" s="865"/>
      <c r="I864" s="2044"/>
      <c r="J864" s="204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.5">
      <c r="A865" s="4"/>
      <c r="B865" s="4"/>
      <c r="C865" s="4"/>
      <c r="D865" s="4"/>
      <c r="E865" s="4"/>
      <c r="F865" s="4"/>
      <c r="G865" s="4"/>
      <c r="H865" s="865"/>
      <c r="I865" s="2044"/>
      <c r="J865" s="204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.5">
      <c r="A866" s="4"/>
      <c r="B866" s="4"/>
      <c r="C866" s="4"/>
      <c r="D866" s="4"/>
      <c r="E866" s="4"/>
      <c r="F866" s="4"/>
      <c r="G866" s="4"/>
      <c r="H866" s="865"/>
      <c r="I866" s="2044"/>
      <c r="J866" s="204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.5">
      <c r="A867" s="4"/>
      <c r="B867" s="4"/>
      <c r="C867" s="4"/>
      <c r="D867" s="4"/>
      <c r="E867" s="4"/>
      <c r="F867" s="4"/>
      <c r="G867" s="4"/>
      <c r="H867" s="865"/>
      <c r="I867" s="2044"/>
      <c r="J867" s="204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.5">
      <c r="A868" s="4"/>
      <c r="B868" s="4"/>
      <c r="C868" s="4"/>
      <c r="D868" s="4"/>
      <c r="E868" s="4"/>
      <c r="F868" s="4"/>
      <c r="G868" s="4"/>
      <c r="H868" s="865"/>
      <c r="I868" s="2044"/>
      <c r="J868" s="204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.5">
      <c r="A869" s="4"/>
      <c r="B869" s="4"/>
      <c r="C869" s="4"/>
      <c r="D869" s="4"/>
      <c r="E869" s="4"/>
      <c r="F869" s="4"/>
      <c r="G869" s="4"/>
      <c r="H869" s="865"/>
      <c r="I869" s="2044"/>
      <c r="J869" s="204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.5">
      <c r="A870" s="4"/>
      <c r="B870" s="4"/>
      <c r="C870" s="4"/>
      <c r="D870" s="4"/>
      <c r="E870" s="4"/>
      <c r="F870" s="4"/>
      <c r="G870" s="4"/>
      <c r="H870" s="865"/>
      <c r="I870" s="2044"/>
      <c r="J870" s="204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.5">
      <c r="A871" s="4"/>
      <c r="B871" s="4"/>
      <c r="C871" s="4"/>
      <c r="D871" s="4"/>
      <c r="E871" s="4"/>
      <c r="F871" s="4"/>
      <c r="G871" s="4"/>
      <c r="H871" s="865"/>
      <c r="I871" s="2044"/>
      <c r="J871" s="204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.5">
      <c r="A872" s="4"/>
      <c r="B872" s="4"/>
      <c r="C872" s="4"/>
      <c r="D872" s="4"/>
      <c r="E872" s="4"/>
      <c r="F872" s="4"/>
      <c r="G872" s="4"/>
      <c r="H872" s="865"/>
      <c r="I872" s="2044"/>
      <c r="J872" s="204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.5">
      <c r="A873" s="4"/>
      <c r="B873" s="4"/>
      <c r="C873" s="4"/>
      <c r="D873" s="4"/>
      <c r="E873" s="4"/>
      <c r="F873" s="4"/>
      <c r="G873" s="4"/>
      <c r="H873" s="865"/>
      <c r="I873" s="2044"/>
      <c r="J873" s="204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.5">
      <c r="A874" s="4"/>
      <c r="B874" s="4"/>
      <c r="C874" s="4"/>
      <c r="D874" s="4"/>
      <c r="E874" s="4"/>
      <c r="F874" s="4"/>
      <c r="G874" s="4"/>
      <c r="H874" s="865"/>
      <c r="I874" s="2044"/>
      <c r="J874" s="204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.5">
      <c r="A875" s="4"/>
      <c r="B875" s="4"/>
      <c r="C875" s="4"/>
      <c r="D875" s="4"/>
      <c r="E875" s="4"/>
      <c r="F875" s="4"/>
      <c r="G875" s="4"/>
      <c r="H875" s="865"/>
      <c r="I875" s="2044"/>
      <c r="J875" s="204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.5">
      <c r="A876" s="4"/>
      <c r="B876" s="4"/>
      <c r="C876" s="4"/>
      <c r="D876" s="4"/>
      <c r="E876" s="4"/>
      <c r="F876" s="4"/>
      <c r="G876" s="4"/>
      <c r="H876" s="865"/>
      <c r="I876" s="2044"/>
      <c r="J876" s="204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.5">
      <c r="A877" s="4"/>
      <c r="B877" s="4"/>
      <c r="C877" s="4"/>
      <c r="D877" s="4"/>
      <c r="E877" s="4"/>
      <c r="F877" s="4"/>
      <c r="G877" s="4"/>
      <c r="H877" s="865"/>
      <c r="I877" s="2044"/>
      <c r="J877" s="204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.5">
      <c r="A878" s="4"/>
      <c r="B878" s="4"/>
      <c r="C878" s="4"/>
      <c r="D878" s="4"/>
      <c r="E878" s="4"/>
      <c r="F878" s="4"/>
      <c r="G878" s="4"/>
      <c r="H878" s="865"/>
      <c r="I878" s="2044"/>
      <c r="J878" s="204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.5">
      <c r="A879" s="4"/>
      <c r="B879" s="4"/>
      <c r="C879" s="4"/>
      <c r="D879" s="4"/>
      <c r="E879" s="4"/>
      <c r="F879" s="4"/>
      <c r="G879" s="4"/>
      <c r="H879" s="865"/>
      <c r="I879" s="2044"/>
      <c r="J879" s="204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.5">
      <c r="A880" s="4"/>
      <c r="B880" s="4"/>
      <c r="C880" s="4"/>
      <c r="D880" s="4"/>
      <c r="E880" s="4"/>
      <c r="F880" s="4"/>
      <c r="G880" s="4"/>
      <c r="H880" s="865"/>
      <c r="I880" s="2044"/>
      <c r="J880" s="204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.5">
      <c r="A881" s="4"/>
      <c r="B881" s="4"/>
      <c r="C881" s="4"/>
      <c r="D881" s="4"/>
      <c r="E881" s="4"/>
      <c r="F881" s="4"/>
      <c r="G881" s="4"/>
      <c r="H881" s="865"/>
      <c r="I881" s="2044"/>
      <c r="J881" s="204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.5">
      <c r="A882" s="4"/>
      <c r="B882" s="4"/>
      <c r="C882" s="4"/>
      <c r="D882" s="4"/>
      <c r="E882" s="4"/>
      <c r="F882" s="4"/>
      <c r="G882" s="4"/>
      <c r="H882" s="865"/>
      <c r="I882" s="2044"/>
      <c r="J882" s="204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.5">
      <c r="A883" s="4"/>
      <c r="B883" s="4"/>
      <c r="C883" s="4"/>
      <c r="D883" s="4"/>
      <c r="E883" s="4"/>
      <c r="F883" s="4"/>
      <c r="G883" s="4"/>
      <c r="H883" s="865"/>
      <c r="I883" s="2044"/>
      <c r="J883" s="204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.5">
      <c r="A884" s="4"/>
      <c r="B884" s="4"/>
      <c r="C884" s="4"/>
      <c r="D884" s="4"/>
      <c r="E884" s="4"/>
      <c r="F884" s="4"/>
      <c r="G884" s="4"/>
      <c r="H884" s="865"/>
      <c r="I884" s="2044"/>
      <c r="J884" s="204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.5">
      <c r="A885" s="4"/>
      <c r="B885" s="4"/>
      <c r="C885" s="4"/>
      <c r="D885" s="4"/>
      <c r="E885" s="4"/>
      <c r="F885" s="4"/>
      <c r="G885" s="4"/>
      <c r="H885" s="865"/>
      <c r="I885" s="2044"/>
      <c r="J885" s="204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.5">
      <c r="A886" s="4"/>
      <c r="B886" s="4"/>
      <c r="C886" s="4"/>
      <c r="D886" s="4"/>
      <c r="E886" s="4"/>
      <c r="F886" s="4"/>
      <c r="G886" s="4"/>
      <c r="H886" s="865"/>
      <c r="I886" s="2044"/>
      <c r="J886" s="204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.5">
      <c r="A887" s="4"/>
      <c r="B887" s="4"/>
      <c r="C887" s="4"/>
      <c r="D887" s="4"/>
      <c r="E887" s="4"/>
      <c r="F887" s="4"/>
      <c r="G887" s="4"/>
      <c r="H887" s="865"/>
      <c r="I887" s="2044"/>
      <c r="J887" s="204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.5">
      <c r="A888" s="4"/>
      <c r="B888" s="4"/>
      <c r="C888" s="4"/>
      <c r="D888" s="4"/>
      <c r="E888" s="4"/>
      <c r="F888" s="4"/>
      <c r="G888" s="4"/>
      <c r="H888" s="865"/>
      <c r="I888" s="2044"/>
      <c r="J888" s="204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.5">
      <c r="A889" s="4"/>
      <c r="B889" s="4"/>
      <c r="C889" s="4"/>
      <c r="D889" s="4"/>
      <c r="E889" s="4"/>
      <c r="F889" s="4"/>
      <c r="G889" s="4"/>
      <c r="H889" s="865"/>
      <c r="I889" s="2044"/>
      <c r="J889" s="204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.5">
      <c r="A890" s="4"/>
      <c r="B890" s="4"/>
      <c r="C890" s="4"/>
      <c r="D890" s="4"/>
      <c r="E890" s="4"/>
      <c r="F890" s="4"/>
      <c r="G890" s="4"/>
      <c r="H890" s="865"/>
      <c r="I890" s="2044"/>
      <c r="J890" s="204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.5">
      <c r="A891" s="4"/>
      <c r="B891" s="4"/>
      <c r="C891" s="4"/>
      <c r="D891" s="4"/>
      <c r="E891" s="4"/>
      <c r="F891" s="4"/>
      <c r="G891" s="4"/>
      <c r="H891" s="865"/>
      <c r="I891" s="2044"/>
      <c r="J891" s="204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.5">
      <c r="A892" s="4"/>
      <c r="B892" s="4"/>
      <c r="C892" s="4"/>
      <c r="D892" s="4"/>
      <c r="E892" s="4"/>
      <c r="F892" s="4"/>
      <c r="G892" s="4"/>
      <c r="H892" s="865"/>
      <c r="I892" s="2044"/>
      <c r="J892" s="204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.5">
      <c r="A893" s="4"/>
      <c r="B893" s="4"/>
      <c r="C893" s="4"/>
      <c r="D893" s="4"/>
      <c r="E893" s="4"/>
      <c r="F893" s="4"/>
      <c r="G893" s="4"/>
      <c r="H893" s="865"/>
      <c r="I893" s="2044"/>
      <c r="J893" s="204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.5">
      <c r="A894" s="4"/>
      <c r="B894" s="4"/>
      <c r="C894" s="4"/>
      <c r="D894" s="4"/>
      <c r="E894" s="4"/>
      <c r="F894" s="4"/>
      <c r="G894" s="4"/>
      <c r="H894" s="865"/>
      <c r="I894" s="2044"/>
      <c r="J894" s="204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.5">
      <c r="A895" s="4"/>
      <c r="B895" s="4"/>
      <c r="C895" s="4"/>
      <c r="D895" s="4"/>
      <c r="E895" s="4"/>
      <c r="F895" s="4"/>
      <c r="G895" s="4"/>
      <c r="H895" s="865"/>
      <c r="I895" s="2044"/>
      <c r="J895" s="204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.5">
      <c r="A896" s="4"/>
      <c r="B896" s="4"/>
      <c r="C896" s="4"/>
      <c r="D896" s="4"/>
      <c r="E896" s="4"/>
      <c r="F896" s="4"/>
      <c r="G896" s="4"/>
      <c r="H896" s="865"/>
      <c r="I896" s="2044"/>
      <c r="J896" s="204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.5">
      <c r="A897" s="4"/>
      <c r="B897" s="4"/>
      <c r="C897" s="4"/>
      <c r="D897" s="4"/>
      <c r="E897" s="4"/>
      <c r="F897" s="4"/>
      <c r="G897" s="4"/>
      <c r="H897" s="865"/>
      <c r="I897" s="2044"/>
      <c r="J897" s="204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.5">
      <c r="A898" s="4"/>
      <c r="B898" s="4"/>
      <c r="C898" s="4"/>
      <c r="D898" s="4"/>
      <c r="E898" s="4"/>
      <c r="F898" s="4"/>
      <c r="G898" s="4"/>
      <c r="H898" s="865"/>
      <c r="I898" s="2044"/>
      <c r="J898" s="204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.5">
      <c r="A899" s="4"/>
      <c r="B899" s="4"/>
      <c r="C899" s="4"/>
      <c r="D899" s="4"/>
      <c r="E899" s="4"/>
      <c r="F899" s="4"/>
      <c r="G899" s="4"/>
      <c r="H899" s="865"/>
      <c r="I899" s="2044"/>
      <c r="J899" s="204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.5">
      <c r="A900" s="4"/>
      <c r="B900" s="4"/>
      <c r="C900" s="4"/>
      <c r="D900" s="4"/>
      <c r="E900" s="4"/>
      <c r="F900" s="4"/>
      <c r="G900" s="4"/>
      <c r="H900" s="865"/>
      <c r="I900" s="2044"/>
      <c r="J900" s="204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.5">
      <c r="A901" s="4"/>
      <c r="B901" s="4"/>
      <c r="C901" s="4"/>
      <c r="D901" s="4"/>
      <c r="E901" s="4"/>
      <c r="F901" s="4"/>
      <c r="G901" s="4"/>
      <c r="H901" s="865"/>
      <c r="I901" s="2044"/>
      <c r="J901" s="204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.5">
      <c r="A902" s="4"/>
      <c r="B902" s="4"/>
      <c r="C902" s="4"/>
      <c r="D902" s="4"/>
      <c r="E902" s="4"/>
      <c r="F902" s="4"/>
      <c r="G902" s="4"/>
      <c r="H902" s="865"/>
      <c r="I902" s="2044"/>
      <c r="J902" s="204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.5">
      <c r="A903" s="4"/>
      <c r="B903" s="4"/>
      <c r="C903" s="4"/>
      <c r="D903" s="4"/>
      <c r="E903" s="4"/>
      <c r="F903" s="4"/>
      <c r="G903" s="4"/>
      <c r="H903" s="865"/>
      <c r="I903" s="2044"/>
      <c r="J903" s="204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.5">
      <c r="A904" s="4"/>
      <c r="B904" s="4"/>
      <c r="C904" s="4"/>
      <c r="D904" s="4"/>
      <c r="E904" s="4"/>
      <c r="F904" s="4"/>
      <c r="G904" s="4"/>
      <c r="H904" s="865"/>
      <c r="I904" s="2044"/>
      <c r="J904" s="204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.5">
      <c r="A905" s="4"/>
      <c r="B905" s="4"/>
      <c r="C905" s="4"/>
      <c r="D905" s="4"/>
      <c r="E905" s="4"/>
      <c r="F905" s="4"/>
      <c r="G905" s="4"/>
      <c r="H905" s="865"/>
      <c r="I905" s="2044"/>
      <c r="J905" s="204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.5">
      <c r="A906" s="4"/>
      <c r="B906" s="4"/>
      <c r="C906" s="4"/>
      <c r="D906" s="4"/>
      <c r="E906" s="4"/>
      <c r="F906" s="4"/>
      <c r="G906" s="4"/>
      <c r="H906" s="865"/>
      <c r="I906" s="2044"/>
      <c r="J906" s="204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.5">
      <c r="A907" s="4"/>
      <c r="B907" s="4"/>
      <c r="C907" s="4"/>
      <c r="D907" s="4"/>
      <c r="E907" s="4"/>
      <c r="F907" s="4"/>
      <c r="G907" s="4"/>
      <c r="H907" s="865"/>
      <c r="I907" s="2044"/>
      <c r="J907" s="204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.5">
      <c r="A908" s="4"/>
      <c r="B908" s="4"/>
      <c r="C908" s="4"/>
      <c r="D908" s="4"/>
      <c r="E908" s="4"/>
      <c r="F908" s="4"/>
      <c r="G908" s="4"/>
      <c r="H908" s="865"/>
      <c r="I908" s="2044"/>
      <c r="J908" s="204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.5">
      <c r="A909" s="4"/>
      <c r="B909" s="4"/>
      <c r="C909" s="4"/>
      <c r="D909" s="4"/>
      <c r="E909" s="4"/>
      <c r="F909" s="4"/>
      <c r="G909" s="4"/>
      <c r="H909" s="865"/>
      <c r="I909" s="2044"/>
      <c r="J909" s="204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.5">
      <c r="A910" s="4"/>
      <c r="B910" s="4"/>
      <c r="C910" s="4"/>
      <c r="D910" s="4"/>
      <c r="E910" s="4"/>
      <c r="F910" s="4"/>
      <c r="G910" s="4"/>
      <c r="H910" s="865"/>
      <c r="I910" s="2044"/>
      <c r="J910" s="204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.5">
      <c r="A911" s="4"/>
      <c r="B911" s="4"/>
      <c r="C911" s="4"/>
      <c r="D911" s="4"/>
      <c r="E911" s="4"/>
      <c r="F911" s="4"/>
      <c r="G911" s="4"/>
      <c r="H911" s="865"/>
      <c r="I911" s="2044"/>
      <c r="J911" s="204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.5">
      <c r="A912" s="4"/>
      <c r="B912" s="4"/>
      <c r="C912" s="4"/>
      <c r="D912" s="4"/>
      <c r="E912" s="4"/>
      <c r="F912" s="4"/>
      <c r="G912" s="4"/>
      <c r="H912" s="865"/>
      <c r="I912" s="2044"/>
      <c r="J912" s="204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.5">
      <c r="A913" s="4"/>
      <c r="B913" s="4"/>
      <c r="C913" s="4"/>
      <c r="D913" s="4"/>
      <c r="E913" s="4"/>
      <c r="F913" s="4"/>
      <c r="G913" s="4"/>
      <c r="H913" s="865"/>
      <c r="I913" s="2044"/>
      <c r="J913" s="204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.5">
      <c r="A914" s="4"/>
      <c r="B914" s="4"/>
      <c r="C914" s="4"/>
      <c r="D914" s="4"/>
      <c r="E914" s="4"/>
      <c r="F914" s="4"/>
      <c r="G914" s="4"/>
      <c r="H914" s="865"/>
      <c r="I914" s="2044"/>
      <c r="J914" s="204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.5">
      <c r="A915" s="4"/>
      <c r="B915" s="4"/>
      <c r="C915" s="4"/>
      <c r="D915" s="4"/>
      <c r="E915" s="4"/>
      <c r="F915" s="4"/>
      <c r="G915" s="4"/>
      <c r="H915" s="865"/>
      <c r="I915" s="2044"/>
      <c r="J915" s="204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.5">
      <c r="A916" s="4"/>
      <c r="B916" s="4"/>
      <c r="C916" s="4"/>
      <c r="D916" s="4"/>
      <c r="E916" s="4"/>
      <c r="F916" s="4"/>
      <c r="G916" s="4"/>
      <c r="H916" s="865"/>
      <c r="I916" s="2044"/>
      <c r="J916" s="204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.5">
      <c r="A917" s="4"/>
      <c r="B917" s="4"/>
      <c r="C917" s="4"/>
      <c r="D917" s="4"/>
      <c r="E917" s="4"/>
      <c r="F917" s="4"/>
      <c r="G917" s="4"/>
      <c r="H917" s="865"/>
      <c r="I917" s="2044"/>
      <c r="J917" s="204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.5">
      <c r="A918" s="4"/>
      <c r="B918" s="4"/>
      <c r="C918" s="4"/>
      <c r="D918" s="4"/>
      <c r="E918" s="4"/>
      <c r="F918" s="4"/>
      <c r="G918" s="4"/>
      <c r="H918" s="865"/>
      <c r="I918" s="2044"/>
      <c r="J918" s="204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.5">
      <c r="A919" s="4"/>
      <c r="B919" s="4"/>
      <c r="C919" s="4"/>
      <c r="D919" s="4"/>
      <c r="E919" s="4"/>
      <c r="F919" s="4"/>
      <c r="G919" s="4"/>
      <c r="H919" s="865"/>
      <c r="I919" s="2044"/>
      <c r="J919" s="204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.5">
      <c r="A920" s="4"/>
      <c r="B920" s="4"/>
      <c r="C920" s="4"/>
      <c r="D920" s="4"/>
      <c r="E920" s="4"/>
      <c r="F920" s="4"/>
      <c r="G920" s="4"/>
      <c r="H920" s="865"/>
      <c r="I920" s="2044"/>
      <c r="J920" s="204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.5">
      <c r="A921" s="4"/>
      <c r="B921" s="4"/>
      <c r="C921" s="4"/>
      <c r="D921" s="4"/>
      <c r="E921" s="4"/>
      <c r="F921" s="4"/>
      <c r="G921" s="4"/>
      <c r="H921" s="865"/>
      <c r="I921" s="2044"/>
      <c r="J921" s="204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.5">
      <c r="A922" s="4"/>
      <c r="B922" s="4"/>
      <c r="C922" s="4"/>
      <c r="D922" s="4"/>
      <c r="E922" s="4"/>
      <c r="F922" s="4"/>
      <c r="G922" s="4"/>
      <c r="H922" s="865"/>
      <c r="I922" s="2044"/>
      <c r="J922" s="204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.5">
      <c r="A923" s="4"/>
      <c r="B923" s="4"/>
      <c r="C923" s="4"/>
      <c r="D923" s="4"/>
      <c r="E923" s="4"/>
      <c r="F923" s="4"/>
      <c r="G923" s="4"/>
      <c r="H923" s="865"/>
      <c r="I923" s="2044"/>
      <c r="J923" s="204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.5">
      <c r="A924" s="4"/>
      <c r="B924" s="4"/>
      <c r="C924" s="4"/>
      <c r="D924" s="4"/>
      <c r="E924" s="4"/>
      <c r="F924" s="4"/>
      <c r="G924" s="4"/>
      <c r="H924" s="865"/>
      <c r="I924" s="2044"/>
      <c r="J924" s="204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.5">
      <c r="A925" s="4"/>
      <c r="B925" s="4"/>
      <c r="C925" s="4"/>
      <c r="D925" s="4"/>
      <c r="E925" s="4"/>
      <c r="F925" s="4"/>
      <c r="G925" s="4"/>
      <c r="H925" s="865"/>
      <c r="I925" s="2044"/>
      <c r="J925" s="204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.5">
      <c r="A926" s="4"/>
      <c r="B926" s="4"/>
      <c r="C926" s="4"/>
      <c r="D926" s="4"/>
      <c r="E926" s="4"/>
      <c r="F926" s="4"/>
      <c r="G926" s="4"/>
      <c r="H926" s="865"/>
      <c r="I926" s="2044"/>
      <c r="J926" s="204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.5">
      <c r="A927" s="4"/>
      <c r="B927" s="4"/>
      <c r="C927" s="4"/>
      <c r="D927" s="4"/>
      <c r="E927" s="4"/>
      <c r="F927" s="4"/>
      <c r="G927" s="4"/>
      <c r="H927" s="865"/>
      <c r="I927" s="2044"/>
      <c r="J927" s="204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.5">
      <c r="A928" s="4"/>
      <c r="B928" s="4"/>
      <c r="C928" s="4"/>
      <c r="D928" s="4"/>
      <c r="E928" s="4"/>
      <c r="F928" s="4"/>
      <c r="G928" s="4"/>
      <c r="H928" s="865"/>
      <c r="I928" s="2044"/>
      <c r="J928" s="204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.5">
      <c r="A929" s="4"/>
      <c r="B929" s="4"/>
      <c r="C929" s="4"/>
      <c r="D929" s="4"/>
      <c r="E929" s="4"/>
      <c r="F929" s="4"/>
      <c r="G929" s="4"/>
      <c r="H929" s="865"/>
      <c r="I929" s="2044"/>
      <c r="J929" s="204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.5">
      <c r="A930" s="4"/>
      <c r="B930" s="4"/>
      <c r="C930" s="4"/>
      <c r="D930" s="4"/>
      <c r="E930" s="4"/>
      <c r="F930" s="4"/>
      <c r="G930" s="4"/>
      <c r="H930" s="865"/>
      <c r="I930" s="2044"/>
      <c r="J930" s="204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.5">
      <c r="A931" s="4"/>
      <c r="B931" s="4"/>
      <c r="C931" s="4"/>
      <c r="D931" s="4"/>
      <c r="E931" s="4"/>
      <c r="F931" s="4"/>
      <c r="G931" s="4"/>
      <c r="H931" s="865"/>
      <c r="I931" s="2044"/>
      <c r="J931" s="204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.5">
      <c r="A932" s="4"/>
      <c r="B932" s="4"/>
      <c r="C932" s="4"/>
      <c r="D932" s="4"/>
      <c r="E932" s="4"/>
      <c r="F932" s="4"/>
      <c r="G932" s="4"/>
      <c r="H932" s="865"/>
      <c r="I932" s="2044"/>
      <c r="J932" s="204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.5">
      <c r="A933" s="4"/>
      <c r="B933" s="4"/>
      <c r="C933" s="4"/>
      <c r="D933" s="4"/>
      <c r="E933" s="4"/>
      <c r="F933" s="4"/>
      <c r="G933" s="4"/>
      <c r="H933" s="865"/>
      <c r="I933" s="2044"/>
      <c r="J933" s="204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.5">
      <c r="A934" s="4"/>
      <c r="B934" s="4"/>
      <c r="C934" s="4"/>
      <c r="D934" s="4"/>
      <c r="E934" s="4"/>
      <c r="F934" s="4"/>
      <c r="G934" s="4"/>
      <c r="H934" s="865"/>
      <c r="I934" s="2044"/>
      <c r="J934" s="204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.5">
      <c r="A935" s="4"/>
      <c r="B935" s="4"/>
      <c r="C935" s="4"/>
      <c r="D935" s="4"/>
      <c r="E935" s="4"/>
      <c r="F935" s="4"/>
      <c r="G935" s="4"/>
      <c r="H935" s="865"/>
      <c r="I935" s="2044"/>
      <c r="J935" s="204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.5">
      <c r="A936" s="4"/>
      <c r="B936" s="4"/>
      <c r="C936" s="4"/>
      <c r="D936" s="4"/>
      <c r="E936" s="4"/>
      <c r="F936" s="4"/>
      <c r="G936" s="4"/>
      <c r="H936" s="865"/>
      <c r="I936" s="2044"/>
      <c r="J936" s="204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.5">
      <c r="A937" s="4"/>
      <c r="B937" s="4"/>
      <c r="C937" s="4"/>
      <c r="D937" s="4"/>
      <c r="E937" s="4"/>
      <c r="F937" s="4"/>
      <c r="G937" s="4"/>
      <c r="H937" s="865"/>
      <c r="I937" s="2044"/>
      <c r="J937" s="204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.5">
      <c r="A938" s="4"/>
      <c r="B938" s="4"/>
      <c r="C938" s="4"/>
      <c r="D938" s="4"/>
      <c r="E938" s="4"/>
      <c r="F938" s="4"/>
      <c r="G938" s="4"/>
      <c r="H938" s="865"/>
      <c r="I938" s="2044"/>
      <c r="J938" s="204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.5">
      <c r="A939" s="4"/>
      <c r="B939" s="4"/>
      <c r="C939" s="4"/>
      <c r="D939" s="4"/>
      <c r="E939" s="4"/>
      <c r="F939" s="4"/>
      <c r="G939" s="4"/>
      <c r="H939" s="865"/>
      <c r="I939" s="2044"/>
      <c r="J939" s="204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.5">
      <c r="A940" s="4"/>
      <c r="B940" s="4"/>
      <c r="C940" s="4"/>
      <c r="D940" s="4"/>
      <c r="E940" s="4"/>
      <c r="F940" s="4"/>
      <c r="G940" s="4"/>
      <c r="H940" s="865"/>
      <c r="I940" s="2044"/>
      <c r="J940" s="204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.5">
      <c r="A941" s="4"/>
      <c r="B941" s="4"/>
      <c r="C941" s="4"/>
      <c r="D941" s="4"/>
      <c r="E941" s="4"/>
      <c r="F941" s="4"/>
      <c r="G941" s="4"/>
      <c r="H941" s="865"/>
      <c r="I941" s="2044"/>
      <c r="J941" s="204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.5">
      <c r="A942" s="4"/>
      <c r="B942" s="4"/>
      <c r="C942" s="4"/>
      <c r="D942" s="4"/>
      <c r="E942" s="4"/>
      <c r="F942" s="4"/>
      <c r="G942" s="4"/>
      <c r="H942" s="865"/>
      <c r="I942" s="2044"/>
      <c r="J942" s="204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.5">
      <c r="A943" s="4"/>
      <c r="B943" s="4"/>
      <c r="C943" s="4"/>
      <c r="D943" s="4"/>
      <c r="E943" s="4"/>
      <c r="F943" s="4"/>
      <c r="G943" s="4"/>
      <c r="H943" s="865"/>
      <c r="I943" s="2044"/>
      <c r="J943" s="204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.5">
      <c r="A944" s="4"/>
      <c r="B944" s="4"/>
      <c r="C944" s="4"/>
      <c r="D944" s="4"/>
      <c r="E944" s="4"/>
      <c r="F944" s="4"/>
      <c r="G944" s="4"/>
      <c r="H944" s="865"/>
      <c r="I944" s="2044"/>
      <c r="J944" s="204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.5">
      <c r="A945" s="4"/>
      <c r="B945" s="4"/>
      <c r="C945" s="4"/>
      <c r="D945" s="4"/>
      <c r="E945" s="4"/>
      <c r="F945" s="4"/>
      <c r="G945" s="4"/>
      <c r="H945" s="865"/>
      <c r="I945" s="2044"/>
      <c r="J945" s="204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.5">
      <c r="A946" s="4"/>
      <c r="B946" s="4"/>
      <c r="C946" s="4"/>
      <c r="D946" s="4"/>
      <c r="E946" s="4"/>
      <c r="F946" s="4"/>
      <c r="G946" s="4"/>
      <c r="H946" s="865"/>
      <c r="I946" s="2044"/>
      <c r="J946" s="204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.5">
      <c r="A947" s="4"/>
      <c r="B947" s="4"/>
      <c r="C947" s="4"/>
      <c r="D947" s="4"/>
      <c r="E947" s="4"/>
      <c r="F947" s="4"/>
      <c r="G947" s="4"/>
      <c r="H947" s="865"/>
      <c r="I947" s="2044"/>
      <c r="J947" s="204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.5">
      <c r="A948" s="4"/>
      <c r="B948" s="4"/>
      <c r="C948" s="4"/>
      <c r="D948" s="4"/>
      <c r="E948" s="4"/>
      <c r="F948" s="4"/>
      <c r="G948" s="4"/>
      <c r="H948" s="865"/>
      <c r="I948" s="2044"/>
      <c r="J948" s="204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.5">
      <c r="A949" s="4"/>
      <c r="B949" s="4"/>
      <c r="C949" s="4"/>
      <c r="D949" s="4"/>
      <c r="E949" s="4"/>
      <c r="F949" s="4"/>
      <c r="G949" s="4"/>
      <c r="H949" s="865"/>
      <c r="I949" s="2044"/>
      <c r="J949" s="204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.5">
      <c r="A950" s="4"/>
      <c r="B950" s="4"/>
      <c r="C950" s="4"/>
      <c r="D950" s="4"/>
      <c r="E950" s="4"/>
      <c r="F950" s="4"/>
      <c r="G950" s="4"/>
      <c r="H950" s="865"/>
      <c r="I950" s="2044"/>
      <c r="J950" s="204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.5">
      <c r="A951" s="4"/>
      <c r="B951" s="4"/>
      <c r="C951" s="4"/>
      <c r="D951" s="4"/>
      <c r="E951" s="4"/>
      <c r="F951" s="4"/>
      <c r="G951" s="4"/>
      <c r="H951" s="865"/>
      <c r="I951" s="2044"/>
      <c r="J951" s="204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.5">
      <c r="A952" s="4"/>
      <c r="B952" s="4"/>
      <c r="C952" s="4"/>
      <c r="D952" s="4"/>
      <c r="E952" s="4"/>
      <c r="F952" s="4"/>
      <c r="G952" s="4"/>
      <c r="H952" s="865"/>
      <c r="I952" s="2044"/>
      <c r="J952" s="204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.5">
      <c r="A953" s="4"/>
      <c r="B953" s="4"/>
      <c r="C953" s="4"/>
      <c r="D953" s="4"/>
      <c r="E953" s="4"/>
      <c r="F953" s="4"/>
      <c r="G953" s="4"/>
      <c r="H953" s="865"/>
      <c r="I953" s="2044"/>
      <c r="J953" s="204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.5">
      <c r="A954" s="4"/>
      <c r="B954" s="4"/>
      <c r="C954" s="4"/>
      <c r="D954" s="4"/>
      <c r="E954" s="4"/>
      <c r="F954" s="4"/>
      <c r="G954" s="4"/>
      <c r="H954" s="865"/>
      <c r="I954" s="2044"/>
      <c r="J954" s="204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.5">
      <c r="A955" s="4"/>
      <c r="B955" s="4"/>
      <c r="C955" s="4"/>
      <c r="D955" s="4"/>
      <c r="E955" s="4"/>
      <c r="F955" s="4"/>
      <c r="G955" s="4"/>
      <c r="H955" s="865"/>
      <c r="I955" s="2044"/>
      <c r="J955" s="204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.5">
      <c r="A956" s="4"/>
      <c r="B956" s="4"/>
      <c r="C956" s="4"/>
      <c r="D956" s="4"/>
      <c r="E956" s="4"/>
      <c r="F956" s="4"/>
      <c r="G956" s="4"/>
      <c r="H956" s="865"/>
      <c r="I956" s="2044"/>
      <c r="J956" s="204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.5">
      <c r="A957" s="4"/>
      <c r="B957" s="4"/>
      <c r="C957" s="4"/>
      <c r="D957" s="4"/>
      <c r="E957" s="4"/>
      <c r="F957" s="4"/>
      <c r="G957" s="4"/>
      <c r="H957" s="865"/>
      <c r="I957" s="2044"/>
      <c r="J957" s="204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.5">
      <c r="A958" s="4"/>
      <c r="B958" s="4"/>
      <c r="C958" s="4"/>
      <c r="D958" s="4"/>
      <c r="E958" s="4"/>
      <c r="F958" s="4"/>
      <c r="G958" s="4"/>
      <c r="H958" s="865"/>
      <c r="I958" s="2044"/>
      <c r="J958" s="204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.5">
      <c r="A959" s="4"/>
      <c r="B959" s="4"/>
      <c r="C959" s="4"/>
      <c r="D959" s="4"/>
      <c r="E959" s="4"/>
      <c r="F959" s="4"/>
      <c r="G959" s="4"/>
      <c r="H959" s="865"/>
      <c r="I959" s="2044"/>
      <c r="J959" s="204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.5">
      <c r="A960" s="4"/>
      <c r="B960" s="4"/>
      <c r="C960" s="4"/>
      <c r="D960" s="4"/>
      <c r="E960" s="4"/>
      <c r="F960" s="4"/>
      <c r="G960" s="4"/>
      <c r="H960" s="865"/>
      <c r="I960" s="2044"/>
      <c r="J960" s="204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.5">
      <c r="A961" s="4"/>
      <c r="B961" s="4"/>
      <c r="C961" s="4"/>
      <c r="D961" s="4"/>
      <c r="E961" s="4"/>
      <c r="F961" s="4"/>
      <c r="G961" s="4"/>
      <c r="H961" s="865"/>
      <c r="I961" s="2044"/>
      <c r="J961" s="204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.5">
      <c r="A962" s="4"/>
      <c r="B962" s="4"/>
      <c r="C962" s="4"/>
      <c r="D962" s="4"/>
      <c r="E962" s="4"/>
      <c r="F962" s="4"/>
      <c r="G962" s="4"/>
      <c r="H962" s="865"/>
      <c r="I962" s="2044"/>
      <c r="J962" s="204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.5">
      <c r="A963" s="4"/>
      <c r="B963" s="4"/>
      <c r="C963" s="4"/>
      <c r="D963" s="4"/>
      <c r="E963" s="4"/>
      <c r="F963" s="4"/>
      <c r="G963" s="4"/>
      <c r="H963" s="865"/>
      <c r="I963" s="2044"/>
      <c r="J963" s="204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.5">
      <c r="A964" s="4"/>
      <c r="B964" s="4"/>
      <c r="C964" s="4"/>
      <c r="D964" s="4"/>
      <c r="E964" s="4"/>
      <c r="F964" s="4"/>
      <c r="G964" s="4"/>
      <c r="H964" s="865"/>
      <c r="I964" s="2044"/>
      <c r="J964" s="204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.5">
      <c r="A965" s="4"/>
      <c r="B965" s="4"/>
      <c r="C965" s="4"/>
      <c r="D965" s="4"/>
      <c r="E965" s="4"/>
      <c r="F965" s="4"/>
      <c r="G965" s="4"/>
      <c r="H965" s="865"/>
      <c r="I965" s="2044"/>
      <c r="J965" s="204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.5">
      <c r="A966" s="4"/>
      <c r="B966" s="4"/>
      <c r="C966" s="4"/>
      <c r="D966" s="4"/>
      <c r="E966" s="4"/>
      <c r="F966" s="4"/>
      <c r="G966" s="4"/>
      <c r="H966" s="865"/>
      <c r="I966" s="2044"/>
      <c r="J966" s="204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.5">
      <c r="A967" s="4"/>
      <c r="B967" s="4"/>
      <c r="C967" s="4"/>
      <c r="D967" s="4"/>
      <c r="E967" s="4"/>
      <c r="F967" s="4"/>
      <c r="G967" s="4"/>
      <c r="H967" s="865"/>
      <c r="I967" s="2044"/>
      <c r="J967" s="204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.5">
      <c r="A968" s="4"/>
      <c r="B968" s="4"/>
      <c r="C968" s="4"/>
      <c r="D968" s="4"/>
      <c r="E968" s="4"/>
      <c r="F968" s="4"/>
      <c r="G968" s="4"/>
      <c r="H968" s="865"/>
      <c r="I968" s="2044"/>
      <c r="J968" s="204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.5">
      <c r="A969" s="4"/>
      <c r="B969" s="4"/>
      <c r="C969" s="4"/>
      <c r="D969" s="4"/>
      <c r="E969" s="4"/>
      <c r="F969" s="4"/>
      <c r="G969" s="4"/>
      <c r="H969" s="865"/>
      <c r="I969" s="2044"/>
      <c r="J969" s="204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.5">
      <c r="A970" s="4"/>
      <c r="B970" s="4"/>
      <c r="C970" s="4"/>
      <c r="D970" s="4"/>
      <c r="E970" s="4"/>
      <c r="F970" s="4"/>
      <c r="G970" s="4"/>
      <c r="H970" s="865"/>
      <c r="I970" s="2044"/>
      <c r="J970" s="204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.5">
      <c r="A971" s="4"/>
      <c r="B971" s="4"/>
      <c r="C971" s="4"/>
      <c r="D971" s="4"/>
      <c r="E971" s="4"/>
      <c r="F971" s="4"/>
      <c r="G971" s="4"/>
      <c r="H971" s="865"/>
      <c r="I971" s="2044"/>
      <c r="J971" s="204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.5">
      <c r="A972" s="4"/>
      <c r="B972" s="4"/>
      <c r="C972" s="4"/>
      <c r="D972" s="4"/>
      <c r="E972" s="4"/>
      <c r="F972" s="4"/>
      <c r="G972" s="4"/>
      <c r="H972" s="865"/>
      <c r="I972" s="2044"/>
      <c r="J972" s="204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.5">
      <c r="A973" s="4"/>
      <c r="B973" s="4"/>
      <c r="C973" s="4"/>
      <c r="D973" s="4"/>
      <c r="E973" s="4"/>
      <c r="F973" s="4"/>
      <c r="G973" s="4"/>
      <c r="H973" s="865"/>
      <c r="I973" s="2044"/>
      <c r="J973" s="204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.5">
      <c r="A974" s="4"/>
      <c r="B974" s="4"/>
      <c r="C974" s="4"/>
      <c r="D974" s="4"/>
      <c r="E974" s="4"/>
      <c r="F974" s="4"/>
      <c r="G974" s="4"/>
      <c r="H974" s="865"/>
      <c r="I974" s="2044"/>
      <c r="J974" s="204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.5">
      <c r="A975" s="4"/>
      <c r="B975" s="4"/>
      <c r="C975" s="4"/>
      <c r="D975" s="4"/>
      <c r="E975" s="4"/>
      <c r="F975" s="4"/>
      <c r="G975" s="4"/>
      <c r="H975" s="865"/>
      <c r="I975" s="2044"/>
      <c r="J975" s="204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.5">
      <c r="A976" s="4"/>
      <c r="B976" s="4"/>
      <c r="C976" s="4"/>
      <c r="D976" s="4"/>
      <c r="E976" s="4"/>
      <c r="F976" s="4"/>
      <c r="G976" s="4"/>
      <c r="H976" s="865"/>
      <c r="I976" s="2044"/>
      <c r="J976" s="204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.5">
      <c r="A977" s="4"/>
      <c r="B977" s="4"/>
      <c r="C977" s="4"/>
      <c r="D977" s="4"/>
      <c r="E977" s="4"/>
      <c r="F977" s="4"/>
      <c r="G977" s="4"/>
      <c r="H977" s="865"/>
      <c r="I977" s="2044"/>
      <c r="J977" s="204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.5">
      <c r="A978" s="4"/>
      <c r="B978" s="4"/>
      <c r="C978" s="4"/>
      <c r="D978" s="4"/>
      <c r="E978" s="4"/>
      <c r="F978" s="4"/>
      <c r="G978" s="4"/>
      <c r="H978" s="865"/>
      <c r="I978" s="2044"/>
      <c r="J978" s="204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.5">
      <c r="A979" s="4"/>
      <c r="B979" s="4"/>
      <c r="C979" s="4"/>
      <c r="D979" s="4"/>
      <c r="E979" s="4"/>
      <c r="F979" s="4"/>
      <c r="G979" s="4"/>
      <c r="H979" s="865"/>
      <c r="I979" s="2044"/>
      <c r="J979" s="204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.5">
      <c r="A980" s="4"/>
      <c r="B980" s="4"/>
      <c r="C980" s="4"/>
      <c r="D980" s="4"/>
      <c r="E980" s="4"/>
      <c r="F980" s="4"/>
      <c r="G980" s="4"/>
      <c r="H980" s="865"/>
      <c r="I980" s="2044"/>
      <c r="J980" s="204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.5">
      <c r="A981" s="4"/>
      <c r="B981" s="4"/>
      <c r="C981" s="4"/>
      <c r="D981" s="4"/>
      <c r="E981" s="4"/>
      <c r="F981" s="4"/>
      <c r="G981" s="4"/>
      <c r="H981" s="865"/>
      <c r="I981" s="2044"/>
      <c r="J981" s="204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.5">
      <c r="A982" s="4"/>
      <c r="B982" s="4"/>
      <c r="C982" s="4"/>
      <c r="D982" s="4"/>
      <c r="E982" s="4"/>
      <c r="F982" s="4"/>
      <c r="G982" s="4"/>
      <c r="H982" s="865"/>
      <c r="I982" s="2044"/>
      <c r="J982" s="204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.5">
      <c r="A983" s="4"/>
      <c r="B983" s="4"/>
      <c r="C983" s="4"/>
      <c r="D983" s="4"/>
      <c r="E983" s="4"/>
      <c r="F983" s="4"/>
      <c r="G983" s="4"/>
      <c r="H983" s="865"/>
      <c r="I983" s="2044"/>
      <c r="J983" s="204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.5">
      <c r="A984" s="4"/>
      <c r="B984" s="4"/>
      <c r="C984" s="4"/>
      <c r="D984" s="4"/>
      <c r="E984" s="4"/>
      <c r="F984" s="4"/>
      <c r="G984" s="4"/>
      <c r="H984" s="865"/>
      <c r="I984" s="2044"/>
      <c r="J984" s="204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.5">
      <c r="A985" s="4"/>
      <c r="B985" s="4"/>
      <c r="C985" s="4"/>
      <c r="D985" s="4"/>
      <c r="E985" s="4"/>
      <c r="F985" s="4"/>
      <c r="G985" s="4"/>
      <c r="H985" s="865"/>
      <c r="I985" s="2044"/>
      <c r="J985" s="204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.5">
      <c r="A986" s="4"/>
      <c r="B986" s="4"/>
      <c r="C986" s="4"/>
      <c r="D986" s="4"/>
      <c r="E986" s="4"/>
      <c r="F986" s="4"/>
      <c r="G986" s="4"/>
      <c r="H986" s="865"/>
      <c r="I986" s="2044"/>
      <c r="J986" s="204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.5">
      <c r="A987" s="4"/>
      <c r="B987" s="4"/>
      <c r="C987" s="4"/>
      <c r="D987" s="4"/>
      <c r="E987" s="4"/>
      <c r="F987" s="4"/>
      <c r="G987" s="4"/>
      <c r="H987" s="865"/>
      <c r="I987" s="2044"/>
      <c r="J987" s="204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.5">
      <c r="A988" s="4"/>
      <c r="B988" s="4"/>
      <c r="C988" s="4"/>
      <c r="D988" s="4"/>
      <c r="E988" s="4"/>
      <c r="F988" s="4"/>
      <c r="G988" s="4"/>
      <c r="H988" s="865"/>
      <c r="I988" s="2044"/>
      <c r="J988" s="204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.5">
      <c r="A989" s="4"/>
      <c r="B989" s="4"/>
      <c r="C989" s="4"/>
      <c r="D989" s="4"/>
      <c r="E989" s="4"/>
      <c r="F989" s="4"/>
      <c r="G989" s="4"/>
      <c r="H989" s="865"/>
      <c r="I989" s="2044"/>
      <c r="J989" s="204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.5">
      <c r="A990" s="4"/>
      <c r="B990" s="4"/>
      <c r="C990" s="4"/>
      <c r="D990" s="4"/>
      <c r="E990" s="4"/>
      <c r="F990" s="4"/>
      <c r="G990" s="4"/>
      <c r="H990" s="865"/>
      <c r="I990" s="2044"/>
      <c r="J990" s="204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.5">
      <c r="A991" s="4"/>
      <c r="B991" s="4"/>
      <c r="C991" s="4"/>
      <c r="D991" s="4"/>
      <c r="E991" s="4"/>
      <c r="F991" s="4"/>
      <c r="G991" s="4"/>
      <c r="H991" s="865"/>
      <c r="I991" s="2044"/>
      <c r="J991" s="204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.5">
      <c r="A992" s="4"/>
      <c r="B992" s="4"/>
      <c r="C992" s="4"/>
      <c r="D992" s="4"/>
      <c r="E992" s="4"/>
      <c r="F992" s="4"/>
      <c r="G992" s="4"/>
      <c r="H992" s="865"/>
      <c r="I992" s="2044"/>
      <c r="J992" s="204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.5">
      <c r="A993" s="4"/>
      <c r="B993" s="4"/>
      <c r="C993" s="4"/>
      <c r="D993" s="4"/>
      <c r="E993" s="4"/>
      <c r="F993" s="4"/>
      <c r="G993" s="4"/>
      <c r="H993" s="865"/>
      <c r="I993" s="2044"/>
      <c r="J993" s="204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.5">
      <c r="A994" s="4"/>
      <c r="B994" s="4"/>
      <c r="C994" s="4"/>
      <c r="D994" s="4"/>
      <c r="E994" s="4"/>
      <c r="F994" s="4"/>
      <c r="G994" s="4"/>
      <c r="H994" s="865"/>
      <c r="I994" s="2044"/>
      <c r="J994" s="204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.5">
      <c r="A995" s="4"/>
      <c r="B995" s="4"/>
      <c r="C995" s="4"/>
      <c r="D995" s="4"/>
      <c r="E995" s="4"/>
      <c r="F995" s="4"/>
      <c r="G995" s="4"/>
      <c r="H995" s="865"/>
      <c r="I995" s="2044"/>
      <c r="J995" s="204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.5">
      <c r="A996" s="4"/>
      <c r="B996" s="4"/>
      <c r="C996" s="4"/>
      <c r="D996" s="4"/>
      <c r="E996" s="4"/>
      <c r="F996" s="4"/>
      <c r="G996" s="4"/>
      <c r="H996" s="865"/>
      <c r="I996" s="2044"/>
      <c r="J996" s="204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.5">
      <c r="A997" s="4"/>
      <c r="B997" s="4"/>
      <c r="C997" s="4"/>
      <c r="D997" s="4"/>
      <c r="E997" s="4"/>
      <c r="F997" s="4"/>
      <c r="G997" s="4"/>
      <c r="H997" s="865"/>
      <c r="I997" s="2044"/>
      <c r="J997" s="204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.5">
      <c r="A998" s="4"/>
      <c r="B998" s="4"/>
      <c r="C998" s="4"/>
      <c r="D998" s="4"/>
      <c r="E998" s="4"/>
      <c r="F998" s="4"/>
      <c r="G998" s="4"/>
      <c r="H998" s="865"/>
      <c r="I998" s="2044"/>
      <c r="J998" s="204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.5">
      <c r="A999" s="4"/>
      <c r="B999" s="4"/>
      <c r="C999" s="4"/>
      <c r="D999" s="4"/>
      <c r="E999" s="4"/>
      <c r="F999" s="4"/>
      <c r="G999" s="4"/>
      <c r="H999" s="865"/>
      <c r="I999" s="2044"/>
      <c r="J999" s="204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.5">
      <c r="A1000" s="4"/>
      <c r="B1000" s="4"/>
      <c r="C1000" s="4"/>
      <c r="D1000" s="4"/>
      <c r="E1000" s="4"/>
      <c r="F1000" s="4"/>
      <c r="G1000" s="4"/>
      <c r="H1000" s="865"/>
      <c r="I1000" s="2044"/>
      <c r="J1000" s="204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2.5">
      <c r="A1001" s="4"/>
      <c r="B1001" s="4"/>
      <c r="C1001" s="4"/>
      <c r="D1001" s="4"/>
      <c r="E1001" s="4"/>
      <c r="F1001" s="4"/>
      <c r="G1001" s="4"/>
      <c r="H1001" s="865"/>
      <c r="I1001" s="2044"/>
      <c r="J1001" s="204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2.5">
      <c r="A1002" s="4"/>
      <c r="B1002" s="4"/>
      <c r="C1002" s="4"/>
      <c r="D1002" s="4"/>
      <c r="E1002" s="4"/>
      <c r="F1002" s="4"/>
      <c r="G1002" s="4"/>
      <c r="H1002" s="865"/>
      <c r="I1002" s="2044"/>
      <c r="J1002" s="204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</sheetData>
  <mergeCells count="187">
    <mergeCell ref="D113:D116"/>
    <mergeCell ref="G127:G128"/>
    <mergeCell ref="G129:G130"/>
    <mergeCell ref="G153:G154"/>
    <mergeCell ref="G161:G163"/>
    <mergeCell ref="G166:G167"/>
    <mergeCell ref="G170:G171"/>
    <mergeCell ref="G109:G110"/>
    <mergeCell ref="H115:H116"/>
    <mergeCell ref="G117:G118"/>
    <mergeCell ref="H119:H120"/>
    <mergeCell ref="G125:G126"/>
    <mergeCell ref="H125:H126"/>
    <mergeCell ref="H127:H128"/>
    <mergeCell ref="H157:H158"/>
    <mergeCell ref="H159:H160"/>
    <mergeCell ref="H129:H130"/>
    <mergeCell ref="H133:H134"/>
    <mergeCell ref="H137:H138"/>
    <mergeCell ref="H141:H142"/>
    <mergeCell ref="H149:H150"/>
    <mergeCell ref="H153:H154"/>
    <mergeCell ref="H155:H156"/>
    <mergeCell ref="E170:E173"/>
    <mergeCell ref="E53:E60"/>
    <mergeCell ref="F53:F60"/>
    <mergeCell ref="E61:E72"/>
    <mergeCell ref="F61:F72"/>
    <mergeCell ref="D65:D68"/>
    <mergeCell ref="E73:F80"/>
    <mergeCell ref="E81:E86"/>
    <mergeCell ref="F81:F86"/>
    <mergeCell ref="E87:F88"/>
    <mergeCell ref="F170:F173"/>
    <mergeCell ref="F174:F177"/>
    <mergeCell ref="C207:G207"/>
    <mergeCell ref="C208:G208"/>
    <mergeCell ref="C210:G210"/>
    <mergeCell ref="C195:G195"/>
    <mergeCell ref="C196:G196"/>
    <mergeCell ref="C197:G197"/>
    <mergeCell ref="C200:G200"/>
    <mergeCell ref="C201:G201"/>
    <mergeCell ref="C202:G202"/>
    <mergeCell ref="C206:G206"/>
    <mergeCell ref="E174:E177"/>
    <mergeCell ref="E178:E181"/>
    <mergeCell ref="F178:F181"/>
    <mergeCell ref="B73:B76"/>
    <mergeCell ref="B113:B116"/>
    <mergeCell ref="C113:C116"/>
    <mergeCell ref="B117:B120"/>
    <mergeCell ref="B121:B124"/>
    <mergeCell ref="C121:C124"/>
    <mergeCell ref="B125:B128"/>
    <mergeCell ref="A97:A112"/>
    <mergeCell ref="B97:B100"/>
    <mergeCell ref="B101:B104"/>
    <mergeCell ref="C101:C104"/>
    <mergeCell ref="B105:B108"/>
    <mergeCell ref="B109:B112"/>
    <mergeCell ref="A113:A128"/>
    <mergeCell ref="A188:A191"/>
    <mergeCell ref="A194:B194"/>
    <mergeCell ref="A199:B199"/>
    <mergeCell ref="A205:B205"/>
    <mergeCell ref="B157:B160"/>
    <mergeCell ref="B162:B165"/>
    <mergeCell ref="A166:A181"/>
    <mergeCell ref="B166:B169"/>
    <mergeCell ref="B170:B173"/>
    <mergeCell ref="B174:B177"/>
    <mergeCell ref="B178:B181"/>
    <mergeCell ref="B153:B156"/>
    <mergeCell ref="A129:A144"/>
    <mergeCell ref="B129:B132"/>
    <mergeCell ref="B133:B136"/>
    <mergeCell ref="B137:B140"/>
    <mergeCell ref="B141:B144"/>
    <mergeCell ref="C141:C144"/>
    <mergeCell ref="A145:A165"/>
    <mergeCell ref="A182:A187"/>
    <mergeCell ref="B145:B148"/>
    <mergeCell ref="B149:B152"/>
    <mergeCell ref="H99:H100"/>
    <mergeCell ref="G85:G86"/>
    <mergeCell ref="H85:H86"/>
    <mergeCell ref="E89:E96"/>
    <mergeCell ref="F89:F96"/>
    <mergeCell ref="D93:D96"/>
    <mergeCell ref="H93:H94"/>
    <mergeCell ref="I94:J94"/>
    <mergeCell ref="C149:C152"/>
    <mergeCell ref="E117:E124"/>
    <mergeCell ref="F117:F124"/>
    <mergeCell ref="E125:E130"/>
    <mergeCell ref="F125:F130"/>
    <mergeCell ref="E131:F132"/>
    <mergeCell ref="F133:F148"/>
    <mergeCell ref="D141:D144"/>
    <mergeCell ref="E133:E148"/>
    <mergeCell ref="E149:E169"/>
    <mergeCell ref="F149:F169"/>
    <mergeCell ref="D162:D165"/>
    <mergeCell ref="E97:E104"/>
    <mergeCell ref="F97:F104"/>
    <mergeCell ref="E105:E116"/>
    <mergeCell ref="F105:F116"/>
    <mergeCell ref="H53:H54"/>
    <mergeCell ref="H55:H56"/>
    <mergeCell ref="G57:G58"/>
    <mergeCell ref="G61:G62"/>
    <mergeCell ref="H67:H68"/>
    <mergeCell ref="G69:G70"/>
    <mergeCell ref="H71:H72"/>
    <mergeCell ref="G89:G90"/>
    <mergeCell ref="G97:G98"/>
    <mergeCell ref="H97:H98"/>
    <mergeCell ref="E40:E52"/>
    <mergeCell ref="F40:F52"/>
    <mergeCell ref="G40:G41"/>
    <mergeCell ref="G44:G45"/>
    <mergeCell ref="G49:G50"/>
    <mergeCell ref="B65:B68"/>
    <mergeCell ref="B69:B72"/>
    <mergeCell ref="A77:A96"/>
    <mergeCell ref="B77:B80"/>
    <mergeCell ref="B81:B84"/>
    <mergeCell ref="B85:B88"/>
    <mergeCell ref="B89:B92"/>
    <mergeCell ref="B93:B96"/>
    <mergeCell ref="C65:C68"/>
    <mergeCell ref="C81:C84"/>
    <mergeCell ref="C93:C96"/>
    <mergeCell ref="B44:B47"/>
    <mergeCell ref="B49:B52"/>
    <mergeCell ref="A44:A60"/>
    <mergeCell ref="B53:B56"/>
    <mergeCell ref="C53:C56"/>
    <mergeCell ref="B57:B60"/>
    <mergeCell ref="A61:A76"/>
    <mergeCell ref="B61:B64"/>
    <mergeCell ref="H26:H27"/>
    <mergeCell ref="H32:H33"/>
    <mergeCell ref="G24:G25"/>
    <mergeCell ref="H24:H25"/>
    <mergeCell ref="E28:F29"/>
    <mergeCell ref="G28:G29"/>
    <mergeCell ref="E30:E39"/>
    <mergeCell ref="F30:F39"/>
    <mergeCell ref="D32:D35"/>
    <mergeCell ref="H34:H35"/>
    <mergeCell ref="G38:G39"/>
    <mergeCell ref="B16:B19"/>
    <mergeCell ref="B36:B39"/>
    <mergeCell ref="B40:B43"/>
    <mergeCell ref="B20:B23"/>
    <mergeCell ref="C20:C23"/>
    <mergeCell ref="A24:A43"/>
    <mergeCell ref="B24:B27"/>
    <mergeCell ref="B28:B31"/>
    <mergeCell ref="B32:B35"/>
    <mergeCell ref="C32:C35"/>
    <mergeCell ref="H10:J10"/>
    <mergeCell ref="H13:J13"/>
    <mergeCell ref="L2:L4"/>
    <mergeCell ref="M2:N2"/>
    <mergeCell ref="O2:O4"/>
    <mergeCell ref="Q2:Q4"/>
    <mergeCell ref="R2:R4"/>
    <mergeCell ref="S2:S4"/>
    <mergeCell ref="A1:B2"/>
    <mergeCell ref="C1:F1"/>
    <mergeCell ref="G1:J1"/>
    <mergeCell ref="K1:Q1"/>
    <mergeCell ref="R1:S1"/>
    <mergeCell ref="C2:C4"/>
    <mergeCell ref="D2:D4"/>
    <mergeCell ref="A4:B4"/>
    <mergeCell ref="E2:F4"/>
    <mergeCell ref="G2:G4"/>
    <mergeCell ref="H2:J4"/>
    <mergeCell ref="K2:K4"/>
    <mergeCell ref="A5:A9"/>
    <mergeCell ref="A10:A23"/>
    <mergeCell ref="B10:B12"/>
    <mergeCell ref="B13:B15"/>
  </mergeCells>
  <hyperlinks>
    <hyperlink ref="H24" r:id="rId1" xr:uid="{00000000-0004-0000-0400-000000000000}"/>
    <hyperlink ref="H26" r:id="rId2" xr:uid="{00000000-0004-0000-0400-000001000000}"/>
    <hyperlink ref="H32" r:id="rId3" xr:uid="{00000000-0004-0000-0400-000002000000}"/>
    <hyperlink ref="H34" r:id="rId4" xr:uid="{00000000-0004-0000-0400-000003000000}"/>
    <hyperlink ref="H48" r:id="rId5" xr:uid="{00000000-0004-0000-0400-000004000000}"/>
    <hyperlink ref="H53" r:id="rId6" xr:uid="{00000000-0004-0000-0400-000005000000}"/>
    <hyperlink ref="H55" r:id="rId7" xr:uid="{00000000-0004-0000-0400-000006000000}"/>
    <hyperlink ref="H67" r:id="rId8" xr:uid="{00000000-0004-0000-0400-000007000000}"/>
    <hyperlink ref="H71" r:id="rId9" xr:uid="{00000000-0004-0000-0400-000008000000}"/>
    <hyperlink ref="H93" r:id="rId10" xr:uid="{00000000-0004-0000-0400-000009000000}"/>
    <hyperlink ref="H97" r:id="rId11" xr:uid="{00000000-0004-0000-0400-00000A000000}"/>
    <hyperlink ref="H99" r:id="rId12" xr:uid="{00000000-0004-0000-0400-00000B000000}"/>
    <hyperlink ref="H115" r:id="rId13" xr:uid="{00000000-0004-0000-0400-00000C000000}"/>
    <hyperlink ref="H119" r:id="rId14" xr:uid="{00000000-0004-0000-0400-00000D000000}"/>
    <hyperlink ref="H121" r:id="rId15" xr:uid="{00000000-0004-0000-0400-00000E000000}"/>
    <hyperlink ref="H125" r:id="rId16" xr:uid="{00000000-0004-0000-0400-00000F000000}"/>
    <hyperlink ref="H127" r:id="rId17" xr:uid="{00000000-0004-0000-0400-000010000000}"/>
    <hyperlink ref="H133" r:id="rId18" xr:uid="{00000000-0004-0000-0400-000011000000}"/>
    <hyperlink ref="H141" r:id="rId19" xr:uid="{00000000-0004-0000-0400-000012000000}"/>
    <hyperlink ref="H153" r:id="rId20" xr:uid="{00000000-0004-0000-0400-000013000000}"/>
    <hyperlink ref="H155" r:id="rId21" xr:uid="{00000000-0004-0000-0400-000014000000}"/>
    <hyperlink ref="H157" r:id="rId22" xr:uid="{00000000-0004-0000-0400-000015000000}"/>
    <hyperlink ref="H159" r:id="rId23" xr:uid="{00000000-0004-0000-0400-000016000000}"/>
  </hyperlinks>
  <pageMargins left="0.7" right="0.7" top="0.75" bottom="0.75" header="0.3" footer="0.3"/>
  <pageSetup paperSize="9" orientation="portrait" r:id="rId2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A1001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5.08984375" defaultRowHeight="15" customHeight="1"/>
  <cols>
    <col min="1" max="1" width="6.36328125" customWidth="1"/>
    <col min="2" max="2" width="8.36328125" customWidth="1"/>
    <col min="3" max="3" width="8.90625" customWidth="1"/>
    <col min="4" max="4" width="10.7265625" customWidth="1"/>
    <col min="5" max="6" width="3.6328125" customWidth="1"/>
    <col min="7" max="7" width="18.08984375" customWidth="1"/>
    <col min="8" max="8" width="17" customWidth="1"/>
    <col min="9" max="9" width="23.7265625" customWidth="1"/>
    <col min="18" max="18" width="29.08984375" customWidth="1"/>
    <col min="19" max="19" width="26.90625" customWidth="1"/>
  </cols>
  <sheetData>
    <row r="1" spans="1:27" ht="15" customHeight="1">
      <c r="A1" s="4700" t="s">
        <v>818</v>
      </c>
      <c r="B1" s="4183"/>
      <c r="C1" s="4701" t="s">
        <v>1</v>
      </c>
      <c r="D1" s="4610"/>
      <c r="E1" s="4610"/>
      <c r="F1" s="4611"/>
      <c r="G1" s="4702" t="s">
        <v>2</v>
      </c>
      <c r="H1" s="4391"/>
      <c r="I1" s="4391"/>
      <c r="J1" s="2045"/>
      <c r="K1" s="4703" t="s">
        <v>5</v>
      </c>
      <c r="L1" s="4610"/>
      <c r="M1" s="4610"/>
      <c r="N1" s="4610"/>
      <c r="O1" s="4610"/>
      <c r="P1" s="4610"/>
      <c r="Q1" s="4611"/>
      <c r="R1" s="4704" t="s">
        <v>6</v>
      </c>
      <c r="S1" s="4705"/>
      <c r="T1" s="4"/>
      <c r="U1" s="4"/>
      <c r="V1" s="4"/>
      <c r="W1" s="4"/>
      <c r="X1" s="4"/>
      <c r="Y1" s="4"/>
      <c r="Z1" s="4"/>
      <c r="AA1" s="4"/>
    </row>
    <row r="2" spans="1:27" ht="15" customHeight="1">
      <c r="A2" s="4189"/>
      <c r="B2" s="4068"/>
      <c r="C2" s="4706" t="s">
        <v>7</v>
      </c>
      <c r="D2" s="4707" t="s">
        <v>819</v>
      </c>
      <c r="E2" s="4709" t="s">
        <v>820</v>
      </c>
      <c r="F2" s="4069"/>
      <c r="G2" s="4811" t="s">
        <v>585</v>
      </c>
      <c r="H2" s="4812" t="s">
        <v>821</v>
      </c>
      <c r="I2" s="4392"/>
      <c r="J2" s="61"/>
      <c r="K2" s="4715" t="s">
        <v>15</v>
      </c>
      <c r="L2" s="4716" t="s">
        <v>16</v>
      </c>
      <c r="M2" s="4717" t="s">
        <v>17</v>
      </c>
      <c r="N2" s="4144"/>
      <c r="O2" s="4718" t="s">
        <v>587</v>
      </c>
      <c r="P2" s="1224" t="s">
        <v>19</v>
      </c>
      <c r="Q2" s="4719" t="s">
        <v>588</v>
      </c>
      <c r="R2" s="4720" t="s">
        <v>589</v>
      </c>
      <c r="S2" s="4699" t="s">
        <v>590</v>
      </c>
      <c r="T2" s="4"/>
      <c r="U2" s="4"/>
      <c r="V2" s="4"/>
      <c r="W2" s="4"/>
      <c r="X2" s="4"/>
      <c r="Y2" s="4"/>
      <c r="Z2" s="4"/>
      <c r="AA2" s="4"/>
    </row>
    <row r="3" spans="1:27" ht="15" customHeight="1">
      <c r="A3" s="1225"/>
      <c r="B3" s="1226"/>
      <c r="C3" s="4456"/>
      <c r="D3" s="4189"/>
      <c r="E3" s="4068"/>
      <c r="F3" s="4069"/>
      <c r="G3" s="4209"/>
      <c r="H3" s="4111"/>
      <c r="I3" s="4069"/>
      <c r="J3" s="2046"/>
      <c r="K3" s="4145"/>
      <c r="L3" s="4147"/>
      <c r="M3" s="1227"/>
      <c r="N3" s="1228"/>
      <c r="O3" s="4147"/>
      <c r="P3" s="1228"/>
      <c r="Q3" s="4442"/>
      <c r="R3" s="4145"/>
      <c r="S3" s="4213"/>
      <c r="T3" s="4"/>
      <c r="U3" s="4"/>
      <c r="V3" s="4"/>
      <c r="W3" s="4"/>
      <c r="X3" s="4"/>
      <c r="Y3" s="4"/>
      <c r="Z3" s="4"/>
      <c r="AA3" s="4"/>
    </row>
    <row r="4" spans="1:27" ht="15" customHeight="1">
      <c r="A4" s="4708" t="s">
        <v>23</v>
      </c>
      <c r="B4" s="4144"/>
      <c r="C4" s="4491"/>
      <c r="D4" s="4207"/>
      <c r="E4" s="4070"/>
      <c r="F4" s="4071"/>
      <c r="G4" s="4210"/>
      <c r="H4" s="4112"/>
      <c r="I4" s="4055"/>
      <c r="J4" s="61"/>
      <c r="K4" s="4474"/>
      <c r="L4" s="4180"/>
      <c r="M4" s="1230" t="s">
        <v>24</v>
      </c>
      <c r="N4" s="1230" t="s">
        <v>25</v>
      </c>
      <c r="O4" s="4180"/>
      <c r="P4" s="1228" t="s">
        <v>26</v>
      </c>
      <c r="Q4" s="4458"/>
      <c r="R4" s="4721"/>
      <c r="S4" s="4214"/>
      <c r="T4" s="4"/>
      <c r="U4" s="4"/>
      <c r="V4" s="4"/>
      <c r="W4" s="4"/>
      <c r="X4" s="4"/>
      <c r="Y4" s="4"/>
      <c r="Z4" s="4"/>
      <c r="AA4" s="4"/>
    </row>
    <row r="5" spans="1:27" ht="15" customHeight="1">
      <c r="A5" s="4813" t="s">
        <v>27</v>
      </c>
      <c r="B5" s="1778">
        <v>43862</v>
      </c>
      <c r="C5" s="1779"/>
      <c r="D5" s="1232"/>
      <c r="E5" s="1232"/>
      <c r="F5" s="1780"/>
      <c r="G5" s="1781"/>
      <c r="H5" s="2047"/>
      <c r="I5" s="1243"/>
      <c r="J5" s="2048">
        <v>43862</v>
      </c>
      <c r="K5" s="1238"/>
      <c r="L5" s="1239"/>
      <c r="M5" s="1239"/>
      <c r="N5" s="1239"/>
      <c r="O5" s="1239"/>
      <c r="P5" s="1239"/>
      <c r="Q5" s="1240"/>
      <c r="R5" s="1239"/>
      <c r="S5" s="1241"/>
      <c r="T5" s="4"/>
      <c r="U5" s="4"/>
      <c r="V5" s="4"/>
      <c r="W5" s="4"/>
      <c r="X5" s="4"/>
      <c r="Y5" s="4"/>
      <c r="Z5" s="4"/>
      <c r="AA5" s="4"/>
    </row>
    <row r="6" spans="1:27" ht="15" customHeight="1">
      <c r="A6" s="4711"/>
      <c r="B6" s="1784">
        <v>44082</v>
      </c>
      <c r="C6" s="1785"/>
      <c r="D6" s="1243"/>
      <c r="E6" s="1245"/>
      <c r="F6" s="1737"/>
      <c r="G6" s="1786"/>
      <c r="H6" s="2047"/>
      <c r="I6" s="1243"/>
      <c r="J6" s="2049">
        <v>44082</v>
      </c>
      <c r="K6" s="1250"/>
      <c r="L6" s="1251"/>
      <c r="M6" s="1251"/>
      <c r="N6" s="1251"/>
      <c r="O6" s="1251"/>
      <c r="P6" s="1251"/>
      <c r="Q6" s="1252"/>
      <c r="R6" s="1251"/>
      <c r="S6" s="1253"/>
      <c r="T6" s="4"/>
      <c r="U6" s="4"/>
      <c r="V6" s="4"/>
      <c r="W6" s="4"/>
      <c r="X6" s="4"/>
      <c r="Y6" s="4"/>
      <c r="Z6" s="4"/>
      <c r="AA6" s="4"/>
    </row>
    <row r="7" spans="1:27" ht="15" customHeight="1">
      <c r="A7" s="4711"/>
      <c r="B7" s="1787" t="s">
        <v>111</v>
      </c>
      <c r="C7" s="1785"/>
      <c r="D7" s="1243"/>
      <c r="E7" s="1245"/>
      <c r="F7" s="1737"/>
      <c r="G7" s="1786"/>
      <c r="H7" s="2050"/>
      <c r="I7" s="1243"/>
      <c r="J7" s="1801" t="s">
        <v>111</v>
      </c>
      <c r="K7" s="1250"/>
      <c r="L7" s="1251"/>
      <c r="M7" s="1251"/>
      <c r="N7" s="1251"/>
      <c r="O7" s="1251"/>
      <c r="P7" s="1251"/>
      <c r="Q7" s="1252"/>
      <c r="R7" s="1251"/>
      <c r="S7" s="1253"/>
      <c r="T7" s="4"/>
      <c r="U7" s="4"/>
      <c r="V7" s="4"/>
      <c r="W7" s="4"/>
      <c r="X7" s="4"/>
      <c r="Y7" s="4"/>
      <c r="Z7" s="4"/>
      <c r="AA7" s="4"/>
    </row>
    <row r="8" spans="1:27" ht="15" customHeight="1">
      <c r="A8" s="4711"/>
      <c r="B8" s="1787" t="s">
        <v>120</v>
      </c>
      <c r="C8" s="1785"/>
      <c r="D8" s="1243"/>
      <c r="E8" s="1245"/>
      <c r="F8" s="1737"/>
      <c r="G8" s="1786"/>
      <c r="H8" s="2050"/>
      <c r="I8" s="1243"/>
      <c r="J8" s="1801" t="s">
        <v>120</v>
      </c>
      <c r="K8" s="1250"/>
      <c r="L8" s="1251"/>
      <c r="M8" s="1251"/>
      <c r="N8" s="1251"/>
      <c r="O8" s="1251"/>
      <c r="P8" s="1251"/>
      <c r="Q8" s="1252"/>
      <c r="R8" s="1251"/>
      <c r="S8" s="1253"/>
      <c r="T8" s="4"/>
      <c r="U8" s="4"/>
      <c r="V8" s="4"/>
      <c r="W8" s="4"/>
      <c r="X8" s="4"/>
      <c r="Y8" s="4"/>
      <c r="Z8" s="4"/>
      <c r="AA8" s="4"/>
    </row>
    <row r="9" spans="1:27" ht="15" customHeight="1">
      <c r="A9" s="4714"/>
      <c r="B9" s="1789" t="s">
        <v>125</v>
      </c>
      <c r="C9" s="1790"/>
      <c r="D9" s="1258"/>
      <c r="E9" s="1260"/>
      <c r="F9" s="1791"/>
      <c r="G9" s="1792"/>
      <c r="H9" s="1739"/>
      <c r="I9" s="1258"/>
      <c r="J9" s="2051" t="s">
        <v>125</v>
      </c>
      <c r="K9" s="1262"/>
      <c r="L9" s="1263"/>
      <c r="M9" s="1263"/>
      <c r="N9" s="1263"/>
      <c r="O9" s="1263"/>
      <c r="P9" s="1263"/>
      <c r="Q9" s="1264"/>
      <c r="R9" s="1263"/>
      <c r="S9" s="1265"/>
      <c r="T9" s="4"/>
      <c r="U9" s="4"/>
      <c r="V9" s="4"/>
      <c r="W9" s="4"/>
      <c r="X9" s="4"/>
      <c r="Y9" s="4"/>
      <c r="Z9" s="4"/>
      <c r="AA9" s="4"/>
    </row>
    <row r="10" spans="1:27" ht="15" customHeight="1">
      <c r="A10" s="4814" t="s">
        <v>41</v>
      </c>
      <c r="B10" s="4815">
        <v>43987</v>
      </c>
      <c r="C10" s="1796"/>
      <c r="D10" s="1705"/>
      <c r="E10" s="1705"/>
      <c r="F10" s="1797"/>
      <c r="G10" s="1798"/>
      <c r="H10" s="2052"/>
      <c r="I10" s="2053"/>
      <c r="J10" s="4898">
        <v>43987</v>
      </c>
      <c r="K10" s="1707"/>
      <c r="L10" s="1595"/>
      <c r="M10" s="1595"/>
      <c r="N10" s="1595"/>
      <c r="O10" s="1595"/>
      <c r="P10" s="1595"/>
      <c r="Q10" s="1708"/>
      <c r="R10" s="1595"/>
      <c r="S10" s="1800"/>
      <c r="T10" s="4"/>
      <c r="U10" s="4"/>
      <c r="V10" s="4"/>
      <c r="W10" s="4"/>
      <c r="X10" s="4"/>
      <c r="Y10" s="4"/>
      <c r="Z10" s="4"/>
      <c r="AA10" s="4"/>
    </row>
    <row r="11" spans="1:27" ht="15" customHeight="1">
      <c r="A11" s="4711"/>
      <c r="B11" s="4711"/>
      <c r="C11" s="1801"/>
      <c r="D11" s="1266"/>
      <c r="E11" s="1266"/>
      <c r="F11" s="1802"/>
      <c r="G11" s="1803"/>
      <c r="H11" s="2054"/>
      <c r="I11" s="1424"/>
      <c r="J11" s="4456"/>
      <c r="K11" s="1268"/>
      <c r="L11" s="1269"/>
      <c r="M11" s="1269"/>
      <c r="N11" s="1269"/>
      <c r="O11" s="1269"/>
      <c r="P11" s="1269"/>
      <c r="Q11" s="1270"/>
      <c r="R11" s="1269"/>
      <c r="S11" s="1271"/>
      <c r="T11" s="4"/>
      <c r="U11" s="4"/>
      <c r="V11" s="4"/>
      <c r="W11" s="4"/>
      <c r="X11" s="4"/>
      <c r="Y11" s="4"/>
      <c r="Z11" s="4"/>
      <c r="AA11" s="4"/>
    </row>
    <row r="12" spans="1:27" ht="15" customHeight="1">
      <c r="A12" s="4711"/>
      <c r="B12" s="4726"/>
      <c r="C12" s="1805"/>
      <c r="D12" s="1275"/>
      <c r="E12" s="1275"/>
      <c r="F12" s="1806"/>
      <c r="G12" s="1807"/>
      <c r="H12" s="2055"/>
      <c r="I12" s="1427"/>
      <c r="J12" s="4240"/>
      <c r="K12" s="1281"/>
      <c r="L12" s="1282"/>
      <c r="M12" s="1282"/>
      <c r="N12" s="1282"/>
      <c r="O12" s="1282"/>
      <c r="P12" s="1282"/>
      <c r="Q12" s="1283"/>
      <c r="R12" s="1282"/>
      <c r="S12" s="1284"/>
      <c r="T12" s="4"/>
      <c r="U12" s="4"/>
      <c r="V12" s="4"/>
      <c r="W12" s="4"/>
      <c r="X12" s="4"/>
      <c r="Y12" s="4"/>
      <c r="Z12" s="4"/>
      <c r="AA12" s="4"/>
    </row>
    <row r="13" spans="1:27" ht="15" customHeight="1">
      <c r="A13" s="4711"/>
      <c r="B13" s="4818" t="s">
        <v>317</v>
      </c>
      <c r="C13" s="1801"/>
      <c r="D13" s="1266"/>
      <c r="E13" s="1266"/>
      <c r="F13" s="1802"/>
      <c r="G13" s="1803"/>
      <c r="H13" s="2054"/>
      <c r="I13" s="1424"/>
      <c r="J13" s="4897" t="s">
        <v>317</v>
      </c>
      <c r="K13" s="1268"/>
      <c r="L13" s="1269"/>
      <c r="M13" s="1269"/>
      <c r="N13" s="1269"/>
      <c r="O13" s="1269"/>
      <c r="P13" s="1269"/>
      <c r="Q13" s="1270"/>
      <c r="R13" s="1269"/>
      <c r="S13" s="1271"/>
      <c r="T13" s="4"/>
      <c r="U13" s="4"/>
      <c r="V13" s="4"/>
      <c r="W13" s="4"/>
      <c r="X13" s="4"/>
      <c r="Y13" s="4"/>
      <c r="Z13" s="4"/>
      <c r="AA13" s="4"/>
    </row>
    <row r="14" spans="1:27" ht="15" customHeight="1">
      <c r="A14" s="4711"/>
      <c r="B14" s="4711"/>
      <c r="C14" s="1801"/>
      <c r="D14" s="1266"/>
      <c r="E14" s="1266"/>
      <c r="F14" s="1802"/>
      <c r="G14" s="1803"/>
      <c r="H14" s="2054"/>
      <c r="I14" s="1424"/>
      <c r="J14" s="4456"/>
      <c r="K14" s="1268"/>
      <c r="L14" s="1269"/>
      <c r="M14" s="1269"/>
      <c r="N14" s="1269"/>
      <c r="O14" s="1269"/>
      <c r="P14" s="1269"/>
      <c r="Q14" s="1270"/>
      <c r="R14" s="1269"/>
      <c r="S14" s="1271"/>
      <c r="T14" s="4"/>
      <c r="U14" s="4"/>
      <c r="V14" s="4"/>
      <c r="W14" s="4"/>
      <c r="X14" s="4"/>
      <c r="Y14" s="4"/>
      <c r="Z14" s="4"/>
      <c r="AA14" s="4"/>
    </row>
    <row r="15" spans="1:27" ht="15" customHeight="1">
      <c r="A15" s="4711"/>
      <c r="B15" s="4712"/>
      <c r="C15" s="1830"/>
      <c r="D15" s="1430"/>
      <c r="E15" s="1430"/>
      <c r="F15" s="1832"/>
      <c r="G15" s="1821"/>
      <c r="H15" s="1656"/>
      <c r="I15" s="2056"/>
      <c r="J15" s="4491"/>
      <c r="K15" s="1431"/>
      <c r="L15" s="1432"/>
      <c r="M15" s="1432"/>
      <c r="N15" s="1432"/>
      <c r="O15" s="1432"/>
      <c r="P15" s="1432"/>
      <c r="Q15" s="1433"/>
      <c r="R15" s="1432"/>
      <c r="S15" s="1328"/>
      <c r="T15" s="4"/>
      <c r="U15" s="4"/>
      <c r="V15" s="4"/>
      <c r="W15" s="4"/>
      <c r="X15" s="4"/>
      <c r="Y15" s="4"/>
      <c r="Z15" s="4"/>
      <c r="AA15" s="4"/>
    </row>
    <row r="16" spans="1:27" ht="15" customHeight="1">
      <c r="A16" s="4711"/>
      <c r="B16" s="4839" t="s">
        <v>324</v>
      </c>
      <c r="C16" s="4819" t="s">
        <v>822</v>
      </c>
      <c r="D16" s="1286"/>
      <c r="E16" s="1221"/>
      <c r="F16" s="1814"/>
      <c r="G16" s="4811" t="s">
        <v>823</v>
      </c>
      <c r="H16" s="2057"/>
      <c r="I16" s="1422"/>
      <c r="J16" s="4896" t="s">
        <v>324</v>
      </c>
      <c r="K16" s="1299"/>
      <c r="L16" s="1291"/>
      <c r="M16" s="1291"/>
      <c r="N16" s="1291"/>
      <c r="O16" s="1291"/>
      <c r="P16" s="1291"/>
      <c r="Q16" s="1292"/>
      <c r="R16" s="1291"/>
      <c r="S16" s="1293"/>
      <c r="T16" s="4"/>
      <c r="U16" s="4"/>
      <c r="V16" s="4"/>
      <c r="W16" s="4"/>
      <c r="X16" s="4"/>
      <c r="Y16" s="4"/>
      <c r="Z16" s="4"/>
      <c r="AA16" s="4"/>
    </row>
    <row r="17" spans="1:27" ht="15" customHeight="1">
      <c r="A17" s="4711"/>
      <c r="B17" s="4711"/>
      <c r="C17" s="4456"/>
      <c r="D17" s="1266"/>
      <c r="E17" s="1300"/>
      <c r="F17" s="1816"/>
      <c r="G17" s="4210"/>
      <c r="H17" s="2054"/>
      <c r="I17" s="1424"/>
      <c r="J17" s="4456"/>
      <c r="K17" s="1268"/>
      <c r="L17" s="1269"/>
      <c r="M17" s="1269"/>
      <c r="N17" s="1269"/>
      <c r="O17" s="1269"/>
      <c r="P17" s="1269"/>
      <c r="Q17" s="1270"/>
      <c r="R17" s="1269"/>
      <c r="S17" s="1271"/>
      <c r="T17" s="4"/>
      <c r="U17" s="4"/>
      <c r="V17" s="4"/>
      <c r="W17" s="4"/>
      <c r="X17" s="4"/>
      <c r="Y17" s="4"/>
      <c r="Z17" s="4"/>
      <c r="AA17" s="4"/>
    </row>
    <row r="18" spans="1:27" ht="15" customHeight="1">
      <c r="A18" s="4711"/>
      <c r="B18" s="4711"/>
      <c r="C18" s="4456"/>
      <c r="D18" s="1266"/>
      <c r="E18" s="1300"/>
      <c r="F18" s="1816"/>
      <c r="G18" s="4884" t="s">
        <v>824</v>
      </c>
      <c r="H18" s="2054"/>
      <c r="I18" s="1424"/>
      <c r="J18" s="4456"/>
      <c r="K18" s="1268"/>
      <c r="L18" s="1269"/>
      <c r="M18" s="1269"/>
      <c r="N18" s="1269"/>
      <c r="O18" s="1269"/>
      <c r="P18" s="1269"/>
      <c r="Q18" s="1270"/>
      <c r="R18" s="1269"/>
      <c r="S18" s="1271"/>
      <c r="T18" s="4"/>
      <c r="U18" s="4"/>
      <c r="V18" s="4"/>
      <c r="W18" s="4"/>
      <c r="X18" s="4"/>
      <c r="Y18" s="4"/>
      <c r="Z18" s="4"/>
      <c r="AA18" s="4"/>
    </row>
    <row r="19" spans="1:27" ht="15" customHeight="1">
      <c r="A19" s="4711"/>
      <c r="B19" s="4726"/>
      <c r="C19" s="4240"/>
      <c r="D19" s="1275"/>
      <c r="E19" s="1301"/>
      <c r="F19" s="1817"/>
      <c r="G19" s="4133"/>
      <c r="H19" s="2055"/>
      <c r="I19" s="1427"/>
      <c r="J19" s="4240"/>
      <c r="K19" s="1281"/>
      <c r="L19" s="1282"/>
      <c r="M19" s="1282"/>
      <c r="N19" s="1282"/>
      <c r="O19" s="1282"/>
      <c r="P19" s="1282"/>
      <c r="Q19" s="1283"/>
      <c r="R19" s="1282"/>
      <c r="S19" s="1284"/>
      <c r="T19" s="4"/>
      <c r="U19" s="4"/>
      <c r="V19" s="4"/>
      <c r="W19" s="4"/>
      <c r="X19" s="4"/>
      <c r="Y19" s="4"/>
      <c r="Z19" s="4"/>
      <c r="AA19" s="4"/>
    </row>
    <row r="20" spans="1:27" ht="15" customHeight="1">
      <c r="A20" s="4711"/>
      <c r="B20" s="4818" t="s">
        <v>327</v>
      </c>
      <c r="C20" s="1968"/>
      <c r="D20" s="1430"/>
      <c r="E20" s="1430"/>
      <c r="F20" s="1832"/>
      <c r="G20" s="4884" t="s">
        <v>825</v>
      </c>
      <c r="H20" s="1656"/>
      <c r="I20" s="2056"/>
      <c r="J20" s="4897" t="s">
        <v>327</v>
      </c>
      <c r="K20" s="1431"/>
      <c r="L20" s="1432"/>
      <c r="M20" s="1432"/>
      <c r="N20" s="1432"/>
      <c r="O20" s="1432"/>
      <c r="P20" s="1432"/>
      <c r="Q20" s="1433"/>
      <c r="R20" s="1432"/>
      <c r="S20" s="1328"/>
      <c r="T20" s="4"/>
      <c r="U20" s="4"/>
      <c r="V20" s="4"/>
      <c r="W20" s="4"/>
      <c r="X20" s="4"/>
      <c r="Y20" s="4"/>
      <c r="Z20" s="4"/>
      <c r="AA20" s="4"/>
    </row>
    <row r="21" spans="1:27" ht="15" customHeight="1">
      <c r="A21" s="4711"/>
      <c r="B21" s="4711"/>
      <c r="C21" s="1958"/>
      <c r="D21" s="1434"/>
      <c r="E21" s="1434"/>
      <c r="F21" s="1865"/>
      <c r="G21" s="4209"/>
      <c r="H21" s="2058"/>
      <c r="I21" s="2059"/>
      <c r="J21" s="4456"/>
      <c r="K21" s="1312"/>
      <c r="L21" s="1314"/>
      <c r="M21" s="1314"/>
      <c r="N21" s="1314"/>
      <c r="O21" s="1314"/>
      <c r="P21" s="1314"/>
      <c r="Q21" s="1315"/>
      <c r="R21" s="1314"/>
      <c r="S21" s="1316"/>
      <c r="T21" s="4"/>
      <c r="U21" s="4"/>
      <c r="V21" s="4"/>
      <c r="W21" s="4"/>
      <c r="X21" s="4"/>
      <c r="Y21" s="4"/>
      <c r="Z21" s="4"/>
      <c r="AA21" s="4"/>
    </row>
    <row r="22" spans="1:27" ht="15" customHeight="1">
      <c r="A22" s="4711"/>
      <c r="B22" s="4711"/>
      <c r="C22" s="1958"/>
      <c r="D22" s="1434"/>
      <c r="E22" s="1434"/>
      <c r="F22" s="1865"/>
      <c r="G22" s="4209"/>
      <c r="H22" s="2058"/>
      <c r="I22" s="2059"/>
      <c r="J22" s="4456"/>
      <c r="K22" s="1312"/>
      <c r="L22" s="1314"/>
      <c r="M22" s="1314"/>
      <c r="N22" s="1314"/>
      <c r="O22" s="1314"/>
      <c r="P22" s="1314"/>
      <c r="Q22" s="1315"/>
      <c r="R22" s="1314"/>
      <c r="S22" s="1316"/>
      <c r="T22" s="4"/>
      <c r="U22" s="4"/>
      <c r="V22" s="4"/>
      <c r="W22" s="4"/>
      <c r="X22" s="4"/>
      <c r="Y22" s="4"/>
      <c r="Z22" s="4"/>
      <c r="AA22" s="4"/>
    </row>
    <row r="23" spans="1:27" ht="15" customHeight="1">
      <c r="A23" s="4714"/>
      <c r="B23" s="4714"/>
      <c r="C23" s="2012"/>
      <c r="D23" s="1436"/>
      <c r="E23" s="1436"/>
      <c r="F23" s="2060"/>
      <c r="G23" s="4385"/>
      <c r="H23" s="2061"/>
      <c r="I23" s="2062"/>
      <c r="J23" s="4540"/>
      <c r="K23" s="1324"/>
      <c r="L23" s="1325"/>
      <c r="M23" s="1325"/>
      <c r="N23" s="1325"/>
      <c r="O23" s="1325"/>
      <c r="P23" s="1325"/>
      <c r="Q23" s="1326"/>
      <c r="R23" s="1324"/>
      <c r="S23" s="1327"/>
      <c r="T23" s="4"/>
      <c r="U23" s="4"/>
      <c r="V23" s="4"/>
      <c r="W23" s="4"/>
      <c r="X23" s="4"/>
      <c r="Y23" s="4"/>
      <c r="Z23" s="4"/>
      <c r="AA23" s="4"/>
    </row>
    <row r="24" spans="1:27" ht="15" customHeight="1">
      <c r="A24" s="4814" t="s">
        <v>65</v>
      </c>
      <c r="B24" s="4815">
        <v>43924</v>
      </c>
      <c r="C24" s="1796"/>
      <c r="D24" s="1705"/>
      <c r="E24" s="4892" t="s">
        <v>826</v>
      </c>
      <c r="F24" s="4129"/>
      <c r="G24" s="1798"/>
      <c r="H24" s="4823" t="s">
        <v>827</v>
      </c>
      <c r="I24" s="2063" t="s">
        <v>604</v>
      </c>
      <c r="J24" s="4898">
        <v>43924</v>
      </c>
      <c r="K24" s="1707"/>
      <c r="L24" s="1595"/>
      <c r="M24" s="1595"/>
      <c r="N24" s="1595"/>
      <c r="O24" s="1595"/>
      <c r="P24" s="1595"/>
      <c r="Q24" s="1708"/>
      <c r="R24" s="1595"/>
      <c r="S24" s="1800"/>
      <c r="T24" s="4"/>
      <c r="U24" s="4"/>
      <c r="V24" s="4"/>
      <c r="W24" s="4"/>
      <c r="X24" s="4"/>
      <c r="Y24" s="4"/>
      <c r="Z24" s="4"/>
      <c r="AA24" s="4"/>
    </row>
    <row r="25" spans="1:27" ht="15" customHeight="1">
      <c r="A25" s="4711"/>
      <c r="B25" s="4711"/>
      <c r="C25" s="1801"/>
      <c r="D25" s="1266"/>
      <c r="E25" s="4189"/>
      <c r="F25" s="4069"/>
      <c r="G25" s="1803"/>
      <c r="H25" s="4070"/>
      <c r="I25" s="2064">
        <v>44107</v>
      </c>
      <c r="J25" s="4456"/>
      <c r="K25" s="1268"/>
      <c r="L25" s="1269"/>
      <c r="M25" s="1269"/>
      <c r="N25" s="1269"/>
      <c r="O25" s="1269"/>
      <c r="P25" s="1269"/>
      <c r="Q25" s="1270"/>
      <c r="R25" s="1269"/>
      <c r="S25" s="1271"/>
      <c r="T25" s="4"/>
      <c r="U25" s="4"/>
      <c r="V25" s="4"/>
      <c r="W25" s="4"/>
      <c r="X25" s="4"/>
      <c r="Y25" s="4"/>
      <c r="Z25" s="4"/>
      <c r="AA25" s="4"/>
    </row>
    <row r="26" spans="1:27" ht="15" customHeight="1">
      <c r="A26" s="4711"/>
      <c r="B26" s="4711"/>
      <c r="C26" s="1801"/>
      <c r="D26" s="1266"/>
      <c r="E26" s="4207"/>
      <c r="F26" s="4071"/>
      <c r="G26" s="1803"/>
      <c r="H26" s="4820" t="s">
        <v>828</v>
      </c>
      <c r="I26" s="2065" t="s">
        <v>604</v>
      </c>
      <c r="J26" s="4456"/>
      <c r="K26" s="1268"/>
      <c r="L26" s="1269"/>
      <c r="M26" s="1269"/>
      <c r="N26" s="1269"/>
      <c r="O26" s="1269"/>
      <c r="P26" s="1269"/>
      <c r="Q26" s="1270"/>
      <c r="R26" s="1269"/>
      <c r="S26" s="1271"/>
      <c r="T26" s="4"/>
      <c r="U26" s="4"/>
      <c r="V26" s="4"/>
      <c r="W26" s="4"/>
      <c r="X26" s="4"/>
      <c r="Y26" s="4"/>
      <c r="Z26" s="4"/>
      <c r="AA26" s="4"/>
    </row>
    <row r="27" spans="1:27" ht="15" customHeight="1">
      <c r="A27" s="4711"/>
      <c r="B27" s="4712"/>
      <c r="C27" s="1830"/>
      <c r="D27" s="1430"/>
      <c r="E27" s="1275"/>
      <c r="F27" s="1806"/>
      <c r="G27" s="1821"/>
      <c r="H27" s="4070"/>
      <c r="I27" s="2066">
        <v>44107</v>
      </c>
      <c r="J27" s="4491"/>
      <c r="K27" s="1431"/>
      <c r="L27" s="1432"/>
      <c r="M27" s="1432"/>
      <c r="N27" s="1432"/>
      <c r="O27" s="1432"/>
      <c r="P27" s="1432"/>
      <c r="Q27" s="1433"/>
      <c r="R27" s="1432"/>
      <c r="S27" s="1328"/>
      <c r="T27" s="4"/>
      <c r="U27" s="4"/>
      <c r="V27" s="4"/>
      <c r="W27" s="4"/>
      <c r="X27" s="4"/>
      <c r="Y27" s="4"/>
      <c r="Z27" s="4"/>
      <c r="AA27" s="4"/>
    </row>
    <row r="28" spans="1:27" ht="15" customHeight="1">
      <c r="A28" s="4711"/>
      <c r="B28" s="4833">
        <v>44145</v>
      </c>
      <c r="C28" s="4819" t="s">
        <v>829</v>
      </c>
      <c r="D28" s="4847" t="s">
        <v>830</v>
      </c>
      <c r="E28" s="4849" t="s">
        <v>63</v>
      </c>
      <c r="F28" s="4850" t="s">
        <v>831</v>
      </c>
      <c r="G28" s="1812"/>
      <c r="H28" s="2052"/>
      <c r="I28" s="2053"/>
      <c r="J28" s="4894">
        <v>44145</v>
      </c>
      <c r="K28" s="1299"/>
      <c r="L28" s="1291"/>
      <c r="M28" s="1291"/>
      <c r="N28" s="1291"/>
      <c r="O28" s="1291"/>
      <c r="P28" s="1291"/>
      <c r="Q28" s="1292"/>
      <c r="R28" s="1291"/>
      <c r="S28" s="1293"/>
      <c r="T28" s="4"/>
      <c r="U28" s="4"/>
      <c r="V28" s="4"/>
      <c r="W28" s="4"/>
      <c r="X28" s="4"/>
      <c r="Y28" s="4"/>
      <c r="Z28" s="4"/>
      <c r="AA28" s="4"/>
    </row>
    <row r="29" spans="1:27" ht="15" customHeight="1">
      <c r="A29" s="4711"/>
      <c r="B29" s="4711"/>
      <c r="C29" s="4456"/>
      <c r="D29" s="4189"/>
      <c r="E29" s="4111"/>
      <c r="F29" s="4503"/>
      <c r="G29" s="1803"/>
      <c r="H29" s="2054"/>
      <c r="I29" s="1424"/>
      <c r="J29" s="4456"/>
      <c r="K29" s="1268"/>
      <c r="L29" s="1269"/>
      <c r="M29" s="1269"/>
      <c r="N29" s="1269"/>
      <c r="O29" s="1269"/>
      <c r="P29" s="1269"/>
      <c r="Q29" s="1270"/>
      <c r="R29" s="1269"/>
      <c r="S29" s="1271"/>
      <c r="T29" s="4"/>
      <c r="U29" s="4"/>
      <c r="V29" s="4"/>
      <c r="W29" s="4"/>
      <c r="X29" s="4"/>
      <c r="Y29" s="4"/>
      <c r="Z29" s="4"/>
      <c r="AA29" s="4"/>
    </row>
    <row r="30" spans="1:27" ht="15" customHeight="1">
      <c r="A30" s="4711"/>
      <c r="B30" s="4711"/>
      <c r="C30" s="4456"/>
      <c r="D30" s="4189"/>
      <c r="E30" s="4111"/>
      <c r="F30" s="4503"/>
      <c r="G30" s="1803"/>
      <c r="H30" s="1656"/>
      <c r="I30" s="2056"/>
      <c r="J30" s="4456"/>
      <c r="K30" s="1268"/>
      <c r="L30" s="1269"/>
      <c r="M30" s="1269"/>
      <c r="N30" s="1269"/>
      <c r="O30" s="1269"/>
      <c r="P30" s="1269"/>
      <c r="Q30" s="1270"/>
      <c r="R30" s="1269"/>
      <c r="S30" s="1271"/>
      <c r="T30" s="4"/>
      <c r="U30" s="4"/>
      <c r="V30" s="4"/>
      <c r="W30" s="4"/>
      <c r="X30" s="4"/>
      <c r="Y30" s="4"/>
      <c r="Z30" s="4"/>
      <c r="AA30" s="4"/>
    </row>
    <row r="31" spans="1:27" ht="15" customHeight="1">
      <c r="A31" s="4711"/>
      <c r="B31" s="4726"/>
      <c r="C31" s="4240"/>
      <c r="D31" s="4506"/>
      <c r="E31" s="4111"/>
      <c r="F31" s="4503"/>
      <c r="G31" s="1821"/>
      <c r="H31" s="2058"/>
      <c r="I31" s="2059"/>
      <c r="J31" s="4240"/>
      <c r="K31" s="1431"/>
      <c r="L31" s="1432"/>
      <c r="M31" s="1432"/>
      <c r="N31" s="1432"/>
      <c r="O31" s="1432"/>
      <c r="P31" s="1432"/>
      <c r="Q31" s="1433"/>
      <c r="R31" s="1432"/>
      <c r="S31" s="1328"/>
      <c r="T31" s="4"/>
      <c r="U31" s="4"/>
      <c r="V31" s="4"/>
      <c r="W31" s="4"/>
      <c r="X31" s="4"/>
      <c r="Y31" s="4"/>
      <c r="Z31" s="4"/>
      <c r="AA31" s="4"/>
    </row>
    <row r="32" spans="1:27" ht="15" customHeight="1">
      <c r="A32" s="4711"/>
      <c r="B32" s="4839" t="s">
        <v>156</v>
      </c>
      <c r="C32" s="1836"/>
      <c r="D32" s="1382"/>
      <c r="E32" s="4111"/>
      <c r="F32" s="4503"/>
      <c r="G32" s="2067"/>
      <c r="H32" s="4874" t="s">
        <v>734</v>
      </c>
      <c r="I32" s="2068" t="s">
        <v>621</v>
      </c>
      <c r="J32" s="4896" t="s">
        <v>156</v>
      </c>
      <c r="K32" s="1628">
        <v>25</v>
      </c>
      <c r="L32" s="1386" t="s">
        <v>800</v>
      </c>
      <c r="M32" s="1386"/>
      <c r="N32" s="1386" t="s">
        <v>25</v>
      </c>
      <c r="O32" s="1386" t="s">
        <v>100</v>
      </c>
      <c r="P32" s="1386" t="s">
        <v>144</v>
      </c>
      <c r="Q32" s="1387">
        <v>7</v>
      </c>
      <c r="R32" s="1386"/>
      <c r="S32" s="1387"/>
      <c r="T32" s="4"/>
      <c r="U32" s="4"/>
      <c r="V32" s="4"/>
      <c r="W32" s="4"/>
      <c r="X32" s="4"/>
      <c r="Y32" s="4"/>
      <c r="Z32" s="4"/>
      <c r="AA32" s="4"/>
    </row>
    <row r="33" spans="1:27" ht="15" customHeight="1">
      <c r="A33" s="4711"/>
      <c r="B33" s="4711"/>
      <c r="C33" s="1840"/>
      <c r="D33" s="1356"/>
      <c r="E33" s="4111"/>
      <c r="F33" s="4503"/>
      <c r="G33" s="2069"/>
      <c r="H33" s="4070"/>
      <c r="I33" s="2070">
        <v>44121</v>
      </c>
      <c r="J33" s="4456"/>
      <c r="K33" s="1403"/>
      <c r="L33" s="1404"/>
      <c r="M33" s="1404"/>
      <c r="N33" s="1404"/>
      <c r="O33" s="1404"/>
      <c r="P33" s="1404"/>
      <c r="Q33" s="1405"/>
      <c r="R33" s="1404"/>
      <c r="S33" s="1405"/>
      <c r="T33" s="4"/>
      <c r="U33" s="4"/>
      <c r="V33" s="4"/>
      <c r="W33" s="4"/>
      <c r="X33" s="4"/>
      <c r="Y33" s="4"/>
      <c r="Z33" s="4"/>
      <c r="AA33" s="4"/>
    </row>
    <row r="34" spans="1:27" ht="15" customHeight="1">
      <c r="A34" s="4711"/>
      <c r="B34" s="4711"/>
      <c r="C34" s="1844"/>
      <c r="D34" s="1452"/>
      <c r="E34" s="4111"/>
      <c r="F34" s="4503"/>
      <c r="G34" s="1849"/>
      <c r="H34" s="2071"/>
      <c r="I34" s="2072"/>
      <c r="J34" s="4456"/>
      <c r="K34" s="1369"/>
      <c r="L34" s="1370"/>
      <c r="M34" s="1370"/>
      <c r="N34" s="1370"/>
      <c r="O34" s="1370"/>
      <c r="P34" s="1370"/>
      <c r="Q34" s="1371"/>
      <c r="R34" s="1370"/>
      <c r="S34" s="1371"/>
      <c r="T34" s="4"/>
      <c r="U34" s="4"/>
      <c r="V34" s="4"/>
      <c r="W34" s="4"/>
      <c r="X34" s="4"/>
      <c r="Y34" s="4"/>
      <c r="Z34" s="4"/>
      <c r="AA34" s="4"/>
    </row>
    <row r="35" spans="1:27" ht="15" customHeight="1">
      <c r="A35" s="4711"/>
      <c r="B35" s="4726"/>
      <c r="C35" s="1845"/>
      <c r="D35" s="1458"/>
      <c r="E35" s="4111"/>
      <c r="F35" s="4503"/>
      <c r="G35" s="2073"/>
      <c r="H35" s="2074"/>
      <c r="I35" s="2075"/>
      <c r="J35" s="4240"/>
      <c r="K35" s="1378"/>
      <c r="L35" s="1379"/>
      <c r="M35" s="1379"/>
      <c r="N35" s="1379"/>
      <c r="O35" s="1379"/>
      <c r="P35" s="1379"/>
      <c r="Q35" s="1380"/>
      <c r="R35" s="1379"/>
      <c r="S35" s="1380"/>
      <c r="T35" s="4"/>
      <c r="U35" s="4"/>
      <c r="V35" s="4"/>
      <c r="W35" s="4"/>
      <c r="X35" s="4"/>
      <c r="Y35" s="4"/>
      <c r="Z35" s="4"/>
      <c r="AA35" s="4"/>
    </row>
    <row r="36" spans="1:27" ht="15" customHeight="1">
      <c r="A36" s="4711"/>
      <c r="B36" s="4839" t="s">
        <v>161</v>
      </c>
      <c r="C36" s="2076"/>
      <c r="D36" s="1449"/>
      <c r="E36" s="4111"/>
      <c r="F36" s="4503"/>
      <c r="G36" s="2069"/>
      <c r="H36" s="2077"/>
      <c r="I36" s="2078"/>
      <c r="J36" s="4897" t="s">
        <v>161</v>
      </c>
      <c r="K36" s="1403">
        <v>25</v>
      </c>
      <c r="L36" s="1404" t="s">
        <v>152</v>
      </c>
      <c r="M36" s="1404"/>
      <c r="N36" s="1404" t="s">
        <v>25</v>
      </c>
      <c r="O36" s="1404" t="s">
        <v>92</v>
      </c>
      <c r="P36" s="1404" t="s">
        <v>93</v>
      </c>
      <c r="Q36" s="1405">
        <v>7</v>
      </c>
      <c r="R36" s="1404"/>
      <c r="S36" s="1406"/>
      <c r="T36" s="4"/>
      <c r="U36" s="4"/>
      <c r="V36" s="4"/>
      <c r="W36" s="4"/>
      <c r="X36" s="4"/>
      <c r="Y36" s="4"/>
      <c r="Z36" s="4"/>
      <c r="AA36" s="4"/>
    </row>
    <row r="37" spans="1:27" ht="15" customHeight="1">
      <c r="A37" s="4711"/>
      <c r="B37" s="4711"/>
      <c r="C37" s="1844"/>
      <c r="D37" s="1452"/>
      <c r="E37" s="4111"/>
      <c r="F37" s="4503"/>
      <c r="G37" s="1849"/>
      <c r="H37" s="2071"/>
      <c r="I37" s="2072"/>
      <c r="J37" s="4456"/>
      <c r="K37" s="1369"/>
      <c r="L37" s="1370"/>
      <c r="M37" s="1370"/>
      <c r="N37" s="1370"/>
      <c r="O37" s="1370"/>
      <c r="P37" s="1370"/>
      <c r="Q37" s="1371"/>
      <c r="R37" s="1370"/>
      <c r="S37" s="1372"/>
      <c r="T37" s="4"/>
      <c r="U37" s="4"/>
      <c r="V37" s="4"/>
      <c r="W37" s="4"/>
      <c r="X37" s="4"/>
      <c r="Y37" s="4"/>
      <c r="Z37" s="4"/>
      <c r="AA37" s="4"/>
    </row>
    <row r="38" spans="1:27" ht="15" customHeight="1">
      <c r="A38" s="4711"/>
      <c r="B38" s="4711"/>
      <c r="C38" s="1844"/>
      <c r="D38" s="1452"/>
      <c r="E38" s="4111"/>
      <c r="F38" s="4503"/>
      <c r="G38" s="1849"/>
      <c r="H38" s="2071"/>
      <c r="I38" s="2072"/>
      <c r="J38" s="4456"/>
      <c r="K38" s="1369"/>
      <c r="L38" s="1370"/>
      <c r="M38" s="1370"/>
      <c r="N38" s="1370"/>
      <c r="O38" s="1370"/>
      <c r="P38" s="1370"/>
      <c r="Q38" s="1371"/>
      <c r="R38" s="1370"/>
      <c r="S38" s="1372"/>
      <c r="T38" s="4"/>
      <c r="U38" s="4"/>
      <c r="V38" s="4"/>
      <c r="W38" s="4"/>
      <c r="X38" s="4"/>
      <c r="Y38" s="4"/>
      <c r="Z38" s="4"/>
      <c r="AA38" s="4"/>
    </row>
    <row r="39" spans="1:27" ht="15" customHeight="1">
      <c r="A39" s="4714"/>
      <c r="B39" s="4714"/>
      <c r="C39" s="1844"/>
      <c r="D39" s="1452"/>
      <c r="E39" s="4175"/>
      <c r="F39" s="4889"/>
      <c r="G39" s="1841"/>
      <c r="H39" s="2071"/>
      <c r="I39" s="2072"/>
      <c r="J39" s="4540"/>
      <c r="K39" s="1369"/>
      <c r="L39" s="1370"/>
      <c r="M39" s="1370"/>
      <c r="N39" s="1370"/>
      <c r="O39" s="1370"/>
      <c r="P39" s="1370"/>
      <c r="Q39" s="1371"/>
      <c r="R39" s="1370"/>
      <c r="S39" s="1372"/>
      <c r="T39" s="4"/>
      <c r="U39" s="4"/>
      <c r="V39" s="4"/>
      <c r="W39" s="4"/>
      <c r="X39" s="4"/>
      <c r="Y39" s="4"/>
      <c r="Z39" s="4"/>
      <c r="AA39" s="4"/>
    </row>
    <row r="40" spans="1:27" ht="15" customHeight="1">
      <c r="A40" s="2079"/>
      <c r="B40" s="2080">
        <v>44130</v>
      </c>
      <c r="C40" s="2081"/>
      <c r="D40" s="2082"/>
      <c r="E40" s="4825" t="s">
        <v>104</v>
      </c>
      <c r="F40" s="4830" t="s">
        <v>832</v>
      </c>
      <c r="G40" s="2083"/>
      <c r="H40" s="2084" t="s">
        <v>833</v>
      </c>
      <c r="I40" s="2085" t="s">
        <v>834</v>
      </c>
      <c r="J40" s="2086"/>
      <c r="K40" s="2087"/>
      <c r="L40" s="2088"/>
      <c r="M40" s="2088"/>
      <c r="N40" s="2088"/>
      <c r="O40" s="2088"/>
      <c r="P40" s="2088"/>
      <c r="Q40" s="2089"/>
      <c r="R40" s="2088"/>
      <c r="S40" s="2090"/>
      <c r="T40" s="4"/>
      <c r="U40" s="4"/>
      <c r="V40" s="4"/>
      <c r="W40" s="4"/>
      <c r="X40" s="4"/>
      <c r="Y40" s="4"/>
      <c r="Z40" s="4"/>
      <c r="AA40" s="4"/>
    </row>
    <row r="41" spans="1:27" ht="15" customHeight="1">
      <c r="A41" s="4814" t="s">
        <v>96</v>
      </c>
      <c r="B41" s="4836">
        <v>43861</v>
      </c>
      <c r="C41" s="1779"/>
      <c r="D41" s="1232"/>
      <c r="E41" s="4111"/>
      <c r="F41" s="4503"/>
      <c r="G41" s="4891" t="s">
        <v>835</v>
      </c>
      <c r="H41" s="2091"/>
      <c r="I41" s="2092"/>
      <c r="J41" s="4906">
        <v>43861</v>
      </c>
      <c r="K41" s="1238">
        <v>25</v>
      </c>
      <c r="L41" s="1239" t="s">
        <v>836</v>
      </c>
      <c r="M41" s="1239"/>
      <c r="N41" s="1239" t="s">
        <v>25</v>
      </c>
      <c r="O41" s="1239"/>
      <c r="P41" s="1239"/>
      <c r="Q41" s="1240"/>
      <c r="R41" s="1239"/>
      <c r="S41" s="1241"/>
      <c r="T41" s="4"/>
      <c r="U41" s="4"/>
      <c r="V41" s="4"/>
      <c r="W41" s="4"/>
      <c r="X41" s="4"/>
      <c r="Y41" s="4"/>
      <c r="Z41" s="4"/>
      <c r="AA41" s="4"/>
    </row>
    <row r="42" spans="1:27" ht="15" customHeight="1">
      <c r="A42" s="4711"/>
      <c r="B42" s="4711"/>
      <c r="C42" s="1850"/>
      <c r="D42" s="1245"/>
      <c r="E42" s="4111"/>
      <c r="F42" s="4503"/>
      <c r="G42" s="4210"/>
      <c r="H42" s="2050"/>
      <c r="I42" s="1243"/>
      <c r="J42" s="4456"/>
      <c r="K42" s="1250"/>
      <c r="L42" s="1251"/>
      <c r="M42" s="1251"/>
      <c r="N42" s="1251"/>
      <c r="O42" s="1251"/>
      <c r="P42" s="1251"/>
      <c r="Q42" s="1252"/>
      <c r="R42" s="1251"/>
      <c r="S42" s="1253"/>
      <c r="T42" s="4"/>
      <c r="U42" s="4"/>
      <c r="V42" s="4"/>
      <c r="W42" s="4"/>
      <c r="X42" s="4"/>
      <c r="Y42" s="4"/>
      <c r="Z42" s="4"/>
      <c r="AA42" s="4"/>
    </row>
    <row r="43" spans="1:27" ht="15" customHeight="1">
      <c r="A43" s="4711"/>
      <c r="B43" s="4711"/>
      <c r="C43" s="1850"/>
      <c r="D43" s="1245"/>
      <c r="E43" s="4111"/>
      <c r="F43" s="4503"/>
      <c r="G43" s="2093" t="s">
        <v>837</v>
      </c>
      <c r="H43" s="4872" t="s">
        <v>838</v>
      </c>
      <c r="I43" s="2094" t="s">
        <v>839</v>
      </c>
      <c r="J43" s="4456"/>
      <c r="K43" s="1250"/>
      <c r="L43" s="1251"/>
      <c r="M43" s="1251"/>
      <c r="N43" s="1251"/>
      <c r="O43" s="1251"/>
      <c r="P43" s="1251"/>
      <c r="Q43" s="1252"/>
      <c r="R43" s="1251"/>
      <c r="S43" s="1253"/>
      <c r="T43" s="4"/>
      <c r="U43" s="4"/>
      <c r="V43" s="4"/>
      <c r="W43" s="4"/>
      <c r="X43" s="4"/>
      <c r="Y43" s="4"/>
      <c r="Z43" s="4"/>
      <c r="AA43" s="4"/>
    </row>
    <row r="44" spans="1:27" ht="15" customHeight="1">
      <c r="A44" s="4711"/>
      <c r="B44" s="4712"/>
      <c r="C44" s="1840"/>
      <c r="D44" s="1356"/>
      <c r="E44" s="4111"/>
      <c r="F44" s="4503"/>
      <c r="G44" s="1978" t="s">
        <v>840</v>
      </c>
      <c r="H44" s="4130"/>
      <c r="I44" s="2095" t="s">
        <v>841</v>
      </c>
      <c r="J44" s="4491"/>
      <c r="K44" s="1403"/>
      <c r="L44" s="1404"/>
      <c r="M44" s="1404"/>
      <c r="N44" s="1404"/>
      <c r="O44" s="1404"/>
      <c r="P44" s="1404"/>
      <c r="Q44" s="1405"/>
      <c r="R44" s="1404"/>
      <c r="S44" s="1406"/>
      <c r="T44" s="4"/>
      <c r="U44" s="4"/>
      <c r="V44" s="4"/>
      <c r="W44" s="4"/>
      <c r="X44" s="4"/>
      <c r="Y44" s="4"/>
      <c r="Z44" s="4"/>
      <c r="AA44" s="4"/>
    </row>
    <row r="45" spans="1:27" ht="15" customHeight="1">
      <c r="A45" s="4711"/>
      <c r="B45" s="4833">
        <v>44050</v>
      </c>
      <c r="C45" s="4890" t="s">
        <v>842</v>
      </c>
      <c r="D45" s="1286"/>
      <c r="E45" s="4111"/>
      <c r="F45" s="4503"/>
      <c r="G45" s="2096" t="s">
        <v>843</v>
      </c>
      <c r="H45" s="4907" t="s">
        <v>844</v>
      </c>
      <c r="I45" s="4908" t="s">
        <v>845</v>
      </c>
      <c r="J45" s="4894">
        <v>44050</v>
      </c>
      <c r="K45" s="1299"/>
      <c r="L45" s="1291"/>
      <c r="M45" s="1291"/>
      <c r="N45" s="1291"/>
      <c r="O45" s="1291"/>
      <c r="P45" s="1291"/>
      <c r="Q45" s="1292"/>
      <c r="R45" s="1291"/>
      <c r="S45" s="1293"/>
      <c r="T45" s="4"/>
      <c r="U45" s="4"/>
      <c r="V45" s="4"/>
      <c r="W45" s="4"/>
      <c r="X45" s="4"/>
      <c r="Y45" s="4"/>
      <c r="Z45" s="4"/>
      <c r="AA45" s="4"/>
    </row>
    <row r="46" spans="1:27" ht="13">
      <c r="A46" s="4711"/>
      <c r="B46" s="4711"/>
      <c r="C46" s="4456"/>
      <c r="D46" s="1266"/>
      <c r="E46" s="4111"/>
      <c r="F46" s="4503"/>
      <c r="G46" s="1803"/>
      <c r="H46" s="4070"/>
      <c r="I46" s="4207"/>
      <c r="J46" s="4456"/>
      <c r="K46" s="1268"/>
      <c r="L46" s="1269"/>
      <c r="M46" s="1269"/>
      <c r="N46" s="1269"/>
      <c r="O46" s="1269"/>
      <c r="P46" s="1269"/>
      <c r="Q46" s="1270"/>
      <c r="R46" s="1269"/>
      <c r="S46" s="1271"/>
      <c r="T46" s="4"/>
      <c r="U46" s="4"/>
      <c r="V46" s="4"/>
      <c r="W46" s="4"/>
      <c r="X46" s="4"/>
      <c r="Y46" s="4"/>
      <c r="Z46" s="4"/>
      <c r="AA46" s="4"/>
    </row>
    <row r="47" spans="1:27" ht="13">
      <c r="A47" s="4711"/>
      <c r="B47" s="4711"/>
      <c r="C47" s="4456"/>
      <c r="D47" s="1266"/>
      <c r="E47" s="4111"/>
      <c r="F47" s="4503"/>
      <c r="G47" s="1803"/>
      <c r="H47" s="2054"/>
      <c r="I47" s="1424"/>
      <c r="J47" s="4456"/>
      <c r="K47" s="1268"/>
      <c r="L47" s="1269"/>
      <c r="M47" s="1269"/>
      <c r="N47" s="1269"/>
      <c r="O47" s="1269"/>
      <c r="P47" s="1269"/>
      <c r="Q47" s="1270"/>
      <c r="R47" s="1269"/>
      <c r="S47" s="1271"/>
      <c r="T47" s="4"/>
      <c r="U47" s="4"/>
      <c r="V47" s="4"/>
      <c r="W47" s="4"/>
      <c r="X47" s="4"/>
      <c r="Y47" s="4"/>
      <c r="Z47" s="4"/>
      <c r="AA47" s="4"/>
    </row>
    <row r="48" spans="1:27" ht="13">
      <c r="A48" s="4711"/>
      <c r="B48" s="4726"/>
      <c r="C48" s="4240"/>
      <c r="D48" s="1275"/>
      <c r="E48" s="4112"/>
      <c r="F48" s="4504"/>
      <c r="G48" s="1807"/>
      <c r="H48" s="2055"/>
      <c r="I48" s="1427"/>
      <c r="J48" s="4240"/>
      <c r="K48" s="1281"/>
      <c r="L48" s="1282"/>
      <c r="M48" s="1282"/>
      <c r="N48" s="1282"/>
      <c r="O48" s="1282"/>
      <c r="P48" s="1282"/>
      <c r="Q48" s="1283"/>
      <c r="R48" s="1282"/>
      <c r="S48" s="1284"/>
      <c r="T48" s="4"/>
      <c r="U48" s="4"/>
      <c r="V48" s="4"/>
      <c r="W48" s="4"/>
      <c r="X48" s="4"/>
      <c r="Y48" s="4"/>
      <c r="Z48" s="4"/>
      <c r="AA48" s="4"/>
    </row>
    <row r="49" spans="1:27" ht="13">
      <c r="A49" s="4711"/>
      <c r="B49" s="2097">
        <v>44146</v>
      </c>
      <c r="C49" s="1840"/>
      <c r="D49" s="1356"/>
      <c r="E49" s="4849" t="s">
        <v>117</v>
      </c>
      <c r="F49" s="4850" t="s">
        <v>846</v>
      </c>
      <c r="G49" s="1837"/>
      <c r="H49" s="2098" t="s">
        <v>833</v>
      </c>
      <c r="I49" s="2099" t="s">
        <v>735</v>
      </c>
      <c r="J49" s="2100">
        <v>44146</v>
      </c>
      <c r="K49" s="1403"/>
      <c r="L49" s="1404"/>
      <c r="M49" s="1404"/>
      <c r="N49" s="1404"/>
      <c r="O49" s="1404"/>
      <c r="P49" s="1404"/>
      <c r="Q49" s="1405"/>
      <c r="R49" s="1404"/>
      <c r="S49" s="1406"/>
      <c r="T49" s="4"/>
      <c r="U49" s="4"/>
      <c r="V49" s="4"/>
      <c r="W49" s="4"/>
      <c r="X49" s="4"/>
      <c r="Y49" s="4"/>
      <c r="Z49" s="4"/>
      <c r="AA49" s="4"/>
    </row>
    <row r="50" spans="1:27" ht="13">
      <c r="A50" s="4711"/>
      <c r="B50" s="4838" t="s">
        <v>188</v>
      </c>
      <c r="C50" s="2101"/>
      <c r="D50" s="1422"/>
      <c r="E50" s="4111"/>
      <c r="F50" s="4503"/>
      <c r="G50" s="4876" t="s">
        <v>847</v>
      </c>
      <c r="H50" s="4845" t="s">
        <v>848</v>
      </c>
      <c r="I50" s="2102" t="s">
        <v>849</v>
      </c>
      <c r="J50" s="4895" t="s">
        <v>188</v>
      </c>
      <c r="K50" s="1299">
        <v>25</v>
      </c>
      <c r="L50" s="1291" t="s">
        <v>850</v>
      </c>
      <c r="M50" s="1291" t="s">
        <v>24</v>
      </c>
      <c r="N50" s="1291" t="s">
        <v>851</v>
      </c>
      <c r="O50" s="1291" t="s">
        <v>100</v>
      </c>
      <c r="P50" s="1291" t="s">
        <v>852</v>
      </c>
      <c r="Q50" s="1292"/>
      <c r="R50" s="1291"/>
      <c r="S50" s="1293"/>
      <c r="T50" s="4"/>
      <c r="U50" s="4"/>
      <c r="V50" s="4"/>
      <c r="W50" s="4"/>
      <c r="X50" s="4"/>
      <c r="Y50" s="4"/>
      <c r="Z50" s="4"/>
      <c r="AA50" s="4"/>
    </row>
    <row r="51" spans="1:27" ht="13">
      <c r="A51" s="4711"/>
      <c r="B51" s="4711"/>
      <c r="C51" s="2103"/>
      <c r="D51" s="1424"/>
      <c r="E51" s="4111"/>
      <c r="F51" s="4503"/>
      <c r="G51" s="4209"/>
      <c r="H51" s="4070"/>
      <c r="I51" s="2104">
        <v>44149</v>
      </c>
      <c r="J51" s="4456"/>
      <c r="K51" s="1268"/>
      <c r="L51" s="1269"/>
      <c r="M51" s="1269"/>
      <c r="N51" s="1269"/>
      <c r="O51" s="1269"/>
      <c r="P51" s="1269"/>
      <c r="Q51" s="1270"/>
      <c r="R51" s="1269"/>
      <c r="S51" s="1271"/>
      <c r="T51" s="4"/>
      <c r="U51" s="4"/>
      <c r="V51" s="4"/>
      <c r="W51" s="4"/>
      <c r="X51" s="4"/>
      <c r="Y51" s="4"/>
      <c r="Z51" s="4"/>
      <c r="AA51" s="4"/>
    </row>
    <row r="52" spans="1:27" ht="13">
      <c r="A52" s="4711"/>
      <c r="B52" s="4711"/>
      <c r="C52" s="2103"/>
      <c r="D52" s="1424"/>
      <c r="E52" s="4111"/>
      <c r="F52" s="4503"/>
      <c r="G52" s="4209"/>
      <c r="H52" s="4820" t="s">
        <v>853</v>
      </c>
      <c r="I52" s="2065" t="s">
        <v>849</v>
      </c>
      <c r="J52" s="4456"/>
      <c r="K52" s="1268"/>
      <c r="L52" s="1269"/>
      <c r="M52" s="1269"/>
      <c r="N52" s="1269"/>
      <c r="O52" s="1269"/>
      <c r="P52" s="1269"/>
      <c r="Q52" s="1270"/>
      <c r="R52" s="1269"/>
      <c r="S52" s="1271"/>
      <c r="T52" s="4"/>
      <c r="U52" s="4"/>
      <c r="V52" s="4"/>
      <c r="W52" s="4"/>
      <c r="X52" s="4"/>
      <c r="Y52" s="4"/>
      <c r="Z52" s="4"/>
      <c r="AA52" s="4"/>
    </row>
    <row r="53" spans="1:27" ht="13">
      <c r="A53" s="4711"/>
      <c r="B53" s="4726"/>
      <c r="C53" s="2105"/>
      <c r="D53" s="1427"/>
      <c r="E53" s="4111"/>
      <c r="F53" s="4503"/>
      <c r="G53" s="4133"/>
      <c r="H53" s="4130"/>
      <c r="I53" s="2106">
        <v>44149</v>
      </c>
      <c r="J53" s="4240"/>
      <c r="K53" s="1281"/>
      <c r="L53" s="1282"/>
      <c r="M53" s="1282"/>
      <c r="N53" s="1282"/>
      <c r="O53" s="1282"/>
      <c r="P53" s="1282"/>
      <c r="Q53" s="1283"/>
      <c r="R53" s="1282"/>
      <c r="S53" s="1284"/>
      <c r="T53" s="4"/>
      <c r="U53" s="4"/>
      <c r="V53" s="4"/>
      <c r="W53" s="4"/>
      <c r="X53" s="4"/>
      <c r="Y53" s="4"/>
      <c r="Z53" s="4"/>
      <c r="AA53" s="4"/>
    </row>
    <row r="54" spans="1:27" ht="13">
      <c r="A54" s="4711"/>
      <c r="B54" s="4839" t="s">
        <v>193</v>
      </c>
      <c r="C54" s="1810"/>
      <c r="D54" s="1286"/>
      <c r="E54" s="4111"/>
      <c r="F54" s="4503"/>
      <c r="G54" s="4811" t="s">
        <v>854</v>
      </c>
      <c r="H54" s="4842" t="s">
        <v>855</v>
      </c>
      <c r="I54" s="2107" t="s">
        <v>856</v>
      </c>
      <c r="J54" s="4896" t="s">
        <v>193</v>
      </c>
      <c r="K54" s="1299"/>
      <c r="L54" s="1291"/>
      <c r="M54" s="1291"/>
      <c r="N54" s="1291"/>
      <c r="O54" s="1291"/>
      <c r="P54" s="1291"/>
      <c r="Q54" s="1292"/>
      <c r="R54" s="1299"/>
      <c r="S54" s="1293"/>
      <c r="T54" s="4"/>
      <c r="U54" s="4"/>
      <c r="V54" s="4"/>
      <c r="W54" s="4"/>
      <c r="X54" s="4"/>
      <c r="Y54" s="4"/>
      <c r="Z54" s="4"/>
      <c r="AA54" s="4"/>
    </row>
    <row r="55" spans="1:27" ht="13">
      <c r="A55" s="4711"/>
      <c r="B55" s="4711"/>
      <c r="C55" s="1830"/>
      <c r="D55" s="1430"/>
      <c r="E55" s="4111"/>
      <c r="F55" s="4503"/>
      <c r="G55" s="4209"/>
      <c r="H55" s="4070"/>
      <c r="I55" s="2108"/>
      <c r="J55" s="4456"/>
      <c r="K55" s="1431"/>
      <c r="L55" s="1432"/>
      <c r="M55" s="1432"/>
      <c r="N55" s="1432"/>
      <c r="O55" s="1432"/>
      <c r="P55" s="1432"/>
      <c r="Q55" s="1433"/>
      <c r="R55" s="1431"/>
      <c r="S55" s="1328"/>
      <c r="T55" s="4"/>
      <c r="U55" s="4"/>
      <c r="V55" s="4"/>
      <c r="W55" s="4"/>
      <c r="X55" s="4"/>
      <c r="Y55" s="4"/>
      <c r="Z55" s="4"/>
      <c r="AA55" s="4"/>
    </row>
    <row r="56" spans="1:27" ht="13">
      <c r="A56" s="4711"/>
      <c r="B56" s="4711"/>
      <c r="C56" s="1864"/>
      <c r="D56" s="1434"/>
      <c r="E56" s="4111"/>
      <c r="F56" s="4503"/>
      <c r="G56" s="4209"/>
      <c r="H56" s="1656"/>
      <c r="I56" s="1418"/>
      <c r="J56" s="4456"/>
      <c r="K56" s="1312"/>
      <c r="L56" s="1314"/>
      <c r="M56" s="1314"/>
      <c r="N56" s="1314"/>
      <c r="O56" s="1314"/>
      <c r="P56" s="1314"/>
      <c r="Q56" s="1315"/>
      <c r="R56" s="1312"/>
      <c r="S56" s="1316"/>
      <c r="T56" s="4"/>
      <c r="U56" s="4"/>
      <c r="V56" s="4"/>
      <c r="W56" s="4"/>
      <c r="X56" s="4"/>
      <c r="Y56" s="4"/>
      <c r="Z56" s="4"/>
      <c r="AA56" s="4"/>
    </row>
    <row r="57" spans="1:27" ht="13">
      <c r="A57" s="4711"/>
      <c r="B57" s="4726"/>
      <c r="C57" s="1866"/>
      <c r="D57" s="1481"/>
      <c r="E57" s="4112"/>
      <c r="F57" s="4504"/>
      <c r="G57" s="4133"/>
      <c r="H57" s="2109"/>
      <c r="I57" s="1557"/>
      <c r="J57" s="4240"/>
      <c r="K57" s="1485"/>
      <c r="L57" s="1486"/>
      <c r="M57" s="1486"/>
      <c r="N57" s="1486"/>
      <c r="O57" s="1486"/>
      <c r="P57" s="1486"/>
      <c r="Q57" s="1487"/>
      <c r="R57" s="1485"/>
      <c r="S57" s="1488"/>
      <c r="T57" s="4"/>
      <c r="U57" s="4"/>
      <c r="V57" s="4"/>
      <c r="W57" s="4"/>
      <c r="X57" s="4"/>
      <c r="Y57" s="4"/>
      <c r="Z57" s="4"/>
      <c r="AA57" s="4"/>
    </row>
    <row r="58" spans="1:27" ht="13">
      <c r="A58" s="4711"/>
      <c r="B58" s="4818" t="s">
        <v>209</v>
      </c>
      <c r="C58" s="4706" t="s">
        <v>857</v>
      </c>
      <c r="D58" s="4854" t="s">
        <v>858</v>
      </c>
      <c r="E58" s="4849" t="s">
        <v>128</v>
      </c>
      <c r="F58" s="4850" t="s">
        <v>859</v>
      </c>
      <c r="G58" s="1821"/>
      <c r="H58" s="2054"/>
      <c r="I58" s="1424"/>
      <c r="J58" s="4897" t="s">
        <v>209</v>
      </c>
      <c r="K58" s="1431"/>
      <c r="L58" s="1432"/>
      <c r="M58" s="1432"/>
      <c r="N58" s="1432"/>
      <c r="O58" s="1432"/>
      <c r="P58" s="1432"/>
      <c r="Q58" s="1433"/>
      <c r="R58" s="1431"/>
      <c r="S58" s="1328"/>
      <c r="T58" s="4"/>
      <c r="U58" s="4"/>
      <c r="V58" s="4"/>
      <c r="W58" s="4"/>
      <c r="X58" s="4"/>
      <c r="Y58" s="4"/>
      <c r="Z58" s="4"/>
      <c r="AA58" s="4"/>
    </row>
    <row r="59" spans="1:27" ht="13">
      <c r="A59" s="4711"/>
      <c r="B59" s="4711"/>
      <c r="C59" s="4456"/>
      <c r="D59" s="4189"/>
      <c r="E59" s="4111"/>
      <c r="F59" s="4503"/>
      <c r="G59" s="2110"/>
      <c r="H59" s="2054"/>
      <c r="I59" s="1424"/>
      <c r="J59" s="4456"/>
      <c r="K59" s="1340"/>
      <c r="L59" s="1314"/>
      <c r="M59" s="1314"/>
      <c r="N59" s="1314"/>
      <c r="O59" s="1314"/>
      <c r="P59" s="1314"/>
      <c r="Q59" s="1315"/>
      <c r="R59" s="1312"/>
      <c r="S59" s="1316"/>
      <c r="T59" s="4"/>
      <c r="U59" s="4"/>
      <c r="V59" s="4"/>
      <c r="W59" s="4"/>
      <c r="X59" s="4"/>
      <c r="Y59" s="4"/>
      <c r="Z59" s="4"/>
      <c r="AA59" s="4"/>
    </row>
    <row r="60" spans="1:27" ht="13">
      <c r="A60" s="4711"/>
      <c r="B60" s="4711"/>
      <c r="C60" s="4456"/>
      <c r="D60" s="4189"/>
      <c r="E60" s="4111"/>
      <c r="F60" s="4503"/>
      <c r="G60" s="2110"/>
      <c r="H60" s="4909" t="s">
        <v>860</v>
      </c>
      <c r="I60" s="2111" t="s">
        <v>739</v>
      </c>
      <c r="J60" s="4456"/>
      <c r="K60" s="1431"/>
      <c r="L60" s="1314"/>
      <c r="M60" s="1314"/>
      <c r="N60" s="1314"/>
      <c r="O60" s="1314"/>
      <c r="P60" s="1314"/>
      <c r="Q60" s="1315"/>
      <c r="R60" s="1312"/>
      <c r="S60" s="1316"/>
      <c r="T60" s="4"/>
      <c r="U60" s="4"/>
      <c r="V60" s="4"/>
      <c r="W60" s="4"/>
      <c r="X60" s="4"/>
      <c r="Y60" s="4"/>
      <c r="Z60" s="4"/>
      <c r="AA60" s="4"/>
    </row>
    <row r="61" spans="1:27" ht="13">
      <c r="A61" s="4714"/>
      <c r="B61" s="4714"/>
      <c r="C61" s="4540"/>
      <c r="D61" s="4191"/>
      <c r="E61" s="4111"/>
      <c r="F61" s="4503"/>
      <c r="G61" s="1895"/>
      <c r="H61" s="4176"/>
      <c r="I61" s="2112">
        <v>44164</v>
      </c>
      <c r="J61" s="4540"/>
      <c r="K61" s="1324"/>
      <c r="L61" s="1325"/>
      <c r="M61" s="1325"/>
      <c r="N61" s="1325"/>
      <c r="O61" s="1325"/>
      <c r="P61" s="1325"/>
      <c r="Q61" s="1326"/>
      <c r="R61" s="1325"/>
      <c r="S61" s="1327"/>
      <c r="T61" s="4"/>
      <c r="U61" s="4"/>
      <c r="V61" s="4"/>
      <c r="W61" s="4"/>
      <c r="X61" s="4"/>
      <c r="Y61" s="4"/>
      <c r="Z61" s="4"/>
      <c r="AA61" s="4"/>
    </row>
    <row r="62" spans="1:27" ht="13">
      <c r="A62" s="4814" t="s">
        <v>126</v>
      </c>
      <c r="B62" s="4815">
        <v>43987</v>
      </c>
      <c r="C62" s="1796"/>
      <c r="D62" s="1705"/>
      <c r="E62" s="4111"/>
      <c r="F62" s="4503"/>
      <c r="G62" s="1798"/>
      <c r="H62" s="2052"/>
      <c r="I62" s="2053"/>
      <c r="J62" s="4898">
        <v>43987</v>
      </c>
      <c r="K62" s="1707"/>
      <c r="L62" s="1595"/>
      <c r="M62" s="1595"/>
      <c r="N62" s="1595"/>
      <c r="O62" s="1595"/>
      <c r="P62" s="1595"/>
      <c r="Q62" s="1708"/>
      <c r="R62" s="1595"/>
      <c r="S62" s="1800"/>
      <c r="T62" s="4"/>
      <c r="U62" s="4"/>
      <c r="V62" s="4"/>
      <c r="W62" s="4"/>
      <c r="X62" s="4"/>
      <c r="Y62" s="4"/>
      <c r="Z62" s="4"/>
      <c r="AA62" s="4"/>
    </row>
    <row r="63" spans="1:27" ht="13">
      <c r="A63" s="4711"/>
      <c r="B63" s="4711"/>
      <c r="C63" s="1801"/>
      <c r="D63" s="1266"/>
      <c r="E63" s="4111"/>
      <c r="F63" s="4503"/>
      <c r="G63" s="1803"/>
      <c r="H63" s="2054"/>
      <c r="I63" s="1424"/>
      <c r="J63" s="4456"/>
      <c r="K63" s="1268"/>
      <c r="L63" s="1269"/>
      <c r="M63" s="1269"/>
      <c r="N63" s="1269"/>
      <c r="O63" s="1269"/>
      <c r="P63" s="1269"/>
      <c r="Q63" s="1270"/>
      <c r="R63" s="1269"/>
      <c r="S63" s="1271"/>
      <c r="T63" s="4"/>
      <c r="U63" s="4"/>
      <c r="V63" s="4"/>
      <c r="W63" s="4"/>
      <c r="X63" s="4"/>
      <c r="Y63" s="4"/>
      <c r="Z63" s="4"/>
      <c r="AA63" s="4"/>
    </row>
    <row r="64" spans="1:27" ht="13">
      <c r="A64" s="4711"/>
      <c r="B64" s="4711"/>
      <c r="C64" s="1801"/>
      <c r="D64" s="1266"/>
      <c r="E64" s="4111"/>
      <c r="F64" s="4503"/>
      <c r="G64" s="1803"/>
      <c r="H64" s="2054"/>
      <c r="I64" s="1424"/>
      <c r="J64" s="4456"/>
      <c r="K64" s="1268"/>
      <c r="L64" s="1269"/>
      <c r="M64" s="1269"/>
      <c r="N64" s="1269"/>
      <c r="O64" s="1269"/>
      <c r="P64" s="1269"/>
      <c r="Q64" s="1270"/>
      <c r="R64" s="1269"/>
      <c r="S64" s="1271"/>
      <c r="T64" s="4"/>
      <c r="U64" s="4"/>
      <c r="V64" s="4"/>
      <c r="W64" s="4"/>
      <c r="X64" s="4"/>
      <c r="Y64" s="4"/>
      <c r="Z64" s="4"/>
      <c r="AA64" s="4"/>
    </row>
    <row r="65" spans="1:27" ht="13">
      <c r="A65" s="4711"/>
      <c r="B65" s="4726"/>
      <c r="C65" s="1805"/>
      <c r="D65" s="1275"/>
      <c r="E65" s="4112"/>
      <c r="F65" s="4504"/>
      <c r="G65" s="1807"/>
      <c r="H65" s="2055"/>
      <c r="I65" s="1427"/>
      <c r="J65" s="4240"/>
      <c r="K65" s="1281"/>
      <c r="L65" s="1282"/>
      <c r="M65" s="1282"/>
      <c r="N65" s="1282"/>
      <c r="O65" s="1282"/>
      <c r="P65" s="1282"/>
      <c r="Q65" s="1283"/>
      <c r="R65" s="1282"/>
      <c r="S65" s="1284"/>
      <c r="T65" s="4"/>
      <c r="U65" s="4"/>
      <c r="V65" s="4"/>
      <c r="W65" s="4"/>
      <c r="X65" s="4"/>
      <c r="Y65" s="4"/>
      <c r="Z65" s="4"/>
      <c r="AA65" s="4"/>
    </row>
    <row r="66" spans="1:27" ht="13">
      <c r="A66" s="4711"/>
      <c r="B66" s="4818" t="s">
        <v>317</v>
      </c>
      <c r="C66" s="1801"/>
      <c r="D66" s="1266"/>
      <c r="E66" s="4849" t="s">
        <v>147</v>
      </c>
      <c r="F66" s="4850" t="s">
        <v>861</v>
      </c>
      <c r="G66" s="4884" t="s">
        <v>862</v>
      </c>
      <c r="H66" s="4686" t="s">
        <v>863</v>
      </c>
      <c r="I66" s="2113" t="s">
        <v>864</v>
      </c>
      <c r="J66" s="4897" t="s">
        <v>317</v>
      </c>
      <c r="K66" s="1268">
        <v>25</v>
      </c>
      <c r="L66" s="1269" t="s">
        <v>865</v>
      </c>
      <c r="M66" s="1269"/>
      <c r="N66" s="1269"/>
      <c r="O66" s="1269"/>
      <c r="P66" s="1269"/>
      <c r="Q66" s="1270"/>
      <c r="R66" s="1269"/>
      <c r="S66" s="1271"/>
      <c r="T66" s="4"/>
      <c r="U66" s="4"/>
      <c r="V66" s="4"/>
      <c r="W66" s="4"/>
      <c r="X66" s="4"/>
      <c r="Y66" s="4"/>
      <c r="Z66" s="4"/>
      <c r="AA66" s="4"/>
    </row>
    <row r="67" spans="1:27" ht="13">
      <c r="A67" s="4711"/>
      <c r="B67" s="4711"/>
      <c r="C67" s="1801"/>
      <c r="D67" s="1266"/>
      <c r="E67" s="4111"/>
      <c r="F67" s="4503"/>
      <c r="G67" s="4210"/>
      <c r="H67" s="4070"/>
      <c r="I67" s="2104">
        <v>44177</v>
      </c>
      <c r="J67" s="4456"/>
      <c r="K67" s="1268"/>
      <c r="L67" s="1269"/>
      <c r="M67" s="1269"/>
      <c r="N67" s="1269"/>
      <c r="O67" s="1269"/>
      <c r="P67" s="1269"/>
      <c r="Q67" s="1270"/>
      <c r="R67" s="1269"/>
      <c r="S67" s="1271"/>
      <c r="T67" s="4"/>
      <c r="U67" s="4"/>
      <c r="V67" s="4"/>
      <c r="W67" s="4"/>
      <c r="X67" s="4"/>
      <c r="Y67" s="4"/>
      <c r="Z67" s="4"/>
      <c r="AA67" s="4"/>
    </row>
    <row r="68" spans="1:27" ht="13">
      <c r="A68" s="4711"/>
      <c r="B68" s="4711"/>
      <c r="C68" s="1801"/>
      <c r="D68" s="1266"/>
      <c r="E68" s="4111"/>
      <c r="F68" s="4503"/>
      <c r="G68" s="2114" t="s">
        <v>866</v>
      </c>
      <c r="H68" s="4820" t="s">
        <v>867</v>
      </c>
      <c r="I68" s="2065" t="s">
        <v>864</v>
      </c>
      <c r="J68" s="4456"/>
      <c r="K68" s="1268"/>
      <c r="L68" s="1269"/>
      <c r="M68" s="1269"/>
      <c r="N68" s="1269"/>
      <c r="O68" s="1269"/>
      <c r="P68" s="1269"/>
      <c r="Q68" s="1270"/>
      <c r="R68" s="1269"/>
      <c r="S68" s="1271"/>
      <c r="T68" s="4"/>
      <c r="U68" s="4"/>
      <c r="V68" s="4"/>
      <c r="W68" s="4"/>
      <c r="X68" s="4"/>
      <c r="Y68" s="4"/>
      <c r="Z68" s="4"/>
      <c r="AA68" s="4"/>
    </row>
    <row r="69" spans="1:27" ht="13">
      <c r="A69" s="4711"/>
      <c r="B69" s="4712"/>
      <c r="C69" s="1830"/>
      <c r="D69" s="1430"/>
      <c r="E69" s="4111"/>
      <c r="F69" s="4503"/>
      <c r="G69" s="1807"/>
      <c r="H69" s="4070"/>
      <c r="I69" s="2115">
        <v>44177</v>
      </c>
      <c r="J69" s="4491"/>
      <c r="K69" s="1431"/>
      <c r="L69" s="1432"/>
      <c r="M69" s="1432"/>
      <c r="N69" s="1432"/>
      <c r="O69" s="1432"/>
      <c r="P69" s="1432"/>
      <c r="Q69" s="1433"/>
      <c r="R69" s="1432"/>
      <c r="S69" s="1328"/>
      <c r="T69" s="4"/>
      <c r="U69" s="4"/>
      <c r="V69" s="4"/>
      <c r="W69" s="4"/>
      <c r="X69" s="4"/>
      <c r="Y69" s="4"/>
      <c r="Z69" s="4"/>
      <c r="AA69" s="4"/>
    </row>
    <row r="70" spans="1:27" ht="13">
      <c r="A70" s="4711"/>
      <c r="B70" s="4817" t="s">
        <v>324</v>
      </c>
      <c r="C70" s="4819" t="s">
        <v>868</v>
      </c>
      <c r="D70" s="1382"/>
      <c r="E70" s="4111"/>
      <c r="F70" s="4503"/>
      <c r="G70" s="2093" t="s">
        <v>869</v>
      </c>
      <c r="H70" s="4910" t="s">
        <v>870</v>
      </c>
      <c r="I70" s="2116" t="s">
        <v>871</v>
      </c>
      <c r="J70" s="4896" t="s">
        <v>324</v>
      </c>
      <c r="K70" s="1628"/>
      <c r="L70" s="1386"/>
      <c r="M70" s="1386"/>
      <c r="N70" s="1386"/>
      <c r="O70" s="1386"/>
      <c r="P70" s="1386"/>
      <c r="Q70" s="1387"/>
      <c r="R70" s="1386"/>
      <c r="S70" s="1388"/>
      <c r="T70" s="4"/>
      <c r="U70" s="4"/>
      <c r="V70" s="4"/>
      <c r="W70" s="4"/>
      <c r="X70" s="4"/>
      <c r="Y70" s="4"/>
      <c r="Z70" s="4"/>
      <c r="AA70" s="4"/>
    </row>
    <row r="71" spans="1:27" ht="13">
      <c r="A71" s="4711"/>
      <c r="B71" s="4111"/>
      <c r="C71" s="4456"/>
      <c r="D71" s="1356"/>
      <c r="E71" s="4111"/>
      <c r="F71" s="4503"/>
      <c r="G71" s="1837"/>
      <c r="H71" s="4070"/>
      <c r="I71" s="2117" t="s">
        <v>872</v>
      </c>
      <c r="J71" s="4456"/>
      <c r="K71" s="1403"/>
      <c r="L71" s="1404"/>
      <c r="M71" s="1404"/>
      <c r="N71" s="1404"/>
      <c r="O71" s="1404"/>
      <c r="P71" s="1404"/>
      <c r="Q71" s="1405"/>
      <c r="R71" s="1404"/>
      <c r="S71" s="1406"/>
      <c r="T71" s="4"/>
      <c r="U71" s="4"/>
      <c r="V71" s="4"/>
      <c r="W71" s="4"/>
      <c r="X71" s="4"/>
      <c r="Y71" s="4"/>
      <c r="Z71" s="4"/>
      <c r="AA71" s="4"/>
    </row>
    <row r="72" spans="1:27" ht="13">
      <c r="A72" s="4711"/>
      <c r="B72" s="4111"/>
      <c r="C72" s="4456"/>
      <c r="D72" s="1452"/>
      <c r="E72" s="4111"/>
      <c r="F72" s="4503"/>
      <c r="G72" s="1841"/>
      <c r="H72" s="2071"/>
      <c r="I72" s="1367"/>
      <c r="J72" s="4456"/>
      <c r="K72" s="1369"/>
      <c r="L72" s="1370"/>
      <c r="M72" s="1370"/>
      <c r="N72" s="1370"/>
      <c r="O72" s="1370"/>
      <c r="P72" s="1370"/>
      <c r="Q72" s="1371"/>
      <c r="R72" s="1370"/>
      <c r="S72" s="1372"/>
      <c r="T72" s="4"/>
      <c r="U72" s="4"/>
      <c r="V72" s="4"/>
      <c r="W72" s="4"/>
      <c r="X72" s="4"/>
      <c r="Y72" s="4"/>
      <c r="Z72" s="4"/>
      <c r="AA72" s="4"/>
    </row>
    <row r="73" spans="1:27" ht="13">
      <c r="A73" s="4711"/>
      <c r="B73" s="4112"/>
      <c r="C73" s="4240"/>
      <c r="D73" s="1458"/>
      <c r="E73" s="4112"/>
      <c r="F73" s="4504"/>
      <c r="G73" s="1912"/>
      <c r="H73" s="2118"/>
      <c r="I73" s="1398"/>
      <c r="J73" s="4240"/>
      <c r="K73" s="1378"/>
      <c r="L73" s="1379"/>
      <c r="M73" s="1379"/>
      <c r="N73" s="1379"/>
      <c r="O73" s="1379"/>
      <c r="P73" s="1379"/>
      <c r="Q73" s="1380"/>
      <c r="R73" s="1379"/>
      <c r="S73" s="1381"/>
      <c r="T73" s="4"/>
      <c r="U73" s="4"/>
      <c r="V73" s="4"/>
      <c r="W73" s="4"/>
      <c r="X73" s="4"/>
      <c r="Y73" s="4"/>
      <c r="Z73" s="4"/>
      <c r="AA73" s="4"/>
    </row>
    <row r="74" spans="1:27" ht="13">
      <c r="A74" s="4711"/>
      <c r="B74" s="4818" t="s">
        <v>327</v>
      </c>
      <c r="C74" s="1873"/>
      <c r="D74" s="1356"/>
      <c r="E74" s="4879" t="s">
        <v>873</v>
      </c>
      <c r="F74" s="4392"/>
      <c r="G74" s="1837"/>
      <c r="H74" s="2077"/>
      <c r="I74" s="1255"/>
      <c r="J74" s="4897" t="s">
        <v>327</v>
      </c>
      <c r="K74" s="1403"/>
      <c r="L74" s="1404"/>
      <c r="M74" s="1404"/>
      <c r="N74" s="1404"/>
      <c r="O74" s="1404"/>
      <c r="P74" s="1404"/>
      <c r="Q74" s="1405"/>
      <c r="R74" s="1404"/>
      <c r="S74" s="1406"/>
      <c r="T74" s="4"/>
      <c r="U74" s="4"/>
      <c r="V74" s="4"/>
      <c r="W74" s="4"/>
      <c r="X74" s="4"/>
      <c r="Y74" s="4"/>
      <c r="Z74" s="4"/>
      <c r="AA74" s="4"/>
    </row>
    <row r="75" spans="1:27" ht="13">
      <c r="A75" s="4711"/>
      <c r="B75" s="4711"/>
      <c r="C75" s="1876"/>
      <c r="D75" s="1452"/>
      <c r="E75" s="4112"/>
      <c r="F75" s="4055"/>
      <c r="G75" s="1841"/>
      <c r="H75" s="2071"/>
      <c r="I75" s="1367"/>
      <c r="J75" s="4456"/>
      <c r="K75" s="1369"/>
      <c r="L75" s="1370"/>
      <c r="M75" s="1370"/>
      <c r="N75" s="1370"/>
      <c r="O75" s="1370"/>
      <c r="P75" s="1370"/>
      <c r="Q75" s="1371"/>
      <c r="R75" s="1370"/>
      <c r="S75" s="1372"/>
      <c r="T75" s="4"/>
      <c r="U75" s="4"/>
      <c r="V75" s="4"/>
      <c r="W75" s="4"/>
      <c r="X75" s="4"/>
      <c r="Y75" s="4"/>
      <c r="Z75" s="4"/>
      <c r="AA75" s="4"/>
    </row>
    <row r="76" spans="1:27" ht="13">
      <c r="A76" s="4711"/>
      <c r="B76" s="4711"/>
      <c r="C76" s="1876"/>
      <c r="D76" s="1452"/>
      <c r="E76" s="1452"/>
      <c r="F76" s="1452"/>
      <c r="G76" s="1841"/>
      <c r="H76" s="2071"/>
      <c r="I76" s="1367"/>
      <c r="J76" s="4456"/>
      <c r="K76" s="1369"/>
      <c r="L76" s="1370"/>
      <c r="M76" s="1370"/>
      <c r="N76" s="1370"/>
      <c r="O76" s="1370"/>
      <c r="P76" s="1370"/>
      <c r="Q76" s="1371"/>
      <c r="R76" s="1370"/>
      <c r="S76" s="1372"/>
      <c r="T76" s="4"/>
      <c r="U76" s="4"/>
      <c r="V76" s="4"/>
      <c r="W76" s="4"/>
      <c r="X76" s="4"/>
      <c r="Y76" s="4"/>
      <c r="Z76" s="4"/>
      <c r="AA76" s="4"/>
    </row>
    <row r="77" spans="1:27" ht="13">
      <c r="A77" s="4714"/>
      <c r="B77" s="4714"/>
      <c r="C77" s="2119"/>
      <c r="D77" s="1394"/>
      <c r="E77" s="1452"/>
      <c r="F77" s="1452"/>
      <c r="G77" s="1885" t="s">
        <v>874</v>
      </c>
      <c r="H77" s="2118"/>
      <c r="I77" s="2120"/>
      <c r="J77" s="4540"/>
      <c r="K77" s="1467"/>
      <c r="L77" s="1400"/>
      <c r="M77" s="1400"/>
      <c r="N77" s="1400"/>
      <c r="O77" s="1400"/>
      <c r="P77" s="1400"/>
      <c r="Q77" s="1886"/>
      <c r="R77" s="1400"/>
      <c r="S77" s="1401"/>
      <c r="T77" s="4"/>
      <c r="U77" s="4"/>
      <c r="V77" s="4"/>
      <c r="W77" s="4"/>
      <c r="X77" s="4"/>
      <c r="Y77" s="4"/>
      <c r="Z77" s="4"/>
      <c r="AA77" s="4"/>
    </row>
    <row r="78" spans="1:27" ht="13">
      <c r="A78" s="4814" t="s">
        <v>142</v>
      </c>
      <c r="B78" s="4815">
        <v>43892</v>
      </c>
      <c r="C78" s="1779"/>
      <c r="D78" s="1232"/>
      <c r="E78" s="1232"/>
      <c r="F78" s="1232"/>
      <c r="G78" s="1781"/>
      <c r="H78" s="2091"/>
      <c r="I78" s="2092"/>
      <c r="J78" s="4898">
        <v>43892</v>
      </c>
      <c r="K78" s="1238"/>
      <c r="L78" s="1239"/>
      <c r="M78" s="1239"/>
      <c r="N78" s="1239"/>
      <c r="O78" s="1239"/>
      <c r="P78" s="1239"/>
      <c r="Q78" s="1240"/>
      <c r="R78" s="1239"/>
      <c r="S78" s="1241"/>
      <c r="T78" s="4"/>
      <c r="U78" s="4"/>
      <c r="V78" s="4"/>
      <c r="W78" s="4"/>
      <c r="X78" s="4"/>
      <c r="Y78" s="4"/>
      <c r="Z78" s="4"/>
      <c r="AA78" s="4"/>
    </row>
    <row r="79" spans="1:27" ht="13">
      <c r="A79" s="4711"/>
      <c r="B79" s="4711"/>
      <c r="C79" s="1850"/>
      <c r="D79" s="1245"/>
      <c r="E79" s="1245"/>
      <c r="F79" s="1245"/>
      <c r="G79" s="1786"/>
      <c r="H79" s="2050"/>
      <c r="I79" s="1243"/>
      <c r="J79" s="4456"/>
      <c r="K79" s="1250"/>
      <c r="L79" s="1251"/>
      <c r="M79" s="1251"/>
      <c r="N79" s="1251"/>
      <c r="O79" s="1251"/>
      <c r="P79" s="1251"/>
      <c r="Q79" s="1252"/>
      <c r="R79" s="1251"/>
      <c r="S79" s="1253"/>
      <c r="T79" s="4"/>
      <c r="U79" s="4"/>
      <c r="V79" s="4"/>
      <c r="W79" s="4"/>
      <c r="X79" s="4"/>
      <c r="Y79" s="4"/>
      <c r="Z79" s="4"/>
      <c r="AA79" s="4"/>
    </row>
    <row r="80" spans="1:27" ht="13">
      <c r="A80" s="4711"/>
      <c r="B80" s="4711"/>
      <c r="C80" s="1850"/>
      <c r="D80" s="1245"/>
      <c r="E80" s="1245"/>
      <c r="F80" s="1245"/>
      <c r="G80" s="1786"/>
      <c r="H80" s="4911" t="s">
        <v>875</v>
      </c>
      <c r="I80" s="4899" t="s">
        <v>876</v>
      </c>
      <c r="J80" s="4456"/>
      <c r="K80" s="1250"/>
      <c r="L80" s="1251"/>
      <c r="M80" s="1251"/>
      <c r="N80" s="1251"/>
      <c r="O80" s="1251"/>
      <c r="P80" s="1251"/>
      <c r="Q80" s="1252"/>
      <c r="R80" s="1251"/>
      <c r="S80" s="1253"/>
      <c r="T80" s="4"/>
      <c r="U80" s="4"/>
      <c r="V80" s="4"/>
      <c r="W80" s="4"/>
      <c r="X80" s="4"/>
      <c r="Y80" s="4"/>
      <c r="Z80" s="4"/>
      <c r="AA80" s="4"/>
    </row>
    <row r="81" spans="1:27" ht="13">
      <c r="A81" s="4711"/>
      <c r="B81" s="4726"/>
      <c r="C81" s="1888"/>
      <c r="D81" s="1657"/>
      <c r="E81" s="1245"/>
      <c r="F81" s="1245"/>
      <c r="G81" s="1889"/>
      <c r="H81" s="4130"/>
      <c r="I81" s="4506"/>
      <c r="J81" s="4240"/>
      <c r="K81" s="1620"/>
      <c r="L81" s="1511"/>
      <c r="M81" s="1511"/>
      <c r="N81" s="1511"/>
      <c r="O81" s="1511"/>
      <c r="P81" s="1511"/>
      <c r="Q81" s="1512"/>
      <c r="R81" s="1511"/>
      <c r="S81" s="1513"/>
      <c r="T81" s="4"/>
      <c r="U81" s="4"/>
      <c r="V81" s="4"/>
      <c r="W81" s="4"/>
      <c r="X81" s="4"/>
      <c r="Y81" s="4"/>
      <c r="Z81" s="4"/>
      <c r="AA81" s="4"/>
    </row>
    <row r="82" spans="1:27" ht="13">
      <c r="A82" s="4711"/>
      <c r="B82" s="4833">
        <v>44113</v>
      </c>
      <c r="C82" s="4819" t="s">
        <v>877</v>
      </c>
      <c r="D82" s="4847" t="s">
        <v>878</v>
      </c>
      <c r="E82" s="4893" t="s">
        <v>159</v>
      </c>
      <c r="F82" s="4914" t="s">
        <v>879</v>
      </c>
      <c r="G82" s="4811" t="s">
        <v>880</v>
      </c>
      <c r="H82" s="4842" t="s">
        <v>881</v>
      </c>
      <c r="I82" s="2121" t="s">
        <v>882</v>
      </c>
      <c r="J82" s="4894">
        <v>44113</v>
      </c>
      <c r="K82" s="1299"/>
      <c r="L82" s="1291"/>
      <c r="M82" s="1291"/>
      <c r="N82" s="1291"/>
      <c r="O82" s="1291"/>
      <c r="P82" s="1291"/>
      <c r="Q82" s="1292"/>
      <c r="R82" s="1299"/>
      <c r="S82" s="1293"/>
      <c r="T82" s="4"/>
      <c r="U82" s="4"/>
      <c r="V82" s="4"/>
      <c r="W82" s="4"/>
      <c r="X82" s="4"/>
      <c r="Y82" s="4"/>
      <c r="Z82" s="4"/>
      <c r="AA82" s="4"/>
    </row>
    <row r="83" spans="1:27" ht="13">
      <c r="A83" s="4711"/>
      <c r="B83" s="4711"/>
      <c r="C83" s="4456"/>
      <c r="D83" s="4189"/>
      <c r="E83" s="4111"/>
      <c r="F83" s="4503"/>
      <c r="G83" s="4209"/>
      <c r="H83" s="4070"/>
      <c r="I83" s="2122">
        <v>44205</v>
      </c>
      <c r="J83" s="4456"/>
      <c r="K83" s="1268"/>
      <c r="L83" s="1269"/>
      <c r="M83" s="1269"/>
      <c r="N83" s="1269"/>
      <c r="O83" s="1269"/>
      <c r="P83" s="1269"/>
      <c r="Q83" s="1270"/>
      <c r="R83" s="1268"/>
      <c r="S83" s="1271"/>
      <c r="T83" s="4"/>
      <c r="U83" s="4"/>
      <c r="V83" s="4"/>
      <c r="W83" s="4"/>
      <c r="X83" s="4"/>
      <c r="Y83" s="4"/>
      <c r="Z83" s="4"/>
      <c r="AA83" s="4"/>
    </row>
    <row r="84" spans="1:27" ht="13">
      <c r="A84" s="4711"/>
      <c r="B84" s="4711"/>
      <c r="C84" s="4456"/>
      <c r="D84" s="4189"/>
      <c r="E84" s="4111"/>
      <c r="F84" s="4503"/>
      <c r="G84" s="4209"/>
      <c r="H84" s="862"/>
      <c r="I84" s="862"/>
      <c r="J84" s="4456"/>
      <c r="K84" s="1268"/>
      <c r="L84" s="1269"/>
      <c r="M84" s="1269"/>
      <c r="N84" s="1269"/>
      <c r="O84" s="1269"/>
      <c r="P84" s="1269"/>
      <c r="Q84" s="1270"/>
      <c r="R84" s="1268"/>
      <c r="S84" s="1271"/>
      <c r="T84" s="4"/>
      <c r="U84" s="4"/>
      <c r="V84" s="4"/>
      <c r="W84" s="4"/>
      <c r="X84" s="4"/>
      <c r="Y84" s="4"/>
      <c r="Z84" s="4"/>
      <c r="AA84" s="4"/>
    </row>
    <row r="85" spans="1:27" ht="13">
      <c r="A85" s="4711"/>
      <c r="B85" s="4726"/>
      <c r="C85" s="4240"/>
      <c r="D85" s="4506"/>
      <c r="E85" s="4111"/>
      <c r="F85" s="4503"/>
      <c r="G85" s="4133"/>
      <c r="H85" s="2123"/>
      <c r="I85" s="2123"/>
      <c r="J85" s="4240"/>
      <c r="K85" s="1281"/>
      <c r="L85" s="1282"/>
      <c r="M85" s="1282"/>
      <c r="N85" s="1282"/>
      <c r="O85" s="1282"/>
      <c r="P85" s="1282"/>
      <c r="Q85" s="1283"/>
      <c r="R85" s="1281"/>
      <c r="S85" s="1284"/>
      <c r="T85" s="4"/>
      <c r="U85" s="4"/>
      <c r="V85" s="4"/>
      <c r="W85" s="4"/>
      <c r="X85" s="4"/>
      <c r="Y85" s="4"/>
      <c r="Z85" s="4"/>
      <c r="AA85" s="4"/>
    </row>
    <row r="86" spans="1:27" ht="13">
      <c r="A86" s="4711"/>
      <c r="B86" s="4839" t="s">
        <v>244</v>
      </c>
      <c r="C86" s="1810"/>
      <c r="D86" s="1286"/>
      <c r="E86" s="4111"/>
      <c r="F86" s="4503"/>
      <c r="G86" s="4915" t="s">
        <v>883</v>
      </c>
      <c r="H86" s="4917" t="s">
        <v>884</v>
      </c>
      <c r="I86" s="2124" t="s">
        <v>885</v>
      </c>
      <c r="J86" s="4896" t="s">
        <v>244</v>
      </c>
      <c r="K86" s="1299"/>
      <c r="L86" s="1291"/>
      <c r="M86" s="1291"/>
      <c r="N86" s="1291"/>
      <c r="O86" s="1291"/>
      <c r="P86" s="1291"/>
      <c r="Q86" s="1292"/>
      <c r="R86" s="1291"/>
      <c r="S86" s="1293"/>
      <c r="T86" s="4"/>
      <c r="U86" s="4"/>
      <c r="V86" s="4"/>
      <c r="W86" s="4"/>
      <c r="X86" s="4"/>
      <c r="Y86" s="4"/>
      <c r="Z86" s="4"/>
      <c r="AA86" s="4"/>
    </row>
    <row r="87" spans="1:27" ht="13">
      <c r="A87" s="4711"/>
      <c r="B87" s="4711"/>
      <c r="C87" s="1801"/>
      <c r="D87" s="1266"/>
      <c r="E87" s="4111"/>
      <c r="F87" s="4503"/>
      <c r="G87" s="4209"/>
      <c r="H87" s="4070"/>
      <c r="I87" s="2125"/>
      <c r="J87" s="4456"/>
      <c r="K87" s="1268"/>
      <c r="L87" s="1269"/>
      <c r="M87" s="1269"/>
      <c r="N87" s="1269"/>
      <c r="O87" s="1269"/>
      <c r="P87" s="1269"/>
      <c r="Q87" s="1270"/>
      <c r="R87" s="1269"/>
      <c r="S87" s="1271"/>
      <c r="T87" s="4"/>
      <c r="U87" s="4"/>
      <c r="V87" s="4"/>
      <c r="W87" s="4"/>
      <c r="X87" s="4"/>
      <c r="Y87" s="4"/>
      <c r="Z87" s="4"/>
      <c r="AA87" s="4"/>
    </row>
    <row r="88" spans="1:27" ht="13">
      <c r="A88" s="4711"/>
      <c r="B88" s="4711"/>
      <c r="C88" s="1801"/>
      <c r="D88" s="1266"/>
      <c r="E88" s="4111"/>
      <c r="F88" s="4503"/>
      <c r="G88" s="4209"/>
      <c r="H88" s="2126"/>
      <c r="I88" s="2127"/>
      <c r="J88" s="4456"/>
      <c r="K88" s="1268"/>
      <c r="L88" s="1269"/>
      <c r="M88" s="1269"/>
      <c r="N88" s="1269"/>
      <c r="O88" s="1269"/>
      <c r="P88" s="1269"/>
      <c r="Q88" s="1270"/>
      <c r="R88" s="1269"/>
      <c r="S88" s="1271"/>
      <c r="T88" s="4"/>
      <c r="U88" s="4"/>
      <c r="V88" s="4"/>
      <c r="W88" s="4"/>
      <c r="X88" s="4"/>
      <c r="Y88" s="4"/>
      <c r="Z88" s="4"/>
      <c r="AA88" s="4"/>
    </row>
    <row r="89" spans="1:27" ht="13">
      <c r="A89" s="4711"/>
      <c r="B89" s="4726"/>
      <c r="C89" s="1805"/>
      <c r="D89" s="1275"/>
      <c r="E89" s="4393"/>
      <c r="F89" s="4883"/>
      <c r="G89" s="4133"/>
      <c r="H89" s="2128"/>
      <c r="I89" s="2129"/>
      <c r="J89" s="4240"/>
      <c r="K89" s="1281"/>
      <c r="L89" s="1282"/>
      <c r="M89" s="1282"/>
      <c r="N89" s="1282"/>
      <c r="O89" s="1282"/>
      <c r="P89" s="1282"/>
      <c r="Q89" s="1283"/>
      <c r="R89" s="1282"/>
      <c r="S89" s="1284"/>
      <c r="T89" s="4"/>
      <c r="U89" s="4"/>
      <c r="V89" s="4"/>
      <c r="W89" s="4"/>
      <c r="X89" s="4"/>
      <c r="Y89" s="4"/>
      <c r="Z89" s="4"/>
      <c r="AA89" s="4"/>
    </row>
    <row r="90" spans="1:27" ht="13">
      <c r="A90" s="4711"/>
      <c r="B90" s="4817" t="s">
        <v>248</v>
      </c>
      <c r="C90" s="1810"/>
      <c r="D90" s="1286"/>
      <c r="E90" s="4825" t="s">
        <v>173</v>
      </c>
      <c r="F90" s="4830" t="s">
        <v>886</v>
      </c>
      <c r="G90" s="4876" t="s">
        <v>887</v>
      </c>
      <c r="H90" s="4845" t="s">
        <v>888</v>
      </c>
      <c r="I90" s="2102" t="s">
        <v>889</v>
      </c>
      <c r="J90" s="4896" t="s">
        <v>248</v>
      </c>
      <c r="K90" s="1299" t="s">
        <v>890</v>
      </c>
      <c r="L90" s="1291" t="s">
        <v>810</v>
      </c>
      <c r="M90" s="1291"/>
      <c r="N90" s="1291"/>
      <c r="O90" s="1291"/>
      <c r="P90" s="1291"/>
      <c r="Q90" s="1292"/>
      <c r="R90" s="1291"/>
      <c r="S90" s="1293"/>
      <c r="T90" s="4"/>
      <c r="U90" s="4"/>
      <c r="V90" s="4"/>
      <c r="W90" s="4"/>
      <c r="X90" s="4"/>
      <c r="Y90" s="4"/>
      <c r="Z90" s="4"/>
      <c r="AA90" s="4"/>
    </row>
    <row r="91" spans="1:27" ht="13">
      <c r="A91" s="4711"/>
      <c r="B91" s="4111"/>
      <c r="C91" s="1830"/>
      <c r="D91" s="1430"/>
      <c r="E91" s="4111"/>
      <c r="F91" s="4503"/>
      <c r="G91" s="4209"/>
      <c r="H91" s="4070"/>
      <c r="I91" s="2064">
        <v>44220</v>
      </c>
      <c r="J91" s="4456"/>
      <c r="K91" s="1431"/>
      <c r="L91" s="1432"/>
      <c r="M91" s="1432"/>
      <c r="N91" s="1432"/>
      <c r="O91" s="1432"/>
      <c r="P91" s="1432"/>
      <c r="Q91" s="1433"/>
      <c r="R91" s="1432"/>
      <c r="S91" s="1328"/>
      <c r="T91" s="4"/>
      <c r="U91" s="4"/>
      <c r="V91" s="4"/>
      <c r="W91" s="4"/>
      <c r="X91" s="4"/>
      <c r="Y91" s="4"/>
      <c r="Z91" s="4"/>
      <c r="AA91" s="4"/>
    </row>
    <row r="92" spans="1:27" ht="13">
      <c r="A92" s="4711"/>
      <c r="B92" s="4111"/>
      <c r="C92" s="1864"/>
      <c r="D92" s="1434"/>
      <c r="E92" s="4111"/>
      <c r="F92" s="4503"/>
      <c r="G92" s="4209"/>
      <c r="H92" s="4820" t="s">
        <v>891</v>
      </c>
      <c r="I92" s="2065" t="s">
        <v>889</v>
      </c>
      <c r="J92" s="4456"/>
      <c r="K92" s="1312"/>
      <c r="L92" s="1314"/>
      <c r="M92" s="1314"/>
      <c r="N92" s="1314"/>
      <c r="O92" s="1314"/>
      <c r="P92" s="1314"/>
      <c r="Q92" s="1315"/>
      <c r="R92" s="1314"/>
      <c r="S92" s="1316"/>
      <c r="T92" s="4"/>
      <c r="U92" s="4"/>
      <c r="V92" s="4"/>
      <c r="W92" s="4"/>
      <c r="X92" s="4"/>
      <c r="Y92" s="4"/>
      <c r="Z92" s="4"/>
      <c r="AA92" s="4"/>
    </row>
    <row r="93" spans="1:27" ht="13">
      <c r="A93" s="4711"/>
      <c r="B93" s="4112"/>
      <c r="C93" s="1866"/>
      <c r="D93" s="1481"/>
      <c r="E93" s="4111"/>
      <c r="F93" s="4503"/>
      <c r="G93" s="4133"/>
      <c r="H93" s="4130"/>
      <c r="I93" s="2130">
        <v>44220</v>
      </c>
      <c r="J93" s="4240"/>
      <c r="K93" s="1485"/>
      <c r="L93" s="1486"/>
      <c r="M93" s="1486"/>
      <c r="N93" s="1486"/>
      <c r="O93" s="1486"/>
      <c r="P93" s="1486"/>
      <c r="Q93" s="1487"/>
      <c r="R93" s="1486"/>
      <c r="S93" s="1488"/>
      <c r="T93" s="4"/>
      <c r="U93" s="4"/>
      <c r="V93" s="4"/>
      <c r="W93" s="4"/>
      <c r="X93" s="4"/>
      <c r="Y93" s="4"/>
      <c r="Z93" s="4"/>
      <c r="AA93" s="4"/>
    </row>
    <row r="94" spans="1:27" ht="13">
      <c r="A94" s="4711"/>
      <c r="B94" s="4818" t="s">
        <v>40</v>
      </c>
      <c r="C94" s="4835" t="s">
        <v>892</v>
      </c>
      <c r="D94" s="1430"/>
      <c r="E94" s="4111"/>
      <c r="F94" s="4503"/>
      <c r="G94" s="2131"/>
      <c r="H94" s="4918" t="s">
        <v>893</v>
      </c>
      <c r="I94" s="2132" t="s">
        <v>894</v>
      </c>
      <c r="J94" s="4897" t="s">
        <v>40</v>
      </c>
      <c r="K94" s="1431"/>
      <c r="L94" s="1432"/>
      <c r="M94" s="1432"/>
      <c r="N94" s="1432"/>
      <c r="O94" s="1432"/>
      <c r="P94" s="1432"/>
      <c r="Q94" s="1433"/>
      <c r="R94" s="1432"/>
      <c r="S94" s="1328"/>
      <c r="T94" s="4"/>
      <c r="U94" s="4"/>
      <c r="V94" s="4"/>
      <c r="W94" s="4"/>
      <c r="X94" s="4"/>
      <c r="Y94" s="4"/>
      <c r="Z94" s="4"/>
      <c r="AA94" s="4"/>
    </row>
    <row r="95" spans="1:27" ht="13">
      <c r="A95" s="4711"/>
      <c r="B95" s="4711"/>
      <c r="C95" s="4456"/>
      <c r="D95" s="1434"/>
      <c r="E95" s="4111"/>
      <c r="F95" s="4503"/>
      <c r="G95" s="1894"/>
      <c r="H95" s="4068"/>
      <c r="I95" s="2132" t="s">
        <v>552</v>
      </c>
      <c r="J95" s="4456"/>
      <c r="K95" s="1312"/>
      <c r="L95" s="1314"/>
      <c r="M95" s="1314"/>
      <c r="N95" s="1314"/>
      <c r="O95" s="1314"/>
      <c r="P95" s="1314"/>
      <c r="Q95" s="1315"/>
      <c r="R95" s="1314"/>
      <c r="S95" s="1316"/>
      <c r="T95" s="4"/>
      <c r="U95" s="4"/>
      <c r="V95" s="4"/>
      <c r="W95" s="4"/>
      <c r="X95" s="4"/>
      <c r="Y95" s="4"/>
      <c r="Z95" s="4"/>
      <c r="AA95" s="4"/>
    </row>
    <row r="96" spans="1:27" ht="13">
      <c r="A96" s="4711"/>
      <c r="B96" s="4711"/>
      <c r="C96" s="4456"/>
      <c r="D96" s="1434"/>
      <c r="E96" s="4111"/>
      <c r="F96" s="4503"/>
      <c r="G96" s="1894"/>
      <c r="H96" s="4068"/>
      <c r="I96" s="2132" t="s">
        <v>895</v>
      </c>
      <c r="J96" s="4456"/>
      <c r="K96" s="1312"/>
      <c r="L96" s="1314"/>
      <c r="M96" s="1314"/>
      <c r="N96" s="1314"/>
      <c r="O96" s="1314"/>
      <c r="P96" s="1314"/>
      <c r="Q96" s="1315"/>
      <c r="R96" s="1314"/>
      <c r="S96" s="1316"/>
      <c r="T96" s="4"/>
      <c r="U96" s="4"/>
      <c r="V96" s="4"/>
      <c r="W96" s="4"/>
      <c r="X96" s="4"/>
      <c r="Y96" s="4"/>
      <c r="Z96" s="4"/>
      <c r="AA96" s="4"/>
    </row>
    <row r="97" spans="1:27" ht="13">
      <c r="A97" s="4714"/>
      <c r="B97" s="4714"/>
      <c r="C97" s="4540"/>
      <c r="D97" s="1436"/>
      <c r="E97" s="4175"/>
      <c r="F97" s="4889"/>
      <c r="G97" s="1895"/>
      <c r="H97" s="4176"/>
      <c r="I97" s="2133"/>
      <c r="J97" s="4540"/>
      <c r="K97" s="1324"/>
      <c r="L97" s="1325"/>
      <c r="M97" s="1325"/>
      <c r="N97" s="1325"/>
      <c r="O97" s="1325"/>
      <c r="P97" s="1325"/>
      <c r="Q97" s="1326"/>
      <c r="R97" s="1325"/>
      <c r="S97" s="1493"/>
      <c r="T97" s="4"/>
      <c r="U97" s="4"/>
      <c r="V97" s="4"/>
      <c r="W97" s="4"/>
      <c r="X97" s="4"/>
      <c r="Y97" s="4"/>
      <c r="Z97" s="4"/>
      <c r="AA97" s="4"/>
    </row>
    <row r="98" spans="1:27" ht="13">
      <c r="A98" s="4860" t="s">
        <v>170</v>
      </c>
      <c r="B98" s="4880">
        <v>44018</v>
      </c>
      <c r="C98" s="1779"/>
      <c r="D98" s="1232"/>
      <c r="E98" s="4825" t="s">
        <v>199</v>
      </c>
      <c r="F98" s="4830" t="s">
        <v>896</v>
      </c>
      <c r="G98" s="4877" t="s">
        <v>897</v>
      </c>
      <c r="H98" s="2091"/>
      <c r="I98" s="2092"/>
      <c r="J98" s="4900">
        <v>44018</v>
      </c>
      <c r="K98" s="1238"/>
      <c r="L98" s="1239"/>
      <c r="M98" s="1239"/>
      <c r="N98" s="1239"/>
      <c r="O98" s="1239"/>
      <c r="P98" s="1239"/>
      <c r="Q98" s="1240"/>
      <c r="R98" s="1238"/>
      <c r="S98" s="1499"/>
      <c r="T98" s="4"/>
      <c r="U98" s="4"/>
      <c r="V98" s="4"/>
      <c r="W98" s="4"/>
      <c r="X98" s="4"/>
      <c r="Y98" s="4"/>
      <c r="Z98" s="4"/>
      <c r="AA98" s="4"/>
    </row>
    <row r="99" spans="1:27" ht="13">
      <c r="A99" s="4711"/>
      <c r="B99" s="4711"/>
      <c r="C99" s="1850"/>
      <c r="D99" s="1245"/>
      <c r="E99" s="4111"/>
      <c r="F99" s="4503"/>
      <c r="G99" s="4210"/>
      <c r="H99" s="2050"/>
      <c r="I99" s="1243"/>
      <c r="J99" s="4456"/>
      <c r="K99" s="1250"/>
      <c r="L99" s="1251"/>
      <c r="M99" s="1251"/>
      <c r="N99" s="1251"/>
      <c r="O99" s="1251"/>
      <c r="P99" s="1251"/>
      <c r="Q99" s="1252"/>
      <c r="R99" s="1250"/>
      <c r="S99" s="1502"/>
      <c r="T99" s="4"/>
      <c r="U99" s="4"/>
      <c r="V99" s="4"/>
      <c r="W99" s="4"/>
      <c r="X99" s="4"/>
      <c r="Y99" s="4"/>
      <c r="Z99" s="4"/>
      <c r="AA99" s="4"/>
    </row>
    <row r="100" spans="1:27" ht="13">
      <c r="A100" s="4711"/>
      <c r="B100" s="4711"/>
      <c r="C100" s="1850"/>
      <c r="D100" s="1245"/>
      <c r="E100" s="4111"/>
      <c r="F100" s="4503"/>
      <c r="G100" s="2134" t="s">
        <v>898</v>
      </c>
      <c r="H100" s="2050"/>
      <c r="I100" s="1243"/>
      <c r="J100" s="4456"/>
      <c r="K100" s="1250"/>
      <c r="L100" s="1251"/>
      <c r="M100" s="1251"/>
      <c r="N100" s="1251"/>
      <c r="O100" s="1251"/>
      <c r="P100" s="1251"/>
      <c r="Q100" s="1252"/>
      <c r="R100" s="1250"/>
      <c r="S100" s="1502"/>
      <c r="T100" s="4"/>
      <c r="U100" s="4"/>
      <c r="V100" s="4"/>
      <c r="W100" s="4"/>
      <c r="X100" s="4"/>
      <c r="Y100" s="4"/>
      <c r="Z100" s="4"/>
      <c r="AA100" s="4"/>
    </row>
    <row r="101" spans="1:27" ht="13">
      <c r="A101" s="4711"/>
      <c r="B101" s="4726"/>
      <c r="C101" s="1840"/>
      <c r="D101" s="1356"/>
      <c r="E101" s="4111"/>
      <c r="F101" s="4503"/>
      <c r="G101" s="2135"/>
      <c r="H101" s="2077"/>
      <c r="I101" s="2078"/>
      <c r="J101" s="4240"/>
      <c r="K101" s="1403"/>
      <c r="L101" s="1404"/>
      <c r="M101" s="1404"/>
      <c r="N101" s="1404"/>
      <c r="O101" s="1404"/>
      <c r="P101" s="1404"/>
      <c r="Q101" s="1405"/>
      <c r="R101" s="1403"/>
      <c r="S101" s="1506"/>
      <c r="T101" s="4"/>
      <c r="U101" s="4"/>
      <c r="V101" s="4"/>
      <c r="W101" s="4"/>
      <c r="X101" s="4"/>
      <c r="Y101" s="4"/>
      <c r="Z101" s="4"/>
      <c r="AA101" s="4"/>
    </row>
    <row r="102" spans="1:27" ht="13">
      <c r="A102" s="4711"/>
      <c r="B102" s="4862" t="s">
        <v>50</v>
      </c>
      <c r="C102" s="1836"/>
      <c r="D102" s="1382"/>
      <c r="E102" s="4111"/>
      <c r="F102" s="4503"/>
      <c r="G102" s="4878" t="s">
        <v>175</v>
      </c>
      <c r="H102" s="2136"/>
      <c r="I102" s="2137"/>
      <c r="J102" s="4901" t="s">
        <v>50</v>
      </c>
      <c r="K102" s="1497"/>
      <c r="L102" s="1498"/>
      <c r="M102" s="1498"/>
      <c r="N102" s="1498"/>
      <c r="O102" s="1498"/>
      <c r="P102" s="1386"/>
      <c r="Q102" s="1387"/>
      <c r="R102" s="1386"/>
      <c r="S102" s="1387"/>
      <c r="T102" s="4"/>
      <c r="U102" s="4"/>
      <c r="V102" s="4"/>
      <c r="W102" s="4"/>
      <c r="X102" s="4"/>
      <c r="Y102" s="4"/>
      <c r="Z102" s="4"/>
      <c r="AA102" s="4"/>
    </row>
    <row r="103" spans="1:27" ht="13">
      <c r="A103" s="4711"/>
      <c r="B103" s="4111"/>
      <c r="C103" s="1850"/>
      <c r="D103" s="1245"/>
      <c r="E103" s="4111"/>
      <c r="F103" s="4503"/>
      <c r="G103" s="4210"/>
      <c r="H103" s="4911" t="s">
        <v>833</v>
      </c>
      <c r="I103" s="4899" t="s">
        <v>899</v>
      </c>
      <c r="J103" s="4456"/>
      <c r="K103" s="1507"/>
      <c r="L103" s="1508"/>
      <c r="M103" s="1508"/>
      <c r="N103" s="1508"/>
      <c r="O103" s="1508"/>
      <c r="P103" s="1251"/>
      <c r="Q103" s="1252"/>
      <c r="R103" s="1251"/>
      <c r="S103" s="1252"/>
      <c r="T103" s="4"/>
      <c r="U103" s="4"/>
      <c r="V103" s="4"/>
      <c r="W103" s="4"/>
      <c r="X103" s="4"/>
      <c r="Y103" s="4"/>
      <c r="Z103" s="4"/>
      <c r="AA103" s="4"/>
    </row>
    <row r="104" spans="1:27" ht="13">
      <c r="A104" s="4711"/>
      <c r="B104" s="4111"/>
      <c r="C104" s="1850"/>
      <c r="D104" s="1245"/>
      <c r="E104" s="4111"/>
      <c r="F104" s="4503"/>
      <c r="G104" s="2138" t="s">
        <v>900</v>
      </c>
      <c r="H104" s="4070"/>
      <c r="I104" s="4207"/>
      <c r="J104" s="4456"/>
      <c r="K104" s="1507"/>
      <c r="L104" s="1508"/>
      <c r="M104" s="1508"/>
      <c r="N104" s="1508"/>
      <c r="O104" s="1508"/>
      <c r="P104" s="1251"/>
      <c r="Q104" s="1252"/>
      <c r="R104" s="1251"/>
      <c r="S104" s="1252"/>
      <c r="T104" s="4"/>
      <c r="U104" s="4"/>
      <c r="V104" s="4"/>
      <c r="W104" s="4"/>
      <c r="X104" s="4"/>
      <c r="Y104" s="4"/>
      <c r="Z104" s="4"/>
      <c r="AA104" s="4"/>
    </row>
    <row r="105" spans="1:27" ht="13">
      <c r="A105" s="4711"/>
      <c r="B105" s="4112"/>
      <c r="C105" s="1888"/>
      <c r="D105" s="1657"/>
      <c r="E105" s="4112"/>
      <c r="F105" s="4504"/>
      <c r="G105" s="2139"/>
      <c r="H105" s="1622"/>
      <c r="I105" s="2140"/>
      <c r="J105" s="4240"/>
      <c r="K105" s="1509"/>
      <c r="L105" s="1510"/>
      <c r="M105" s="1510"/>
      <c r="N105" s="1510"/>
      <c r="O105" s="1510"/>
      <c r="P105" s="1511"/>
      <c r="Q105" s="1512"/>
      <c r="R105" s="1511"/>
      <c r="S105" s="1512"/>
      <c r="T105" s="4"/>
      <c r="U105" s="4"/>
      <c r="V105" s="4"/>
      <c r="W105" s="4"/>
      <c r="X105" s="4"/>
      <c r="Y105" s="4"/>
      <c r="Z105" s="4"/>
      <c r="AA105" s="4"/>
    </row>
    <row r="106" spans="1:27" ht="13">
      <c r="A106" s="4711"/>
      <c r="B106" s="4857" t="s">
        <v>54</v>
      </c>
      <c r="C106" s="1850"/>
      <c r="D106" s="1245"/>
      <c r="E106" s="4879" t="s">
        <v>901</v>
      </c>
      <c r="F106" s="4392"/>
      <c r="G106" s="1786"/>
      <c r="H106" s="2050"/>
      <c r="I106" s="1243"/>
      <c r="J106" s="4902" t="s">
        <v>54</v>
      </c>
      <c r="K106" s="1250">
        <v>25</v>
      </c>
      <c r="L106" s="1251" t="s">
        <v>661</v>
      </c>
      <c r="M106" s="1251"/>
      <c r="N106" s="1251" t="s">
        <v>851</v>
      </c>
      <c r="O106" s="1251" t="s">
        <v>100</v>
      </c>
      <c r="P106" s="1251" t="s">
        <v>852</v>
      </c>
      <c r="Q106" s="1252"/>
      <c r="R106" s="1251"/>
      <c r="S106" s="1502"/>
      <c r="T106" s="4"/>
      <c r="U106" s="4"/>
      <c r="V106" s="4"/>
      <c r="W106" s="4"/>
      <c r="X106" s="4"/>
      <c r="Y106" s="4"/>
      <c r="Z106" s="4"/>
      <c r="AA106" s="4"/>
    </row>
    <row r="107" spans="1:27" ht="13">
      <c r="A107" s="4711"/>
      <c r="B107" s="4711"/>
      <c r="C107" s="1840"/>
      <c r="D107" s="1245"/>
      <c r="E107" s="4112"/>
      <c r="F107" s="4055"/>
      <c r="G107" s="1837"/>
      <c r="H107" s="2050"/>
      <c r="I107" s="1243"/>
      <c r="J107" s="4456"/>
      <c r="K107" s="1403"/>
      <c r="L107" s="1404"/>
      <c r="M107" s="1404"/>
      <c r="N107" s="1404"/>
      <c r="O107" s="1404"/>
      <c r="P107" s="1404"/>
      <c r="Q107" s="1405"/>
      <c r="R107" s="1404"/>
      <c r="S107" s="1506"/>
      <c r="T107" s="4"/>
      <c r="U107" s="4"/>
      <c r="V107" s="4"/>
      <c r="W107" s="4"/>
      <c r="X107" s="4"/>
      <c r="Y107" s="4"/>
      <c r="Z107" s="4"/>
      <c r="AA107" s="4"/>
    </row>
    <row r="108" spans="1:27" ht="13">
      <c r="A108" s="4711"/>
      <c r="B108" s="4711"/>
      <c r="C108" s="1844"/>
      <c r="D108" s="1245"/>
      <c r="E108" s="1245"/>
      <c r="F108" s="1245"/>
      <c r="G108" s="1841"/>
      <c r="H108" s="2077"/>
      <c r="I108" s="2078"/>
      <c r="J108" s="4456"/>
      <c r="K108" s="1369"/>
      <c r="L108" s="1370"/>
      <c r="M108" s="1370"/>
      <c r="N108" s="1370"/>
      <c r="O108" s="1370"/>
      <c r="P108" s="1370"/>
      <c r="Q108" s="1371"/>
      <c r="R108" s="1370"/>
      <c r="S108" s="1524"/>
      <c r="T108" s="4"/>
      <c r="U108" s="4"/>
      <c r="V108" s="4"/>
      <c r="W108" s="4"/>
      <c r="X108" s="4"/>
      <c r="Y108" s="4"/>
      <c r="Z108" s="4"/>
      <c r="AA108" s="4"/>
    </row>
    <row r="109" spans="1:27" ht="13">
      <c r="A109" s="4711"/>
      <c r="B109" s="4726"/>
      <c r="C109" s="1845"/>
      <c r="D109" s="1657"/>
      <c r="E109" s="1657"/>
      <c r="F109" s="1657"/>
      <c r="G109" s="1912"/>
      <c r="H109" s="2074"/>
      <c r="I109" s="2075"/>
      <c r="J109" s="4240"/>
      <c r="K109" s="1378"/>
      <c r="L109" s="1379"/>
      <c r="M109" s="1379"/>
      <c r="N109" s="1379"/>
      <c r="O109" s="1379"/>
      <c r="P109" s="1379"/>
      <c r="Q109" s="1380"/>
      <c r="R109" s="1379"/>
      <c r="S109" s="1913"/>
      <c r="T109" s="4"/>
      <c r="U109" s="4"/>
      <c r="V109" s="4"/>
      <c r="W109" s="4"/>
      <c r="X109" s="4"/>
      <c r="Y109" s="4"/>
      <c r="Z109" s="4"/>
      <c r="AA109" s="4"/>
    </row>
    <row r="110" spans="1:27" ht="13">
      <c r="A110" s="4711"/>
      <c r="B110" s="4818" t="s">
        <v>59</v>
      </c>
      <c r="C110" s="4706" t="s">
        <v>902</v>
      </c>
      <c r="D110" s="4854" t="s">
        <v>903</v>
      </c>
      <c r="E110" s="4825" t="s">
        <v>207</v>
      </c>
      <c r="F110" s="4830" t="s">
        <v>904</v>
      </c>
      <c r="G110" s="2141" t="s">
        <v>905</v>
      </c>
      <c r="H110" s="4842" t="s">
        <v>184</v>
      </c>
      <c r="I110" s="2107" t="s">
        <v>906</v>
      </c>
      <c r="J110" s="4897" t="s">
        <v>59</v>
      </c>
      <c r="K110" s="1727"/>
      <c r="L110" s="1728"/>
      <c r="M110" s="1728"/>
      <c r="N110" s="1728"/>
      <c r="O110" s="1728"/>
      <c r="P110" s="1728"/>
      <c r="Q110" s="1729"/>
      <c r="R110" s="1728"/>
      <c r="S110" s="1910"/>
      <c r="T110" s="4"/>
      <c r="U110" s="4"/>
      <c r="V110" s="4"/>
      <c r="W110" s="4"/>
      <c r="X110" s="4"/>
      <c r="Y110" s="4"/>
      <c r="Z110" s="4"/>
      <c r="AA110" s="4"/>
    </row>
    <row r="111" spans="1:27" ht="13">
      <c r="A111" s="4711"/>
      <c r="B111" s="4711"/>
      <c r="C111" s="4456"/>
      <c r="D111" s="4189"/>
      <c r="E111" s="4111"/>
      <c r="F111" s="4503"/>
      <c r="G111" s="2142"/>
      <c r="H111" s="4070"/>
      <c r="I111" s="2108"/>
      <c r="J111" s="4456"/>
      <c r="K111" s="1535"/>
      <c r="L111" s="1536"/>
      <c r="M111" s="1536"/>
      <c r="N111" s="1536"/>
      <c r="O111" s="1536"/>
      <c r="P111" s="1536"/>
      <c r="Q111" s="1537"/>
      <c r="R111" s="1536"/>
      <c r="S111" s="1538"/>
      <c r="T111" s="4"/>
      <c r="U111" s="4"/>
      <c r="V111" s="4"/>
      <c r="W111" s="4"/>
      <c r="X111" s="4"/>
      <c r="Y111" s="4"/>
      <c r="Z111" s="4"/>
      <c r="AA111" s="4"/>
    </row>
    <row r="112" spans="1:27" ht="13">
      <c r="A112" s="4711"/>
      <c r="B112" s="4711"/>
      <c r="C112" s="4456"/>
      <c r="D112" s="4189"/>
      <c r="E112" s="4111"/>
      <c r="F112" s="4503"/>
      <c r="G112" s="2142"/>
      <c r="H112" s="4909" t="s">
        <v>695</v>
      </c>
      <c r="I112" s="2111" t="s">
        <v>882</v>
      </c>
      <c r="J112" s="4456"/>
      <c r="K112" s="1535"/>
      <c r="L112" s="1536"/>
      <c r="M112" s="1536"/>
      <c r="N112" s="1536"/>
      <c r="O112" s="1536"/>
      <c r="P112" s="1536"/>
      <c r="Q112" s="1537"/>
      <c r="R112" s="1536"/>
      <c r="S112" s="1538"/>
      <c r="T112" s="4"/>
      <c r="U112" s="4"/>
      <c r="V112" s="4"/>
      <c r="W112" s="4"/>
      <c r="X112" s="4"/>
      <c r="Y112" s="4"/>
      <c r="Z112" s="4"/>
      <c r="AA112" s="4"/>
    </row>
    <row r="113" spans="1:27" ht="13">
      <c r="A113" s="4714"/>
      <c r="B113" s="4714"/>
      <c r="C113" s="4540"/>
      <c r="D113" s="4191"/>
      <c r="E113" s="4111"/>
      <c r="F113" s="4503"/>
      <c r="G113" s="1895"/>
      <c r="H113" s="4176"/>
      <c r="I113" s="2143"/>
      <c r="J113" s="4540"/>
      <c r="K113" s="1324"/>
      <c r="L113" s="1325"/>
      <c r="M113" s="1325"/>
      <c r="N113" s="1325"/>
      <c r="O113" s="1325"/>
      <c r="P113" s="1325"/>
      <c r="Q113" s="1326"/>
      <c r="R113" s="1325"/>
      <c r="S113" s="1327"/>
      <c r="T113" s="4"/>
      <c r="U113" s="4"/>
      <c r="V113" s="4"/>
      <c r="W113" s="4"/>
      <c r="X113" s="4"/>
      <c r="Y113" s="4"/>
      <c r="Z113" s="4"/>
      <c r="AA113" s="4"/>
    </row>
    <row r="114" spans="1:27" ht="13">
      <c r="A114" s="4864" t="s">
        <v>196</v>
      </c>
      <c r="B114" s="4832">
        <v>44018</v>
      </c>
      <c r="C114" s="1801"/>
      <c r="D114" s="1266"/>
      <c r="E114" s="4111"/>
      <c r="F114" s="4503"/>
      <c r="G114" s="4916" t="s">
        <v>907</v>
      </c>
      <c r="H114" s="2144"/>
      <c r="I114" s="1226"/>
      <c r="J114" s="4903">
        <v>44018</v>
      </c>
      <c r="K114" s="1268">
        <v>25</v>
      </c>
      <c r="L114" s="1269" t="s">
        <v>908</v>
      </c>
      <c r="M114" s="1269"/>
      <c r="N114" s="1269" t="s">
        <v>851</v>
      </c>
      <c r="O114" s="1269" t="s">
        <v>550</v>
      </c>
      <c r="P114" s="1269" t="s">
        <v>852</v>
      </c>
      <c r="Q114" s="1270"/>
      <c r="R114" s="1269"/>
      <c r="S114" s="1549"/>
      <c r="T114" s="4"/>
      <c r="U114" s="4"/>
      <c r="V114" s="4"/>
      <c r="W114" s="4"/>
      <c r="X114" s="4"/>
      <c r="Y114" s="4"/>
      <c r="Z114" s="4"/>
      <c r="AA114" s="4"/>
    </row>
    <row r="115" spans="1:27" ht="13">
      <c r="A115" s="4711"/>
      <c r="B115" s="4711"/>
      <c r="C115" s="1801"/>
      <c r="D115" s="1266"/>
      <c r="E115" s="4111"/>
      <c r="F115" s="4503"/>
      <c r="G115" s="4209"/>
      <c r="H115" s="2145"/>
      <c r="I115" s="2146"/>
      <c r="J115" s="4456"/>
      <c r="K115" s="1268"/>
      <c r="L115" s="1269"/>
      <c r="M115" s="1269"/>
      <c r="N115" s="1269"/>
      <c r="O115" s="1269"/>
      <c r="P115" s="1269"/>
      <c r="Q115" s="1270"/>
      <c r="R115" s="1269"/>
      <c r="S115" s="1549"/>
      <c r="T115" s="4"/>
      <c r="U115" s="4"/>
      <c r="V115" s="4"/>
      <c r="W115" s="4"/>
      <c r="X115" s="4"/>
      <c r="Y115" s="4"/>
      <c r="Z115" s="4"/>
      <c r="AA115" s="4"/>
    </row>
    <row r="116" spans="1:27" ht="13">
      <c r="A116" s="4711"/>
      <c r="B116" s="4711"/>
      <c r="C116" s="1801"/>
      <c r="D116" s="1266"/>
      <c r="E116" s="4111"/>
      <c r="F116" s="4503"/>
      <c r="G116" s="4209"/>
      <c r="H116" s="2054"/>
      <c r="I116" s="1424"/>
      <c r="J116" s="4456"/>
      <c r="K116" s="1268"/>
      <c r="L116" s="1269"/>
      <c r="M116" s="1269"/>
      <c r="N116" s="1269"/>
      <c r="O116" s="1269"/>
      <c r="P116" s="1269"/>
      <c r="Q116" s="1270"/>
      <c r="R116" s="1269"/>
      <c r="S116" s="1549"/>
      <c r="T116" s="4"/>
      <c r="U116" s="4"/>
      <c r="V116" s="4"/>
      <c r="W116" s="4"/>
      <c r="X116" s="4"/>
      <c r="Y116" s="4"/>
      <c r="Z116" s="4"/>
      <c r="AA116" s="4"/>
    </row>
    <row r="117" spans="1:27" ht="13">
      <c r="A117" s="4711"/>
      <c r="B117" s="4712"/>
      <c r="C117" s="1830"/>
      <c r="D117" s="1430"/>
      <c r="E117" s="4112"/>
      <c r="F117" s="4504"/>
      <c r="G117" s="4210"/>
      <c r="H117" s="1656"/>
      <c r="I117" s="2056"/>
      <c r="J117" s="4491"/>
      <c r="K117" s="1431"/>
      <c r="L117" s="1432"/>
      <c r="M117" s="1432"/>
      <c r="N117" s="1432"/>
      <c r="O117" s="1432"/>
      <c r="P117" s="1432"/>
      <c r="Q117" s="1433"/>
      <c r="R117" s="1432"/>
      <c r="S117" s="1558"/>
      <c r="T117" s="4"/>
      <c r="U117" s="4"/>
      <c r="V117" s="4"/>
      <c r="W117" s="4"/>
      <c r="X117" s="4"/>
      <c r="Y117" s="4"/>
      <c r="Z117" s="4"/>
      <c r="AA117" s="4"/>
    </row>
    <row r="118" spans="1:27" ht="13">
      <c r="A118" s="4711"/>
      <c r="B118" s="4839" t="s">
        <v>50</v>
      </c>
      <c r="C118" s="1810"/>
      <c r="D118" s="1286"/>
      <c r="E118" s="4825" t="s">
        <v>228</v>
      </c>
      <c r="F118" s="4830" t="s">
        <v>909</v>
      </c>
      <c r="G118" s="4876" t="s">
        <v>910</v>
      </c>
      <c r="H118" s="4913" t="s">
        <v>911</v>
      </c>
      <c r="I118" s="2147" t="s">
        <v>912</v>
      </c>
      <c r="J118" s="4896" t="s">
        <v>50</v>
      </c>
      <c r="K118" s="1299"/>
      <c r="L118" s="1291"/>
      <c r="M118" s="1291"/>
      <c r="N118" s="1291"/>
      <c r="O118" s="1291"/>
      <c r="P118" s="1291"/>
      <c r="Q118" s="1292"/>
      <c r="R118" s="1291"/>
      <c r="S118" s="1293"/>
      <c r="T118" s="4"/>
      <c r="U118" s="4"/>
      <c r="V118" s="4"/>
      <c r="W118" s="4"/>
      <c r="X118" s="4"/>
      <c r="Y118" s="4"/>
      <c r="Z118" s="4"/>
      <c r="AA118" s="4"/>
    </row>
    <row r="119" spans="1:27" ht="13">
      <c r="A119" s="4711"/>
      <c r="B119" s="4711"/>
      <c r="C119" s="1801"/>
      <c r="D119" s="1266"/>
      <c r="E119" s="4111"/>
      <c r="F119" s="4503"/>
      <c r="G119" s="4209"/>
      <c r="H119" s="4068"/>
      <c r="I119" s="2148" t="s">
        <v>913</v>
      </c>
      <c r="J119" s="4456"/>
      <c r="K119" s="1268"/>
      <c r="L119" s="1269"/>
      <c r="M119" s="1269"/>
      <c r="N119" s="1269"/>
      <c r="O119" s="1269"/>
      <c r="P119" s="1269"/>
      <c r="Q119" s="1270"/>
      <c r="R119" s="1269"/>
      <c r="S119" s="1271"/>
      <c r="T119" s="4"/>
      <c r="U119" s="4"/>
      <c r="V119" s="4"/>
      <c r="W119" s="4"/>
      <c r="X119" s="4"/>
      <c r="Y119" s="4"/>
      <c r="Z119" s="4"/>
      <c r="AA119" s="4"/>
    </row>
    <row r="120" spans="1:27" ht="13">
      <c r="A120" s="4711"/>
      <c r="B120" s="4711"/>
      <c r="C120" s="1801"/>
      <c r="D120" s="1266"/>
      <c r="E120" s="4111"/>
      <c r="F120" s="4503"/>
      <c r="G120" s="4209"/>
      <c r="H120" s="4068"/>
      <c r="I120" s="2148"/>
      <c r="J120" s="4456"/>
      <c r="K120" s="1268"/>
      <c r="L120" s="1269"/>
      <c r="M120" s="1269"/>
      <c r="N120" s="1269"/>
      <c r="O120" s="1269"/>
      <c r="P120" s="1269"/>
      <c r="Q120" s="1270"/>
      <c r="R120" s="1269"/>
      <c r="S120" s="1271"/>
      <c r="T120" s="4"/>
      <c r="U120" s="4"/>
      <c r="V120" s="4"/>
      <c r="W120" s="4"/>
      <c r="X120" s="4"/>
      <c r="Y120" s="4"/>
      <c r="Z120" s="4"/>
      <c r="AA120" s="4"/>
    </row>
    <row r="121" spans="1:27" ht="13">
      <c r="A121" s="4711"/>
      <c r="B121" s="4726"/>
      <c r="C121" s="1805"/>
      <c r="D121" s="1275"/>
      <c r="E121" s="4111"/>
      <c r="F121" s="4503"/>
      <c r="G121" s="4133"/>
      <c r="H121" s="4130"/>
      <c r="I121" s="2149"/>
      <c r="J121" s="4240"/>
      <c r="K121" s="1281"/>
      <c r="L121" s="1282"/>
      <c r="M121" s="1282"/>
      <c r="N121" s="1282"/>
      <c r="O121" s="1282"/>
      <c r="P121" s="1282"/>
      <c r="Q121" s="1283"/>
      <c r="R121" s="1282"/>
      <c r="S121" s="1284"/>
      <c r="T121" s="4"/>
      <c r="U121" s="4"/>
      <c r="V121" s="4"/>
      <c r="W121" s="4"/>
      <c r="X121" s="4"/>
      <c r="Y121" s="4"/>
      <c r="Z121" s="4"/>
      <c r="AA121" s="4"/>
    </row>
    <row r="122" spans="1:27" ht="13">
      <c r="A122" s="4711"/>
      <c r="B122" s="4818" t="s">
        <v>54</v>
      </c>
      <c r="C122" s="4706" t="s">
        <v>914</v>
      </c>
      <c r="D122" s="1266"/>
      <c r="E122" s="4111"/>
      <c r="F122" s="4503"/>
      <c r="G122" s="2114" t="s">
        <v>915</v>
      </c>
      <c r="H122" s="4686" t="s">
        <v>916</v>
      </c>
      <c r="I122" s="2113" t="s">
        <v>850</v>
      </c>
      <c r="J122" s="4897" t="s">
        <v>54</v>
      </c>
      <c r="K122" s="1268"/>
      <c r="L122" s="1269"/>
      <c r="M122" s="1269"/>
      <c r="N122" s="1269"/>
      <c r="O122" s="1269"/>
      <c r="P122" s="1269"/>
      <c r="Q122" s="1270"/>
      <c r="R122" s="1269"/>
      <c r="S122" s="1271"/>
      <c r="T122" s="4"/>
      <c r="U122" s="4"/>
      <c r="V122" s="4"/>
      <c r="W122" s="4"/>
      <c r="X122" s="4"/>
      <c r="Y122" s="4"/>
      <c r="Z122" s="4"/>
      <c r="AA122" s="4"/>
    </row>
    <row r="123" spans="1:27" ht="13">
      <c r="A123" s="4711"/>
      <c r="B123" s="4711"/>
      <c r="C123" s="4456"/>
      <c r="D123" s="1430"/>
      <c r="E123" s="4111"/>
      <c r="F123" s="4503"/>
      <c r="G123" s="1821"/>
      <c r="H123" s="4070"/>
      <c r="I123" s="2150" t="s">
        <v>917</v>
      </c>
      <c r="J123" s="4456"/>
      <c r="K123" s="1431"/>
      <c r="L123" s="1432"/>
      <c r="M123" s="1432"/>
      <c r="N123" s="1432"/>
      <c r="O123" s="1432"/>
      <c r="P123" s="1432"/>
      <c r="Q123" s="1433"/>
      <c r="R123" s="1432"/>
      <c r="S123" s="1328"/>
      <c r="T123" s="4"/>
      <c r="U123" s="4"/>
      <c r="V123" s="4"/>
      <c r="W123" s="4"/>
      <c r="X123" s="4"/>
      <c r="Y123" s="4"/>
      <c r="Z123" s="4"/>
      <c r="AA123" s="4"/>
    </row>
    <row r="124" spans="1:27" ht="13">
      <c r="A124" s="4711"/>
      <c r="B124" s="4711"/>
      <c r="C124" s="4456"/>
      <c r="D124" s="1434"/>
      <c r="E124" s="4111"/>
      <c r="F124" s="4503"/>
      <c r="G124" s="2110"/>
      <c r="H124" s="4820" t="s">
        <v>918</v>
      </c>
      <c r="I124" s="2065" t="s">
        <v>850</v>
      </c>
      <c r="J124" s="4456"/>
      <c r="K124" s="1312"/>
      <c r="L124" s="1314"/>
      <c r="M124" s="1314"/>
      <c r="N124" s="1314"/>
      <c r="O124" s="1314"/>
      <c r="P124" s="1314"/>
      <c r="Q124" s="1315"/>
      <c r="R124" s="1314"/>
      <c r="S124" s="1316"/>
      <c r="T124" s="4"/>
      <c r="U124" s="4"/>
      <c r="V124" s="4"/>
      <c r="W124" s="4"/>
      <c r="X124" s="4"/>
      <c r="Y124" s="4"/>
      <c r="Z124" s="4"/>
      <c r="AA124" s="4"/>
    </row>
    <row r="125" spans="1:27" ht="13">
      <c r="A125" s="4711"/>
      <c r="B125" s="4712"/>
      <c r="C125" s="4491"/>
      <c r="D125" s="1434"/>
      <c r="E125" s="4393"/>
      <c r="F125" s="4883"/>
      <c r="G125" s="2110"/>
      <c r="H125" s="4070"/>
      <c r="I125" s="2151" t="s">
        <v>917</v>
      </c>
      <c r="J125" s="4491"/>
      <c r="K125" s="1312"/>
      <c r="L125" s="1314"/>
      <c r="M125" s="1314"/>
      <c r="N125" s="1314"/>
      <c r="O125" s="1314"/>
      <c r="P125" s="1314"/>
      <c r="Q125" s="1315"/>
      <c r="R125" s="1314"/>
      <c r="S125" s="1316"/>
      <c r="T125" s="4"/>
      <c r="U125" s="4"/>
      <c r="V125" s="4"/>
      <c r="W125" s="4"/>
      <c r="X125" s="4"/>
      <c r="Y125" s="4"/>
      <c r="Z125" s="4"/>
      <c r="AA125" s="4"/>
    </row>
    <row r="126" spans="1:27" ht="13">
      <c r="A126" s="4711"/>
      <c r="B126" s="4839" t="s">
        <v>59</v>
      </c>
      <c r="C126" s="1957"/>
      <c r="D126" s="1220"/>
      <c r="E126" s="4825" t="s">
        <v>919</v>
      </c>
      <c r="F126" s="4830" t="s">
        <v>920</v>
      </c>
      <c r="G126" s="4811" t="s">
        <v>921</v>
      </c>
      <c r="H126" s="2152"/>
      <c r="I126" s="2153"/>
      <c r="J126" s="4896" t="s">
        <v>59</v>
      </c>
      <c r="K126" s="1305"/>
      <c r="L126" s="1306"/>
      <c r="M126" s="1306"/>
      <c r="N126" s="1306"/>
      <c r="O126" s="1306"/>
      <c r="P126" s="1306"/>
      <c r="Q126" s="1307"/>
      <c r="R126" s="1306"/>
      <c r="S126" s="1308"/>
      <c r="T126" s="4"/>
      <c r="U126" s="4"/>
      <c r="V126" s="4"/>
      <c r="W126" s="4"/>
      <c r="X126" s="4"/>
      <c r="Y126" s="4"/>
      <c r="Z126" s="4"/>
      <c r="AA126" s="4"/>
    </row>
    <row r="127" spans="1:27" ht="13">
      <c r="A127" s="4711"/>
      <c r="B127" s="4711"/>
      <c r="C127" s="1958"/>
      <c r="D127" s="1583"/>
      <c r="E127" s="4111"/>
      <c r="F127" s="4503"/>
      <c r="G127" s="4210"/>
      <c r="H127" s="2154"/>
      <c r="I127" s="2155"/>
      <c r="J127" s="4456"/>
      <c r="K127" s="1312"/>
      <c r="L127" s="1314"/>
      <c r="M127" s="1314"/>
      <c r="N127" s="1314"/>
      <c r="O127" s="1314"/>
      <c r="P127" s="1314"/>
      <c r="Q127" s="1315"/>
      <c r="R127" s="1314"/>
      <c r="S127" s="1316"/>
      <c r="T127" s="4"/>
      <c r="U127" s="4"/>
      <c r="V127" s="4"/>
      <c r="W127" s="4"/>
      <c r="X127" s="4"/>
      <c r="Y127" s="4"/>
      <c r="Z127" s="4"/>
      <c r="AA127" s="4"/>
    </row>
    <row r="128" spans="1:27" ht="13">
      <c r="A128" s="4711"/>
      <c r="B128" s="4711"/>
      <c r="C128" s="1958"/>
      <c r="D128" s="1583"/>
      <c r="E128" s="4111"/>
      <c r="F128" s="4503"/>
      <c r="G128" s="4886" t="s">
        <v>922</v>
      </c>
      <c r="H128" s="2154"/>
      <c r="I128" s="2155"/>
      <c r="J128" s="4456"/>
      <c r="K128" s="1312"/>
      <c r="L128" s="1314"/>
      <c r="M128" s="1314"/>
      <c r="N128" s="1314"/>
      <c r="O128" s="1314"/>
      <c r="P128" s="1314"/>
      <c r="Q128" s="1315"/>
      <c r="R128" s="1314"/>
      <c r="S128" s="1316"/>
      <c r="T128" s="4"/>
      <c r="U128" s="4"/>
      <c r="V128" s="4"/>
      <c r="W128" s="4"/>
      <c r="X128" s="4"/>
      <c r="Y128" s="4"/>
      <c r="Z128" s="4"/>
      <c r="AA128" s="4"/>
    </row>
    <row r="129" spans="1:27" ht="13">
      <c r="A129" s="4714"/>
      <c r="B129" s="4714"/>
      <c r="C129" s="1959"/>
      <c r="D129" s="1587"/>
      <c r="E129" s="4111"/>
      <c r="F129" s="4503"/>
      <c r="G129" s="4385"/>
      <c r="H129" s="2156"/>
      <c r="I129" s="2156"/>
      <c r="J129" s="4540"/>
      <c r="K129" s="1324"/>
      <c r="L129" s="1325"/>
      <c r="M129" s="1325"/>
      <c r="N129" s="1325"/>
      <c r="O129" s="1325"/>
      <c r="P129" s="1325"/>
      <c r="Q129" s="1326"/>
      <c r="R129" s="1324"/>
      <c r="S129" s="1327"/>
      <c r="T129" s="4"/>
      <c r="U129" s="4"/>
      <c r="V129" s="4"/>
      <c r="W129" s="4"/>
      <c r="X129" s="4"/>
      <c r="Y129" s="4"/>
      <c r="Z129" s="4"/>
      <c r="AA129" s="4"/>
    </row>
    <row r="130" spans="1:27" ht="13">
      <c r="A130" s="4814" t="s">
        <v>547</v>
      </c>
      <c r="B130" s="4860" t="s">
        <v>923</v>
      </c>
      <c r="C130" s="1796"/>
      <c r="D130" s="1705"/>
      <c r="E130" s="4111"/>
      <c r="F130" s="4503"/>
      <c r="G130" s="1798"/>
      <c r="H130" s="2052"/>
      <c r="I130" s="2053"/>
      <c r="J130" s="4904" t="s">
        <v>924</v>
      </c>
      <c r="K130" s="1592"/>
      <c r="L130" s="1593"/>
      <c r="M130" s="1593"/>
      <c r="N130" s="1593"/>
      <c r="O130" s="1593"/>
      <c r="P130" s="1593"/>
      <c r="Q130" s="1594"/>
      <c r="R130" s="1595"/>
      <c r="S130" s="1800"/>
      <c r="T130" s="4"/>
      <c r="U130" s="4"/>
      <c r="V130" s="4"/>
      <c r="W130" s="4"/>
      <c r="X130" s="4"/>
      <c r="Y130" s="4"/>
      <c r="Z130" s="4"/>
      <c r="AA130" s="4"/>
    </row>
    <row r="131" spans="1:27" ht="13">
      <c r="A131" s="4711"/>
      <c r="B131" s="4711"/>
      <c r="C131" s="1801"/>
      <c r="D131" s="1266"/>
      <c r="E131" s="4111"/>
      <c r="F131" s="4503"/>
      <c r="G131" s="1803"/>
      <c r="H131" s="2054"/>
      <c r="I131" s="1424"/>
      <c r="J131" s="4456"/>
      <c r="K131" s="1597"/>
      <c r="L131" s="1598"/>
      <c r="M131" s="1598"/>
      <c r="N131" s="1598"/>
      <c r="O131" s="1598"/>
      <c r="P131" s="1598"/>
      <c r="Q131" s="1599"/>
      <c r="R131" s="1269"/>
      <c r="S131" s="1271"/>
      <c r="T131" s="4"/>
      <c r="U131" s="4"/>
      <c r="V131" s="4"/>
      <c r="W131" s="4"/>
      <c r="X131" s="4"/>
      <c r="Y131" s="4"/>
      <c r="Z131" s="4"/>
      <c r="AA131" s="4"/>
    </row>
    <row r="132" spans="1:27" ht="13">
      <c r="A132" s="4711"/>
      <c r="B132" s="4711"/>
      <c r="C132" s="1801"/>
      <c r="D132" s="1266"/>
      <c r="E132" s="4111"/>
      <c r="F132" s="4503"/>
      <c r="G132" s="1803"/>
      <c r="H132" s="2054"/>
      <c r="I132" s="1424"/>
      <c r="J132" s="4456"/>
      <c r="K132" s="1597"/>
      <c r="L132" s="1598"/>
      <c r="M132" s="1598"/>
      <c r="N132" s="1598"/>
      <c r="O132" s="1598"/>
      <c r="P132" s="1598"/>
      <c r="Q132" s="1599"/>
      <c r="R132" s="1269"/>
      <c r="S132" s="1271"/>
      <c r="T132" s="4"/>
      <c r="U132" s="4"/>
      <c r="V132" s="4"/>
      <c r="W132" s="4"/>
      <c r="X132" s="4"/>
      <c r="Y132" s="4"/>
      <c r="Z132" s="4"/>
      <c r="AA132" s="4"/>
    </row>
    <row r="133" spans="1:27" ht="13">
      <c r="A133" s="4711"/>
      <c r="B133" s="4712"/>
      <c r="C133" s="1830"/>
      <c r="D133" s="1430"/>
      <c r="E133" s="4112"/>
      <c r="F133" s="4504"/>
      <c r="G133" s="1821"/>
      <c r="H133" s="1656"/>
      <c r="I133" s="2056"/>
      <c r="J133" s="4491"/>
      <c r="K133" s="1960"/>
      <c r="L133" s="1961"/>
      <c r="M133" s="1961"/>
      <c r="N133" s="1961"/>
      <c r="O133" s="1961"/>
      <c r="P133" s="1961"/>
      <c r="Q133" s="1962"/>
      <c r="R133" s="1432"/>
      <c r="S133" s="1328"/>
      <c r="T133" s="4"/>
      <c r="U133" s="4"/>
      <c r="V133" s="4"/>
      <c r="W133" s="4"/>
      <c r="X133" s="4"/>
      <c r="Y133" s="4"/>
      <c r="Z133" s="4"/>
      <c r="AA133" s="4"/>
    </row>
    <row r="134" spans="1:27" ht="13">
      <c r="A134" s="4711"/>
      <c r="B134" s="4885">
        <v>44145</v>
      </c>
      <c r="C134" s="4819" t="s">
        <v>925</v>
      </c>
      <c r="D134" s="4847" t="s">
        <v>926</v>
      </c>
      <c r="E134" s="4825" t="s">
        <v>927</v>
      </c>
      <c r="F134" s="4830" t="s">
        <v>928</v>
      </c>
      <c r="G134" s="1911" t="s">
        <v>929</v>
      </c>
      <c r="H134" s="4842" t="s">
        <v>930</v>
      </c>
      <c r="I134" s="2107"/>
      <c r="J134" s="4905">
        <v>44145</v>
      </c>
      <c r="K134" s="1628"/>
      <c r="L134" s="1386"/>
      <c r="M134" s="1386"/>
      <c r="N134" s="1386"/>
      <c r="O134" s="1386"/>
      <c r="P134" s="1386"/>
      <c r="Q134" s="1387"/>
      <c r="R134" s="1386"/>
      <c r="S134" s="1388"/>
      <c r="T134" s="4"/>
      <c r="U134" s="4"/>
      <c r="V134" s="4"/>
      <c r="W134" s="4"/>
      <c r="X134" s="4"/>
      <c r="Y134" s="4"/>
      <c r="Z134" s="4"/>
      <c r="AA134" s="4"/>
    </row>
    <row r="135" spans="1:27" ht="13">
      <c r="A135" s="4711"/>
      <c r="B135" s="4711"/>
      <c r="C135" s="4456"/>
      <c r="D135" s="4189"/>
      <c r="E135" s="4111"/>
      <c r="F135" s="4503"/>
      <c r="G135" s="1851"/>
      <c r="H135" s="4070"/>
      <c r="I135" s="2157"/>
      <c r="J135" s="4456"/>
      <c r="K135" s="1250"/>
      <c r="L135" s="1251"/>
      <c r="M135" s="1251"/>
      <c r="N135" s="1251"/>
      <c r="O135" s="1251"/>
      <c r="P135" s="1251"/>
      <c r="Q135" s="1252"/>
      <c r="R135" s="1251"/>
      <c r="S135" s="1253"/>
      <c r="T135" s="4"/>
      <c r="U135" s="4"/>
      <c r="V135" s="4"/>
      <c r="W135" s="4"/>
      <c r="X135" s="4"/>
      <c r="Y135" s="4"/>
      <c r="Z135" s="4"/>
      <c r="AA135" s="4"/>
    </row>
    <row r="136" spans="1:27" ht="13">
      <c r="A136" s="4711"/>
      <c r="B136" s="4711"/>
      <c r="C136" s="4456"/>
      <c r="D136" s="4189"/>
      <c r="E136" s="4111"/>
      <c r="F136" s="4503"/>
      <c r="G136" s="1851"/>
      <c r="H136" s="2050"/>
      <c r="I136" s="1243"/>
      <c r="J136" s="4456"/>
      <c r="K136" s="1250"/>
      <c r="L136" s="1251"/>
      <c r="M136" s="1251"/>
      <c r="N136" s="1251"/>
      <c r="O136" s="1251"/>
      <c r="P136" s="1251"/>
      <c r="Q136" s="1252"/>
      <c r="R136" s="1251"/>
      <c r="S136" s="1253"/>
      <c r="T136" s="4"/>
      <c r="U136" s="4"/>
      <c r="V136" s="4"/>
      <c r="W136" s="4"/>
      <c r="X136" s="4"/>
      <c r="Y136" s="4"/>
      <c r="Z136" s="4"/>
      <c r="AA136" s="4"/>
    </row>
    <row r="137" spans="1:27" ht="13">
      <c r="A137" s="4711"/>
      <c r="B137" s="4726"/>
      <c r="C137" s="4240"/>
      <c r="D137" s="4506"/>
      <c r="E137" s="4111"/>
      <c r="F137" s="4503"/>
      <c r="G137" s="1852"/>
      <c r="H137" s="1622"/>
      <c r="I137" s="2140"/>
      <c r="J137" s="4240"/>
      <c r="K137" s="1620"/>
      <c r="L137" s="1511"/>
      <c r="M137" s="1511"/>
      <c r="N137" s="1511"/>
      <c r="O137" s="1511"/>
      <c r="P137" s="1511"/>
      <c r="Q137" s="1512"/>
      <c r="R137" s="1511"/>
      <c r="S137" s="1513"/>
      <c r="T137" s="4"/>
      <c r="U137" s="4"/>
      <c r="V137" s="4"/>
      <c r="W137" s="4"/>
      <c r="X137" s="4"/>
      <c r="Y137" s="4"/>
      <c r="Z137" s="4"/>
      <c r="AA137" s="4"/>
    </row>
    <row r="138" spans="1:27" ht="13">
      <c r="A138" s="4711"/>
      <c r="B138" s="4856" t="s">
        <v>156</v>
      </c>
      <c r="C138" s="1836"/>
      <c r="D138" s="1382"/>
      <c r="E138" s="4111"/>
      <c r="F138" s="4503"/>
      <c r="G138" s="1911" t="s">
        <v>931</v>
      </c>
      <c r="H138" s="2136"/>
      <c r="I138" s="2137"/>
      <c r="J138" s="4901" t="s">
        <v>156</v>
      </c>
      <c r="K138" s="1628"/>
      <c r="L138" s="1386"/>
      <c r="M138" s="1386"/>
      <c r="N138" s="1386"/>
      <c r="O138" s="1386"/>
      <c r="P138" s="1386"/>
      <c r="Q138" s="1387"/>
      <c r="R138" s="1386"/>
      <c r="S138" s="1977"/>
      <c r="T138" s="4"/>
      <c r="U138" s="4"/>
      <c r="V138" s="4"/>
      <c r="W138" s="4"/>
      <c r="X138" s="4"/>
      <c r="Y138" s="4"/>
      <c r="Z138" s="4"/>
      <c r="AA138" s="4"/>
    </row>
    <row r="139" spans="1:27" ht="13">
      <c r="A139" s="4711"/>
      <c r="B139" s="4711"/>
      <c r="C139" s="1840"/>
      <c r="D139" s="1356"/>
      <c r="E139" s="4111"/>
      <c r="F139" s="4503"/>
      <c r="G139" s="1978"/>
      <c r="H139" s="2077"/>
      <c r="I139" s="2078"/>
      <c r="J139" s="4456"/>
      <c r="K139" s="1403">
        <v>25</v>
      </c>
      <c r="L139" s="1404" t="s">
        <v>739</v>
      </c>
      <c r="M139" s="1404"/>
      <c r="N139" s="1404" t="s">
        <v>25</v>
      </c>
      <c r="O139" s="1404"/>
      <c r="P139" s="1404"/>
      <c r="Q139" s="1405"/>
      <c r="R139" s="1404"/>
      <c r="S139" s="1979"/>
      <c r="T139" s="4"/>
      <c r="U139" s="4"/>
      <c r="V139" s="4"/>
      <c r="W139" s="4"/>
      <c r="X139" s="4"/>
      <c r="Y139" s="4"/>
      <c r="Z139" s="4"/>
      <c r="AA139" s="4"/>
    </row>
    <row r="140" spans="1:27" ht="13">
      <c r="A140" s="4711"/>
      <c r="B140" s="4711"/>
      <c r="C140" s="1844"/>
      <c r="D140" s="1452"/>
      <c r="E140" s="4111"/>
      <c r="F140" s="4503"/>
      <c r="G140" s="1980"/>
      <c r="H140" s="2071"/>
      <c r="I140" s="2072"/>
      <c r="J140" s="4456"/>
      <c r="K140" s="1369"/>
      <c r="L140" s="1370"/>
      <c r="M140" s="1370"/>
      <c r="N140" s="1370"/>
      <c r="O140" s="1370"/>
      <c r="P140" s="1370"/>
      <c r="Q140" s="1371"/>
      <c r="R140" s="1370"/>
      <c r="S140" s="1981"/>
      <c r="T140" s="4"/>
      <c r="U140" s="4"/>
      <c r="V140" s="4"/>
      <c r="W140" s="4"/>
      <c r="X140" s="4"/>
      <c r="Y140" s="4"/>
      <c r="Z140" s="4"/>
      <c r="AA140" s="4"/>
    </row>
    <row r="141" spans="1:27" ht="13">
      <c r="A141" s="4711"/>
      <c r="B141" s="4726"/>
      <c r="C141" s="1845"/>
      <c r="D141" s="1458"/>
      <c r="E141" s="4112"/>
      <c r="F141" s="4504"/>
      <c r="G141" s="1912"/>
      <c r="H141" s="2074"/>
      <c r="I141" s="2075"/>
      <c r="J141" s="4240"/>
      <c r="K141" s="1378"/>
      <c r="L141" s="1379"/>
      <c r="M141" s="1379"/>
      <c r="N141" s="1379"/>
      <c r="O141" s="1379"/>
      <c r="P141" s="1379"/>
      <c r="Q141" s="1380"/>
      <c r="R141" s="1379"/>
      <c r="S141" s="1982"/>
      <c r="T141" s="4"/>
      <c r="U141" s="4"/>
      <c r="V141" s="4"/>
      <c r="W141" s="4"/>
      <c r="X141" s="4"/>
      <c r="Y141" s="4"/>
      <c r="Z141" s="4"/>
      <c r="AA141" s="4"/>
    </row>
    <row r="142" spans="1:27" ht="13">
      <c r="A142" s="4711"/>
      <c r="B142" s="4857" t="s">
        <v>161</v>
      </c>
      <c r="C142" s="1840"/>
      <c r="D142" s="1356"/>
      <c r="E142" s="4825" t="s">
        <v>932</v>
      </c>
      <c r="F142" s="4830" t="s">
        <v>933</v>
      </c>
      <c r="G142" s="1837"/>
      <c r="H142" s="4911" t="s">
        <v>833</v>
      </c>
      <c r="I142" s="4899" t="s">
        <v>934</v>
      </c>
      <c r="J142" s="4902" t="s">
        <v>161</v>
      </c>
      <c r="K142" s="1403"/>
      <c r="L142" s="1404"/>
      <c r="M142" s="1404"/>
      <c r="N142" s="1404"/>
      <c r="O142" s="1404"/>
      <c r="P142" s="1404"/>
      <c r="Q142" s="1405"/>
      <c r="R142" s="1404"/>
      <c r="S142" s="1626"/>
      <c r="T142" s="4"/>
      <c r="U142" s="4"/>
      <c r="V142" s="4"/>
      <c r="W142" s="4"/>
      <c r="X142" s="4"/>
      <c r="Y142" s="4"/>
      <c r="Z142" s="4"/>
      <c r="AA142" s="4"/>
    </row>
    <row r="143" spans="1:27" ht="13">
      <c r="A143" s="4711"/>
      <c r="B143" s="4711"/>
      <c r="C143" s="1844"/>
      <c r="D143" s="1452"/>
      <c r="E143" s="4111"/>
      <c r="F143" s="4503"/>
      <c r="G143" s="1841"/>
      <c r="H143" s="4070"/>
      <c r="I143" s="4207"/>
      <c r="J143" s="4456"/>
      <c r="K143" s="1369"/>
      <c r="L143" s="1370"/>
      <c r="M143" s="1370"/>
      <c r="N143" s="1370"/>
      <c r="O143" s="1370"/>
      <c r="P143" s="1370"/>
      <c r="Q143" s="1371"/>
      <c r="R143" s="1370"/>
      <c r="S143" s="1631"/>
      <c r="T143" s="4"/>
      <c r="U143" s="4"/>
      <c r="V143" s="4"/>
      <c r="W143" s="4"/>
      <c r="X143" s="4"/>
      <c r="Y143" s="4"/>
      <c r="Z143" s="4"/>
      <c r="AA143" s="4"/>
    </row>
    <row r="144" spans="1:27" ht="13">
      <c r="A144" s="4711"/>
      <c r="B144" s="4711"/>
      <c r="C144" s="1844"/>
      <c r="D144" s="1452"/>
      <c r="E144" s="4111"/>
      <c r="F144" s="4503"/>
      <c r="G144" s="1841"/>
      <c r="H144" s="2071"/>
      <c r="I144" s="2072"/>
      <c r="J144" s="4456"/>
      <c r="K144" s="1369"/>
      <c r="L144" s="1370"/>
      <c r="M144" s="1370"/>
      <c r="N144" s="1370"/>
      <c r="O144" s="1370"/>
      <c r="P144" s="1370"/>
      <c r="Q144" s="1371"/>
      <c r="R144" s="1370"/>
      <c r="S144" s="1631"/>
      <c r="T144" s="4"/>
      <c r="U144" s="4"/>
      <c r="V144" s="4"/>
      <c r="W144" s="4"/>
      <c r="X144" s="4"/>
      <c r="Y144" s="4"/>
      <c r="Z144" s="4"/>
      <c r="AA144" s="4"/>
    </row>
    <row r="145" spans="1:27" ht="13">
      <c r="A145" s="4714"/>
      <c r="B145" s="4714"/>
      <c r="C145" s="2119"/>
      <c r="D145" s="1394"/>
      <c r="E145" s="4111"/>
      <c r="F145" s="4503"/>
      <c r="G145" s="1885" t="s">
        <v>935</v>
      </c>
      <c r="H145" s="2118"/>
      <c r="I145" s="2120"/>
      <c r="J145" s="4540"/>
      <c r="K145" s="1467"/>
      <c r="L145" s="1400"/>
      <c r="M145" s="1400"/>
      <c r="N145" s="1400"/>
      <c r="O145" s="1400"/>
      <c r="P145" s="1400"/>
      <c r="Q145" s="1886"/>
      <c r="R145" s="1400"/>
      <c r="S145" s="1401"/>
      <c r="T145" s="4"/>
      <c r="U145" s="4"/>
      <c r="V145" s="4"/>
      <c r="W145" s="4"/>
      <c r="X145" s="4"/>
      <c r="Y145" s="4"/>
      <c r="Z145" s="4"/>
      <c r="AA145" s="4"/>
    </row>
    <row r="146" spans="1:27" ht="13">
      <c r="A146" s="4814" t="s">
        <v>230</v>
      </c>
      <c r="B146" s="4815">
        <v>43862</v>
      </c>
      <c r="C146" s="1796"/>
      <c r="D146" s="1705"/>
      <c r="E146" s="4111"/>
      <c r="F146" s="4503"/>
      <c r="G146" s="4822" t="s">
        <v>936</v>
      </c>
      <c r="H146" s="4823" t="s">
        <v>937</v>
      </c>
      <c r="I146" s="2063" t="s">
        <v>344</v>
      </c>
      <c r="J146" s="4898">
        <v>43862</v>
      </c>
      <c r="K146" s="1707"/>
      <c r="L146" s="1595"/>
      <c r="M146" s="1595"/>
      <c r="N146" s="1595"/>
      <c r="O146" s="1595"/>
      <c r="P146" s="1595"/>
      <c r="Q146" s="1708"/>
      <c r="R146" s="1595"/>
      <c r="S146" s="1800"/>
      <c r="T146" s="4"/>
      <c r="U146" s="4"/>
      <c r="V146" s="4"/>
      <c r="W146" s="4"/>
      <c r="X146" s="4"/>
      <c r="Y146" s="4"/>
      <c r="Z146" s="4"/>
      <c r="AA146" s="4"/>
    </row>
    <row r="147" spans="1:27" ht="13">
      <c r="A147" s="4711"/>
      <c r="B147" s="4711"/>
      <c r="C147" s="1801"/>
      <c r="D147" s="1266"/>
      <c r="E147" s="4111"/>
      <c r="F147" s="4503"/>
      <c r="G147" s="4210"/>
      <c r="H147" s="4070"/>
      <c r="I147" s="2158"/>
      <c r="J147" s="4456"/>
      <c r="K147" s="1268"/>
      <c r="L147" s="1269"/>
      <c r="M147" s="1269"/>
      <c r="N147" s="1269"/>
      <c r="O147" s="1269"/>
      <c r="P147" s="1269"/>
      <c r="Q147" s="1270"/>
      <c r="R147" s="1269"/>
      <c r="S147" s="1271"/>
      <c r="T147" s="4"/>
      <c r="U147" s="4"/>
      <c r="V147" s="4"/>
      <c r="W147" s="4"/>
      <c r="X147" s="4"/>
      <c r="Y147" s="4"/>
      <c r="Z147" s="4"/>
      <c r="AA147" s="4"/>
    </row>
    <row r="148" spans="1:27" ht="13">
      <c r="A148" s="4711"/>
      <c r="B148" s="4711"/>
      <c r="C148" s="1801"/>
      <c r="D148" s="1266"/>
      <c r="E148" s="4111"/>
      <c r="F148" s="4503"/>
      <c r="G148" s="1803"/>
      <c r="H148" s="4820" t="s">
        <v>938</v>
      </c>
      <c r="I148" s="2065" t="s">
        <v>344</v>
      </c>
      <c r="J148" s="4456"/>
      <c r="K148" s="1268"/>
      <c r="L148" s="1269"/>
      <c r="M148" s="1269"/>
      <c r="N148" s="1269"/>
      <c r="O148" s="1269"/>
      <c r="P148" s="1269"/>
      <c r="Q148" s="1270"/>
      <c r="R148" s="1269"/>
      <c r="S148" s="1271"/>
      <c r="T148" s="4"/>
      <c r="U148" s="4"/>
      <c r="V148" s="4"/>
      <c r="W148" s="4"/>
      <c r="X148" s="4"/>
      <c r="Y148" s="4"/>
      <c r="Z148" s="4"/>
      <c r="AA148" s="4"/>
    </row>
    <row r="149" spans="1:27" ht="13">
      <c r="A149" s="4711"/>
      <c r="B149" s="4712"/>
      <c r="C149" s="1830"/>
      <c r="D149" s="1430"/>
      <c r="E149" s="4112"/>
      <c r="F149" s="4504"/>
      <c r="G149" s="1821"/>
      <c r="H149" s="4070"/>
      <c r="I149" s="2065"/>
      <c r="J149" s="4491"/>
      <c r="K149" s="1431"/>
      <c r="L149" s="1432"/>
      <c r="M149" s="1432"/>
      <c r="N149" s="1432"/>
      <c r="O149" s="1432"/>
      <c r="P149" s="1432"/>
      <c r="Q149" s="1433"/>
      <c r="R149" s="1432"/>
      <c r="S149" s="1328"/>
      <c r="T149" s="4"/>
      <c r="U149" s="4"/>
      <c r="V149" s="4"/>
      <c r="W149" s="4"/>
      <c r="X149" s="4"/>
      <c r="Y149" s="4"/>
      <c r="Z149" s="4"/>
      <c r="AA149" s="4"/>
    </row>
    <row r="150" spans="1:27" ht="13">
      <c r="A150" s="4711"/>
      <c r="B150" s="4833">
        <v>44082</v>
      </c>
      <c r="C150" s="4887" t="s">
        <v>415</v>
      </c>
      <c r="D150" s="1286"/>
      <c r="E150" s="4825" t="s">
        <v>939</v>
      </c>
      <c r="F150" s="4830" t="s">
        <v>940</v>
      </c>
      <c r="G150" s="1812"/>
      <c r="H150" s="4917" t="s">
        <v>941</v>
      </c>
      <c r="I150" s="2124" t="s">
        <v>942</v>
      </c>
      <c r="J150" s="4894">
        <v>44082</v>
      </c>
      <c r="K150" s="1299"/>
      <c r="L150" s="1291"/>
      <c r="M150" s="1291"/>
      <c r="N150" s="1291"/>
      <c r="O150" s="1291"/>
      <c r="P150" s="1291"/>
      <c r="Q150" s="1292"/>
      <c r="R150" s="1291"/>
      <c r="S150" s="1293"/>
      <c r="T150" s="4"/>
      <c r="U150" s="4"/>
      <c r="V150" s="4"/>
      <c r="W150" s="4"/>
      <c r="X150" s="4"/>
      <c r="Y150" s="4"/>
      <c r="Z150" s="4"/>
      <c r="AA150" s="4"/>
    </row>
    <row r="151" spans="1:27" ht="13">
      <c r="A151" s="4711"/>
      <c r="B151" s="4711"/>
      <c r="C151" s="4456"/>
      <c r="D151" s="1266"/>
      <c r="E151" s="4111"/>
      <c r="F151" s="4503"/>
      <c r="G151" s="1803"/>
      <c r="H151" s="4070"/>
      <c r="I151" s="2159">
        <v>44324</v>
      </c>
      <c r="J151" s="4456"/>
      <c r="K151" s="1268"/>
      <c r="L151" s="1269"/>
      <c r="M151" s="1269"/>
      <c r="N151" s="1269"/>
      <c r="O151" s="1269"/>
      <c r="P151" s="1269"/>
      <c r="Q151" s="1270"/>
      <c r="R151" s="1269"/>
      <c r="S151" s="1271"/>
      <c r="T151" s="4"/>
      <c r="U151" s="4"/>
      <c r="V151" s="4"/>
      <c r="W151" s="4"/>
      <c r="X151" s="4"/>
      <c r="Y151" s="4"/>
      <c r="Z151" s="4"/>
      <c r="AA151" s="4"/>
    </row>
    <row r="152" spans="1:27" ht="13">
      <c r="A152" s="4711"/>
      <c r="B152" s="4711"/>
      <c r="C152" s="4456"/>
      <c r="D152" s="1266"/>
      <c r="E152" s="4111"/>
      <c r="F152" s="4503"/>
      <c r="G152" s="1803"/>
      <c r="H152" s="2126"/>
      <c r="I152" s="2127"/>
      <c r="J152" s="4456"/>
      <c r="K152" s="1268"/>
      <c r="L152" s="1269"/>
      <c r="M152" s="1269"/>
      <c r="N152" s="1269"/>
      <c r="O152" s="1269"/>
      <c r="P152" s="1269"/>
      <c r="Q152" s="1270"/>
      <c r="R152" s="1269"/>
      <c r="S152" s="1271"/>
      <c r="T152" s="4"/>
      <c r="U152" s="4"/>
      <c r="V152" s="4"/>
      <c r="W152" s="4"/>
      <c r="X152" s="4"/>
      <c r="Y152" s="4"/>
      <c r="Z152" s="4"/>
      <c r="AA152" s="4"/>
    </row>
    <row r="153" spans="1:27" ht="13">
      <c r="A153" s="4711"/>
      <c r="B153" s="4726"/>
      <c r="C153" s="4240"/>
      <c r="D153" s="1275"/>
      <c r="E153" s="4111"/>
      <c r="F153" s="4503"/>
      <c r="G153" s="1807"/>
      <c r="H153" s="2128"/>
      <c r="I153" s="2129"/>
      <c r="J153" s="4240"/>
      <c r="K153" s="1281"/>
      <c r="L153" s="1282"/>
      <c r="M153" s="1282"/>
      <c r="N153" s="1282"/>
      <c r="O153" s="1282"/>
      <c r="P153" s="1282"/>
      <c r="Q153" s="1283"/>
      <c r="R153" s="1282"/>
      <c r="S153" s="1284"/>
      <c r="T153" s="4"/>
      <c r="U153" s="4"/>
      <c r="V153" s="4"/>
      <c r="W153" s="4"/>
      <c r="X153" s="4"/>
      <c r="Y153" s="4"/>
      <c r="Z153" s="4"/>
      <c r="AA153" s="4"/>
    </row>
    <row r="154" spans="1:27" ht="13">
      <c r="A154" s="4711"/>
      <c r="B154" s="4818" t="s">
        <v>943</v>
      </c>
      <c r="C154" s="1801"/>
      <c r="D154" s="1266"/>
      <c r="E154" s="4111"/>
      <c r="F154" s="4503"/>
      <c r="G154" s="4884" t="s">
        <v>944</v>
      </c>
      <c r="H154" s="2054"/>
      <c r="I154" s="1424"/>
      <c r="J154" s="4897" t="s">
        <v>945</v>
      </c>
      <c r="K154" s="1268"/>
      <c r="L154" s="1269"/>
      <c r="M154" s="1269"/>
      <c r="N154" s="1269"/>
      <c r="O154" s="1269"/>
      <c r="P154" s="1269"/>
      <c r="Q154" s="1270"/>
      <c r="R154" s="1269"/>
      <c r="S154" s="1271"/>
      <c r="T154" s="4"/>
      <c r="U154" s="4"/>
      <c r="V154" s="4"/>
      <c r="W154" s="4"/>
      <c r="X154" s="4"/>
      <c r="Y154" s="4"/>
      <c r="Z154" s="4"/>
      <c r="AA154" s="4"/>
    </row>
    <row r="155" spans="1:27" ht="13">
      <c r="A155" s="4711"/>
      <c r="B155" s="4711"/>
      <c r="C155" s="1801"/>
      <c r="D155" s="1266"/>
      <c r="E155" s="4111"/>
      <c r="F155" s="4503"/>
      <c r="G155" s="4209"/>
      <c r="H155" s="2054"/>
      <c r="I155" s="1424"/>
      <c r="J155" s="4456"/>
      <c r="K155" s="1268"/>
      <c r="L155" s="1269"/>
      <c r="M155" s="1269"/>
      <c r="N155" s="1269"/>
      <c r="O155" s="1269"/>
      <c r="P155" s="1269"/>
      <c r="Q155" s="1270"/>
      <c r="R155" s="1269"/>
      <c r="S155" s="1271"/>
      <c r="T155" s="4"/>
      <c r="U155" s="4"/>
      <c r="V155" s="4"/>
      <c r="W155" s="4"/>
      <c r="X155" s="4"/>
      <c r="Y155" s="4"/>
      <c r="Z155" s="4"/>
      <c r="AA155" s="4"/>
    </row>
    <row r="156" spans="1:27" ht="13">
      <c r="A156" s="4711"/>
      <c r="B156" s="4711"/>
      <c r="C156" s="1801"/>
      <c r="D156" s="1266"/>
      <c r="E156" s="4111"/>
      <c r="F156" s="4503"/>
      <c r="G156" s="4209"/>
      <c r="H156" s="2054"/>
      <c r="I156" s="1424"/>
      <c r="J156" s="4456"/>
      <c r="K156" s="1268"/>
      <c r="L156" s="1269"/>
      <c r="M156" s="1269"/>
      <c r="N156" s="1269"/>
      <c r="O156" s="1269"/>
      <c r="P156" s="1269"/>
      <c r="Q156" s="1270"/>
      <c r="R156" s="1269"/>
      <c r="S156" s="1271"/>
      <c r="T156" s="4"/>
      <c r="U156" s="4"/>
      <c r="V156" s="4"/>
      <c r="W156" s="4"/>
      <c r="X156" s="4"/>
      <c r="Y156" s="4"/>
      <c r="Z156" s="4"/>
      <c r="AA156" s="4"/>
    </row>
    <row r="157" spans="1:27" ht="13">
      <c r="A157" s="4711"/>
      <c r="B157" s="4712"/>
      <c r="C157" s="1830"/>
      <c r="D157" s="1430"/>
      <c r="E157" s="4393"/>
      <c r="F157" s="4883"/>
      <c r="G157" s="4210"/>
      <c r="H157" s="1656"/>
      <c r="I157" s="2056"/>
      <c r="J157" s="4491"/>
      <c r="K157" s="1431"/>
      <c r="L157" s="1432"/>
      <c r="M157" s="1432"/>
      <c r="N157" s="1432"/>
      <c r="O157" s="1432"/>
      <c r="P157" s="1432"/>
      <c r="Q157" s="1433"/>
      <c r="R157" s="1432"/>
      <c r="S157" s="1328"/>
      <c r="T157" s="4"/>
      <c r="U157" s="4"/>
      <c r="V157" s="4"/>
      <c r="W157" s="4"/>
      <c r="X157" s="4"/>
      <c r="Y157" s="4"/>
      <c r="Z157" s="4"/>
      <c r="AA157" s="4"/>
    </row>
    <row r="158" spans="1:27" ht="13">
      <c r="A158" s="4711"/>
      <c r="B158" s="4839" t="s">
        <v>946</v>
      </c>
      <c r="C158" s="1810"/>
      <c r="D158" s="1286"/>
      <c r="E158" s="1286"/>
      <c r="F158" s="1286"/>
      <c r="G158" s="4878" t="s">
        <v>947</v>
      </c>
      <c r="H158" s="2057"/>
      <c r="I158" s="1422"/>
      <c r="J158" s="4896" t="s">
        <v>948</v>
      </c>
      <c r="K158" s="1299">
        <v>25</v>
      </c>
      <c r="L158" s="1291" t="s">
        <v>639</v>
      </c>
      <c r="M158" s="1291"/>
      <c r="N158" s="1291" t="s">
        <v>25</v>
      </c>
      <c r="O158" s="1291"/>
      <c r="P158" s="1291"/>
      <c r="Q158" s="1292"/>
      <c r="R158" s="1291"/>
      <c r="S158" s="1293"/>
      <c r="T158" s="4"/>
      <c r="U158" s="4"/>
      <c r="V158" s="4"/>
      <c r="W158" s="4"/>
      <c r="X158" s="4"/>
      <c r="Y158" s="4"/>
      <c r="Z158" s="4"/>
      <c r="AA158" s="4"/>
    </row>
    <row r="159" spans="1:27" ht="13">
      <c r="A159" s="4711"/>
      <c r="B159" s="4711"/>
      <c r="C159" s="1830"/>
      <c r="D159" s="1266"/>
      <c r="E159" s="1266"/>
      <c r="F159" s="1266"/>
      <c r="G159" s="4209"/>
      <c r="H159" s="1656"/>
      <c r="I159" s="2056"/>
      <c r="J159" s="4456"/>
      <c r="K159" s="1431"/>
      <c r="L159" s="1432"/>
      <c r="M159" s="1432"/>
      <c r="N159" s="1432"/>
      <c r="O159" s="1432"/>
      <c r="P159" s="1432"/>
      <c r="Q159" s="1433"/>
      <c r="R159" s="1432"/>
      <c r="S159" s="1328"/>
      <c r="T159" s="4"/>
      <c r="U159" s="4"/>
      <c r="V159" s="4"/>
      <c r="W159" s="4"/>
      <c r="X159" s="4"/>
      <c r="Y159" s="4"/>
      <c r="Z159" s="4"/>
      <c r="AA159" s="4"/>
    </row>
    <row r="160" spans="1:27" ht="13">
      <c r="A160" s="4711"/>
      <c r="B160" s="4711"/>
      <c r="C160" s="1864"/>
      <c r="D160" s="1266"/>
      <c r="E160" s="1266"/>
      <c r="F160" s="1266"/>
      <c r="G160" s="4209"/>
      <c r="H160" s="2058"/>
      <c r="I160" s="2059"/>
      <c r="J160" s="4456"/>
      <c r="K160" s="1312"/>
      <c r="L160" s="1314"/>
      <c r="M160" s="1314"/>
      <c r="N160" s="1314"/>
      <c r="O160" s="1314"/>
      <c r="P160" s="1314"/>
      <c r="Q160" s="1315"/>
      <c r="R160" s="1314"/>
      <c r="S160" s="1316"/>
      <c r="T160" s="4"/>
      <c r="U160" s="4"/>
      <c r="V160" s="4"/>
      <c r="W160" s="4"/>
      <c r="X160" s="4"/>
      <c r="Y160" s="4"/>
      <c r="Z160" s="4"/>
      <c r="AA160" s="4"/>
    </row>
    <row r="161" spans="1:27" ht="13">
      <c r="A161" s="4711"/>
      <c r="B161" s="4726"/>
      <c r="C161" s="1866"/>
      <c r="D161" s="1275"/>
      <c r="E161" s="1275"/>
      <c r="F161" s="1275"/>
      <c r="G161" s="4133"/>
      <c r="H161" s="2109"/>
      <c r="I161" s="2160"/>
      <c r="J161" s="4240"/>
      <c r="K161" s="1485"/>
      <c r="L161" s="1486"/>
      <c r="M161" s="1486"/>
      <c r="N161" s="1486"/>
      <c r="O161" s="1486"/>
      <c r="P161" s="1486"/>
      <c r="Q161" s="1487"/>
      <c r="R161" s="1486"/>
      <c r="S161" s="1488"/>
      <c r="T161" s="4"/>
      <c r="U161" s="4"/>
      <c r="V161" s="4"/>
      <c r="W161" s="4"/>
      <c r="X161" s="4"/>
      <c r="Y161" s="4"/>
      <c r="Z161" s="4"/>
      <c r="AA161" s="4"/>
    </row>
    <row r="162" spans="1:27" ht="13">
      <c r="A162" s="4711"/>
      <c r="B162" s="4818" t="s">
        <v>125</v>
      </c>
      <c r="C162" s="1830"/>
      <c r="D162" s="4854" t="s">
        <v>257</v>
      </c>
      <c r="E162" s="4825" t="s">
        <v>949</v>
      </c>
      <c r="F162" s="4881" t="s">
        <v>950</v>
      </c>
      <c r="G162" s="2141"/>
      <c r="H162" s="4842" t="s">
        <v>951</v>
      </c>
      <c r="I162" s="2107" t="s">
        <v>952</v>
      </c>
      <c r="J162" s="4897" t="s">
        <v>125</v>
      </c>
      <c r="K162" s="1431"/>
      <c r="L162" s="1432"/>
      <c r="M162" s="1432"/>
      <c r="N162" s="1432"/>
      <c r="O162" s="1432"/>
      <c r="P162" s="1432"/>
      <c r="Q162" s="1433"/>
      <c r="R162" s="1432"/>
      <c r="S162" s="1328"/>
      <c r="T162" s="4"/>
      <c r="U162" s="4"/>
      <c r="V162" s="4"/>
      <c r="W162" s="4"/>
      <c r="X162" s="4"/>
      <c r="Y162" s="4"/>
      <c r="Z162" s="4"/>
      <c r="AA162" s="4"/>
    </row>
    <row r="163" spans="1:27" ht="13">
      <c r="A163" s="4711"/>
      <c r="B163" s="4711"/>
      <c r="C163" s="1864"/>
      <c r="D163" s="4189"/>
      <c r="E163" s="4111"/>
      <c r="F163" s="4503"/>
      <c r="G163" s="2142"/>
      <c r="H163" s="4070"/>
      <c r="I163" s="2157"/>
      <c r="J163" s="4456"/>
      <c r="K163" s="1312"/>
      <c r="L163" s="1314"/>
      <c r="M163" s="1314"/>
      <c r="N163" s="1314"/>
      <c r="O163" s="1314"/>
      <c r="P163" s="1314"/>
      <c r="Q163" s="1315"/>
      <c r="R163" s="1314"/>
      <c r="S163" s="1316"/>
      <c r="T163" s="4"/>
      <c r="U163" s="4"/>
      <c r="V163" s="4"/>
      <c r="W163" s="4"/>
      <c r="X163" s="4"/>
      <c r="Y163" s="4"/>
      <c r="Z163" s="4"/>
      <c r="AA163" s="4"/>
    </row>
    <row r="164" spans="1:27" ht="13">
      <c r="A164" s="4711"/>
      <c r="B164" s="4711"/>
      <c r="C164" s="1864"/>
      <c r="D164" s="4189"/>
      <c r="E164" s="4111"/>
      <c r="F164" s="4503"/>
      <c r="G164" s="2142"/>
      <c r="H164" s="2058"/>
      <c r="I164" s="2059"/>
      <c r="J164" s="4456"/>
      <c r="K164" s="1312"/>
      <c r="L164" s="1314"/>
      <c r="M164" s="1314"/>
      <c r="N164" s="1314"/>
      <c r="O164" s="1314"/>
      <c r="P164" s="1314"/>
      <c r="Q164" s="1315"/>
      <c r="R164" s="1314"/>
      <c r="S164" s="1316"/>
      <c r="T164" s="4"/>
      <c r="U164" s="4"/>
      <c r="V164" s="4"/>
      <c r="W164" s="4"/>
      <c r="X164" s="4"/>
      <c r="Y164" s="4"/>
      <c r="Z164" s="4"/>
      <c r="AA164" s="4"/>
    </row>
    <row r="165" spans="1:27" ht="13">
      <c r="A165" s="4714"/>
      <c r="B165" s="4714"/>
      <c r="C165" s="2012"/>
      <c r="D165" s="4191"/>
      <c r="E165" s="4111"/>
      <c r="F165" s="4503"/>
      <c r="G165" s="2161"/>
      <c r="H165" s="2061"/>
      <c r="I165" s="2062"/>
      <c r="J165" s="4540"/>
      <c r="K165" s="1324"/>
      <c r="L165" s="1325"/>
      <c r="M165" s="1325"/>
      <c r="N165" s="1325"/>
      <c r="O165" s="1325"/>
      <c r="P165" s="1325"/>
      <c r="Q165" s="1326"/>
      <c r="R165" s="1324"/>
      <c r="S165" s="1327"/>
      <c r="T165" s="4"/>
      <c r="U165" s="4"/>
      <c r="V165" s="4"/>
      <c r="W165" s="4"/>
      <c r="X165" s="4"/>
      <c r="Y165" s="4"/>
      <c r="Z165" s="4"/>
      <c r="AA165" s="4"/>
    </row>
    <row r="166" spans="1:27" ht="13">
      <c r="A166" s="4814" t="s">
        <v>252</v>
      </c>
      <c r="B166" s="4815">
        <v>43987</v>
      </c>
      <c r="C166" s="1796"/>
      <c r="D166" s="1705"/>
      <c r="E166" s="1705"/>
      <c r="F166" s="1705"/>
      <c r="G166" s="4822" t="s">
        <v>953</v>
      </c>
      <c r="H166" s="2052"/>
      <c r="I166" s="2053"/>
      <c r="J166" s="4898">
        <v>43987</v>
      </c>
      <c r="K166" s="1707"/>
      <c r="L166" s="1595"/>
      <c r="M166" s="1595"/>
      <c r="N166" s="1595"/>
      <c r="O166" s="1595"/>
      <c r="P166" s="1595"/>
      <c r="Q166" s="1708"/>
      <c r="R166" s="1595"/>
      <c r="S166" s="1709"/>
      <c r="T166" s="4"/>
      <c r="U166" s="4"/>
      <c r="V166" s="4"/>
      <c r="W166" s="4"/>
      <c r="X166" s="4"/>
      <c r="Y166" s="4"/>
      <c r="Z166" s="4"/>
      <c r="AA166" s="4"/>
    </row>
    <row r="167" spans="1:27" ht="13">
      <c r="A167" s="4711"/>
      <c r="B167" s="4711"/>
      <c r="C167" s="1801"/>
      <c r="D167" s="1266"/>
      <c r="E167" s="1266"/>
      <c r="F167" s="1266"/>
      <c r="G167" s="4209"/>
      <c r="H167" s="2054"/>
      <c r="I167" s="1424"/>
      <c r="J167" s="4456"/>
      <c r="K167" s="1268"/>
      <c r="L167" s="1269"/>
      <c r="M167" s="1269"/>
      <c r="N167" s="1269"/>
      <c r="O167" s="1269"/>
      <c r="P167" s="1269"/>
      <c r="Q167" s="1270"/>
      <c r="R167" s="1269"/>
      <c r="S167" s="1549"/>
      <c r="T167" s="4"/>
      <c r="U167" s="4"/>
      <c r="V167" s="4"/>
      <c r="W167" s="4"/>
      <c r="X167" s="4"/>
      <c r="Y167" s="4"/>
      <c r="Z167" s="4"/>
      <c r="AA167" s="4"/>
    </row>
    <row r="168" spans="1:27" ht="13">
      <c r="A168" s="4711"/>
      <c r="B168" s="4711"/>
      <c r="C168" s="1801"/>
      <c r="D168" s="1266"/>
      <c r="E168" s="1266"/>
      <c r="F168" s="1266"/>
      <c r="G168" s="4209"/>
      <c r="H168" s="2054"/>
      <c r="I168" s="1424"/>
      <c r="J168" s="4456"/>
      <c r="K168" s="1268"/>
      <c r="L168" s="1269"/>
      <c r="M168" s="1269"/>
      <c r="N168" s="1269"/>
      <c r="O168" s="1269"/>
      <c r="P168" s="1269"/>
      <c r="Q168" s="1270"/>
      <c r="R168" s="1269"/>
      <c r="S168" s="1549"/>
      <c r="T168" s="4"/>
      <c r="U168" s="4"/>
      <c r="V168" s="4"/>
      <c r="W168" s="4"/>
      <c r="X168" s="4"/>
      <c r="Y168" s="4"/>
      <c r="Z168" s="4"/>
      <c r="AA168" s="4"/>
    </row>
    <row r="169" spans="1:27" ht="13">
      <c r="A169" s="4711"/>
      <c r="B169" s="4726"/>
      <c r="C169" s="1805"/>
      <c r="D169" s="1275"/>
      <c r="E169" s="1275"/>
      <c r="F169" s="1275"/>
      <c r="G169" s="4133"/>
      <c r="H169" s="2055"/>
      <c r="I169" s="1427"/>
      <c r="J169" s="4240"/>
      <c r="K169" s="1281"/>
      <c r="L169" s="1282"/>
      <c r="M169" s="1282"/>
      <c r="N169" s="1282"/>
      <c r="O169" s="1282"/>
      <c r="P169" s="1282"/>
      <c r="Q169" s="1283"/>
      <c r="R169" s="1282"/>
      <c r="S169" s="1710"/>
      <c r="T169" s="4"/>
      <c r="U169" s="4"/>
      <c r="V169" s="4"/>
      <c r="W169" s="4"/>
      <c r="X169" s="4"/>
      <c r="Y169" s="4"/>
      <c r="Z169" s="4"/>
      <c r="AA169" s="4"/>
    </row>
    <row r="170" spans="1:27" ht="13">
      <c r="A170" s="4711"/>
      <c r="B170" s="4839" t="s">
        <v>317</v>
      </c>
      <c r="C170" s="1810"/>
      <c r="D170" s="1286"/>
      <c r="E170" s="4825" t="s">
        <v>257</v>
      </c>
      <c r="F170" s="4881" t="s">
        <v>954</v>
      </c>
      <c r="G170" s="1812"/>
      <c r="H170" s="4912" t="s">
        <v>110</v>
      </c>
      <c r="I170" s="2162" t="s">
        <v>344</v>
      </c>
      <c r="J170" s="4896" t="s">
        <v>317</v>
      </c>
      <c r="K170" s="1299"/>
      <c r="L170" s="1291"/>
      <c r="M170" s="1291"/>
      <c r="N170" s="1291"/>
      <c r="O170" s="1291"/>
      <c r="P170" s="1291"/>
      <c r="Q170" s="1292"/>
      <c r="R170" s="1291"/>
      <c r="S170" s="2014"/>
      <c r="T170" s="4"/>
      <c r="U170" s="4"/>
      <c r="V170" s="4"/>
      <c r="W170" s="4"/>
      <c r="X170" s="4"/>
      <c r="Y170" s="4"/>
      <c r="Z170" s="4"/>
      <c r="AA170" s="4"/>
    </row>
    <row r="171" spans="1:27" ht="13">
      <c r="A171" s="4711"/>
      <c r="B171" s="4711"/>
      <c r="C171" s="1801"/>
      <c r="D171" s="1266"/>
      <c r="E171" s="4111"/>
      <c r="F171" s="4503"/>
      <c r="G171" s="1803"/>
      <c r="H171" s="4070"/>
      <c r="I171" s="2163"/>
      <c r="J171" s="4456"/>
      <c r="K171" s="1268"/>
      <c r="L171" s="1269"/>
      <c r="M171" s="1269"/>
      <c r="N171" s="1269"/>
      <c r="O171" s="1269"/>
      <c r="P171" s="1269"/>
      <c r="Q171" s="1270"/>
      <c r="R171" s="1269"/>
      <c r="S171" s="1549"/>
      <c r="T171" s="4"/>
      <c r="U171" s="4"/>
      <c r="V171" s="4"/>
      <c r="W171" s="4"/>
      <c r="X171" s="4"/>
      <c r="Y171" s="4"/>
      <c r="Z171" s="4"/>
      <c r="AA171" s="4"/>
    </row>
    <row r="172" spans="1:27" ht="13">
      <c r="A172" s="4711"/>
      <c r="B172" s="4711"/>
      <c r="C172" s="1801"/>
      <c r="D172" s="1266"/>
      <c r="E172" s="4111"/>
      <c r="F172" s="4503"/>
      <c r="G172" s="1803"/>
      <c r="H172" s="2054"/>
      <c r="I172" s="1424"/>
      <c r="J172" s="4456"/>
      <c r="K172" s="1268"/>
      <c r="L172" s="1269"/>
      <c r="M172" s="1269"/>
      <c r="N172" s="1269"/>
      <c r="O172" s="1269"/>
      <c r="P172" s="1269"/>
      <c r="Q172" s="1270"/>
      <c r="R172" s="1269"/>
      <c r="S172" s="1549"/>
      <c r="T172" s="4"/>
      <c r="U172" s="4"/>
      <c r="V172" s="4"/>
      <c r="W172" s="4"/>
      <c r="X172" s="4"/>
      <c r="Y172" s="4"/>
      <c r="Z172" s="4"/>
      <c r="AA172" s="4"/>
    </row>
    <row r="173" spans="1:27" ht="13">
      <c r="A173" s="4711"/>
      <c r="B173" s="4726"/>
      <c r="C173" s="1805"/>
      <c r="D173" s="1275"/>
      <c r="E173" s="4111"/>
      <c r="F173" s="4503"/>
      <c r="G173" s="1807"/>
      <c r="H173" s="2055"/>
      <c r="I173" s="1427"/>
      <c r="J173" s="4240"/>
      <c r="K173" s="1281"/>
      <c r="L173" s="1282"/>
      <c r="M173" s="1282"/>
      <c r="N173" s="1282"/>
      <c r="O173" s="1282"/>
      <c r="P173" s="1282"/>
      <c r="Q173" s="1283"/>
      <c r="R173" s="1282"/>
      <c r="S173" s="1710"/>
      <c r="T173" s="4"/>
      <c r="U173" s="4"/>
      <c r="V173" s="4"/>
      <c r="W173" s="4"/>
      <c r="X173" s="4"/>
      <c r="Y173" s="4"/>
      <c r="Z173" s="4"/>
      <c r="AA173" s="4"/>
    </row>
    <row r="174" spans="1:27" ht="13">
      <c r="A174" s="4711"/>
      <c r="B174" s="4839" t="s">
        <v>324</v>
      </c>
      <c r="C174" s="1810"/>
      <c r="D174" s="1286"/>
      <c r="E174" s="1286"/>
      <c r="F174" s="1811"/>
      <c r="G174" s="4882" t="s">
        <v>955</v>
      </c>
      <c r="H174" s="2057"/>
      <c r="I174" s="1422"/>
      <c r="J174" s="4896" t="s">
        <v>324</v>
      </c>
      <c r="K174" s="1299"/>
      <c r="L174" s="1291"/>
      <c r="M174" s="1291"/>
      <c r="N174" s="1291"/>
      <c r="O174" s="1291"/>
      <c r="P174" s="1291"/>
      <c r="Q174" s="1292"/>
      <c r="R174" s="1291"/>
      <c r="S174" s="1293"/>
      <c r="T174" s="4"/>
      <c r="U174" s="4"/>
      <c r="V174" s="4"/>
      <c r="W174" s="4"/>
      <c r="X174" s="4"/>
      <c r="Y174" s="4"/>
      <c r="Z174" s="4"/>
      <c r="AA174" s="4"/>
    </row>
    <row r="175" spans="1:27" ht="13">
      <c r="A175" s="4711"/>
      <c r="B175" s="4711"/>
      <c r="C175" s="1830"/>
      <c r="D175" s="1430"/>
      <c r="E175" s="1430"/>
      <c r="F175" s="1832"/>
      <c r="G175" s="4210"/>
      <c r="H175" s="1656"/>
      <c r="I175" s="2056"/>
      <c r="J175" s="4456"/>
      <c r="K175" s="1431"/>
      <c r="L175" s="1432"/>
      <c r="M175" s="1432"/>
      <c r="N175" s="1432"/>
      <c r="O175" s="1432"/>
      <c r="P175" s="1432"/>
      <c r="Q175" s="1433"/>
      <c r="R175" s="1432"/>
      <c r="S175" s="1328"/>
      <c r="T175" s="4"/>
      <c r="U175" s="4"/>
      <c r="V175" s="4"/>
      <c r="W175" s="4"/>
      <c r="X175" s="4"/>
      <c r="Y175" s="4"/>
      <c r="Z175" s="4"/>
      <c r="AA175" s="4"/>
    </row>
    <row r="176" spans="1:27" ht="13">
      <c r="A176" s="4711"/>
      <c r="B176" s="4711"/>
      <c r="C176" s="1864"/>
      <c r="D176" s="1434"/>
      <c r="E176" s="1434"/>
      <c r="F176" s="1865"/>
      <c r="G176" s="1821"/>
      <c r="H176" s="2058"/>
      <c r="I176" s="2059"/>
      <c r="J176" s="4456"/>
      <c r="K176" s="1312"/>
      <c r="L176" s="1314"/>
      <c r="M176" s="1314"/>
      <c r="N176" s="1314"/>
      <c r="O176" s="1314"/>
      <c r="P176" s="1314"/>
      <c r="Q176" s="1315"/>
      <c r="R176" s="1314"/>
      <c r="S176" s="1316"/>
      <c r="T176" s="4"/>
      <c r="U176" s="4"/>
      <c r="V176" s="4"/>
      <c r="W176" s="4"/>
      <c r="X176" s="4"/>
      <c r="Y176" s="4"/>
      <c r="Z176" s="4"/>
      <c r="AA176" s="4"/>
    </row>
    <row r="177" spans="1:27" ht="13">
      <c r="A177" s="4711"/>
      <c r="B177" s="4726"/>
      <c r="C177" s="1866"/>
      <c r="D177" s="1481"/>
      <c r="E177" s="1481"/>
      <c r="F177" s="1867"/>
      <c r="G177" s="2164"/>
      <c r="H177" s="2109"/>
      <c r="I177" s="2160"/>
      <c r="J177" s="4240"/>
      <c r="K177" s="1485"/>
      <c r="L177" s="1486"/>
      <c r="M177" s="1486"/>
      <c r="N177" s="1486"/>
      <c r="O177" s="1486"/>
      <c r="P177" s="1486"/>
      <c r="Q177" s="1487"/>
      <c r="R177" s="1486"/>
      <c r="S177" s="1488"/>
      <c r="T177" s="4"/>
      <c r="U177" s="4"/>
      <c r="V177" s="4"/>
      <c r="W177" s="4"/>
      <c r="X177" s="4"/>
      <c r="Y177" s="4"/>
      <c r="Z177" s="4"/>
      <c r="AA177" s="4"/>
    </row>
    <row r="178" spans="1:27" ht="13">
      <c r="A178" s="4711"/>
      <c r="B178" s="4839" t="s">
        <v>327</v>
      </c>
      <c r="C178" s="2017"/>
      <c r="D178" s="1717"/>
      <c r="E178" s="1717"/>
      <c r="F178" s="2165"/>
      <c r="G178" s="4882" t="s">
        <v>956</v>
      </c>
      <c r="H178" s="2166"/>
      <c r="I178" s="2167"/>
      <c r="J178" s="4896" t="s">
        <v>327</v>
      </c>
      <c r="K178" s="1305"/>
      <c r="L178" s="1306"/>
      <c r="M178" s="1306"/>
      <c r="N178" s="1306"/>
      <c r="O178" s="1306"/>
      <c r="P178" s="1306"/>
      <c r="Q178" s="1307"/>
      <c r="R178" s="1306"/>
      <c r="S178" s="1308"/>
      <c r="T178" s="4"/>
      <c r="U178" s="4"/>
      <c r="V178" s="4"/>
      <c r="W178" s="4"/>
      <c r="X178" s="4"/>
      <c r="Y178" s="4"/>
      <c r="Z178" s="4"/>
      <c r="AA178" s="4"/>
    </row>
    <row r="179" spans="1:27" ht="13">
      <c r="A179" s="4711"/>
      <c r="B179" s="4711"/>
      <c r="C179" s="1864"/>
      <c r="D179" s="1434"/>
      <c r="E179" s="1434"/>
      <c r="F179" s="1865"/>
      <c r="G179" s="4210"/>
      <c r="H179" s="2058"/>
      <c r="I179" s="2059"/>
      <c r="J179" s="4456"/>
      <c r="K179" s="1312"/>
      <c r="L179" s="1314"/>
      <c r="M179" s="1314"/>
      <c r="N179" s="1314"/>
      <c r="O179" s="1314"/>
      <c r="P179" s="1314"/>
      <c r="Q179" s="1315"/>
      <c r="R179" s="1314"/>
      <c r="S179" s="1316"/>
      <c r="T179" s="4"/>
      <c r="U179" s="4"/>
      <c r="V179" s="4"/>
      <c r="W179" s="4"/>
      <c r="X179" s="4"/>
      <c r="Y179" s="4"/>
      <c r="Z179" s="4"/>
      <c r="AA179" s="4"/>
    </row>
    <row r="180" spans="1:27" ht="13">
      <c r="A180" s="4711"/>
      <c r="B180" s="4711"/>
      <c r="C180" s="1864"/>
      <c r="D180" s="1434"/>
      <c r="E180" s="1434"/>
      <c r="F180" s="1865"/>
      <c r="G180" s="4888" t="s">
        <v>957</v>
      </c>
      <c r="H180" s="2058"/>
      <c r="I180" s="2059"/>
      <c r="J180" s="4456"/>
      <c r="K180" s="1312"/>
      <c r="L180" s="1314"/>
      <c r="M180" s="1314"/>
      <c r="N180" s="1314"/>
      <c r="O180" s="1314"/>
      <c r="P180" s="1314"/>
      <c r="Q180" s="1315"/>
      <c r="R180" s="1314"/>
      <c r="S180" s="1316"/>
      <c r="T180" s="4"/>
      <c r="U180" s="4"/>
      <c r="V180" s="4"/>
      <c r="W180" s="4"/>
      <c r="X180" s="4"/>
      <c r="Y180" s="4"/>
      <c r="Z180" s="4"/>
      <c r="AA180" s="4"/>
    </row>
    <row r="181" spans="1:27" ht="13">
      <c r="A181" s="4714"/>
      <c r="B181" s="4714"/>
      <c r="C181" s="2012"/>
      <c r="D181" s="1436"/>
      <c r="E181" s="1436"/>
      <c r="F181" s="2060"/>
      <c r="G181" s="4385"/>
      <c r="H181" s="2061"/>
      <c r="I181" s="2062"/>
      <c r="J181" s="4540"/>
      <c r="K181" s="1324"/>
      <c r="L181" s="1325"/>
      <c r="M181" s="1325"/>
      <c r="N181" s="1325"/>
      <c r="O181" s="1325"/>
      <c r="P181" s="1325"/>
      <c r="Q181" s="1326"/>
      <c r="R181" s="1325"/>
      <c r="S181" s="1327"/>
      <c r="T181" s="4"/>
      <c r="U181" s="4"/>
      <c r="V181" s="4"/>
      <c r="W181" s="4"/>
      <c r="X181" s="4"/>
      <c r="Y181" s="4"/>
      <c r="Z181" s="4"/>
      <c r="AA181" s="4"/>
    </row>
    <row r="182" spans="1:27" ht="13">
      <c r="A182" s="4814" t="s">
        <v>440</v>
      </c>
      <c r="B182" s="2027">
        <v>43924</v>
      </c>
      <c r="C182" s="1850"/>
      <c r="D182" s="1245"/>
      <c r="E182" s="1245"/>
      <c r="F182" s="1737"/>
      <c r="G182" s="1786"/>
      <c r="H182" s="2050"/>
      <c r="I182" s="1243"/>
      <c r="J182" s="2168">
        <v>43924</v>
      </c>
      <c r="K182" s="1250"/>
      <c r="L182" s="1251"/>
      <c r="M182" s="1251"/>
      <c r="N182" s="1251"/>
      <c r="O182" s="1251"/>
      <c r="P182" s="1251"/>
      <c r="Q182" s="1252"/>
      <c r="R182" s="1251"/>
      <c r="S182" s="1253"/>
      <c r="T182" s="4"/>
      <c r="U182" s="4"/>
      <c r="V182" s="4"/>
      <c r="W182" s="4"/>
      <c r="X182" s="4"/>
      <c r="Y182" s="4"/>
      <c r="Z182" s="4"/>
      <c r="AA182" s="4"/>
    </row>
    <row r="183" spans="1:27" ht="13">
      <c r="A183" s="4711"/>
      <c r="B183" s="2027">
        <v>44145</v>
      </c>
      <c r="C183" s="1850"/>
      <c r="D183" s="1245"/>
      <c r="E183" s="1245"/>
      <c r="F183" s="1737"/>
      <c r="G183" s="1786"/>
      <c r="H183" s="2050"/>
      <c r="I183" s="1243"/>
      <c r="J183" s="2168">
        <v>44145</v>
      </c>
      <c r="K183" s="1250"/>
      <c r="L183" s="1251"/>
      <c r="M183" s="1251"/>
      <c r="N183" s="1251"/>
      <c r="O183" s="1251"/>
      <c r="P183" s="1251"/>
      <c r="Q183" s="1252"/>
      <c r="R183" s="1251"/>
      <c r="S183" s="1253"/>
      <c r="T183" s="4"/>
      <c r="U183" s="4"/>
      <c r="V183" s="4"/>
      <c r="W183" s="4"/>
      <c r="X183" s="4"/>
      <c r="Y183" s="4"/>
      <c r="Z183" s="4"/>
      <c r="AA183" s="4"/>
    </row>
    <row r="184" spans="1:27" ht="13">
      <c r="A184" s="4711"/>
      <c r="B184" s="2028" t="s">
        <v>156</v>
      </c>
      <c r="C184" s="1850"/>
      <c r="D184" s="1245"/>
      <c r="E184" s="1245"/>
      <c r="F184" s="1737"/>
      <c r="G184" s="1786"/>
      <c r="H184" s="2050"/>
      <c r="I184" s="1243"/>
      <c r="J184" s="2169" t="s">
        <v>156</v>
      </c>
      <c r="K184" s="1250"/>
      <c r="L184" s="1250"/>
      <c r="M184" s="1250"/>
      <c r="N184" s="1250"/>
      <c r="O184" s="1250"/>
      <c r="P184" s="1250"/>
      <c r="Q184" s="1737"/>
      <c r="R184" s="1250"/>
      <c r="S184" s="1502"/>
      <c r="T184" s="4"/>
      <c r="U184" s="4"/>
      <c r="V184" s="4"/>
      <c r="W184" s="4"/>
      <c r="X184" s="4"/>
      <c r="Y184" s="4"/>
      <c r="Z184" s="4"/>
      <c r="AA184" s="4"/>
    </row>
    <row r="185" spans="1:27" ht="14.5">
      <c r="A185" s="4714"/>
      <c r="B185" s="2034" t="s">
        <v>161</v>
      </c>
      <c r="C185" s="2035"/>
      <c r="D185" s="1739"/>
      <c r="E185" s="1739"/>
      <c r="F185" s="1746"/>
      <c r="G185" s="2170"/>
      <c r="H185" s="1739"/>
      <c r="I185" s="1739"/>
      <c r="J185" s="2171" t="s">
        <v>161</v>
      </c>
      <c r="K185" s="1745"/>
      <c r="L185" s="1745"/>
      <c r="M185" s="1745"/>
      <c r="N185" s="1745"/>
      <c r="O185" s="1745"/>
      <c r="P185" s="1745"/>
      <c r="Q185" s="1746"/>
      <c r="R185" s="1745"/>
      <c r="S185" s="1747"/>
      <c r="T185" s="4"/>
      <c r="U185" s="4"/>
      <c r="V185" s="4"/>
      <c r="W185" s="4"/>
      <c r="X185" s="4"/>
      <c r="Y185" s="4"/>
      <c r="Z185" s="4"/>
      <c r="AA185" s="4"/>
    </row>
    <row r="186" spans="1:27" ht="13">
      <c r="A186" s="4814" t="s">
        <v>272</v>
      </c>
      <c r="B186" s="2172">
        <v>43861</v>
      </c>
      <c r="C186" s="1779"/>
      <c r="D186" s="1232"/>
      <c r="E186" s="1232"/>
      <c r="F186" s="1780"/>
      <c r="G186" s="2173" t="s">
        <v>958</v>
      </c>
      <c r="H186" s="2091"/>
      <c r="I186" s="2092"/>
      <c r="J186" s="2174">
        <v>43861</v>
      </c>
      <c r="K186" s="1238"/>
      <c r="L186" s="1239"/>
      <c r="M186" s="1239"/>
      <c r="N186" s="1239"/>
      <c r="O186" s="1239"/>
      <c r="P186" s="1239"/>
      <c r="Q186" s="1240"/>
      <c r="R186" s="1239"/>
      <c r="S186" s="1241"/>
      <c r="T186" s="4"/>
      <c r="U186" s="4"/>
      <c r="V186" s="4"/>
      <c r="W186" s="4"/>
      <c r="X186" s="4"/>
      <c r="Y186" s="4"/>
      <c r="Z186" s="4"/>
      <c r="AA186" s="4"/>
    </row>
    <row r="187" spans="1:27" ht="13">
      <c r="A187" s="4711"/>
      <c r="B187" s="2027">
        <v>44050</v>
      </c>
      <c r="C187" s="1850"/>
      <c r="D187" s="1245"/>
      <c r="E187" s="1245"/>
      <c r="F187" s="1737"/>
      <c r="G187" s="1841" t="s">
        <v>959</v>
      </c>
      <c r="H187" s="2050"/>
      <c r="I187" s="1243"/>
      <c r="J187" s="2168">
        <v>44050</v>
      </c>
      <c r="K187" s="1250"/>
      <c r="L187" s="1251"/>
      <c r="M187" s="1251"/>
      <c r="N187" s="1251"/>
      <c r="O187" s="1251"/>
      <c r="P187" s="1251"/>
      <c r="Q187" s="1252"/>
      <c r="R187" s="1251"/>
      <c r="S187" s="1253"/>
      <c r="T187" s="4"/>
      <c r="U187" s="4"/>
      <c r="V187" s="4"/>
      <c r="W187" s="4"/>
      <c r="X187" s="4"/>
      <c r="Y187" s="4"/>
      <c r="Z187" s="4"/>
      <c r="AA187" s="4"/>
    </row>
    <row r="188" spans="1:27" ht="13">
      <c r="A188" s="4711"/>
      <c r="B188" s="2028" t="s">
        <v>188</v>
      </c>
      <c r="C188" s="1850"/>
      <c r="D188" s="1245"/>
      <c r="E188" s="1245"/>
      <c r="F188" s="1737"/>
      <c r="G188" s="2037" t="s">
        <v>960</v>
      </c>
      <c r="H188" s="2050"/>
      <c r="I188" s="1243"/>
      <c r="J188" s="2169" t="s">
        <v>188</v>
      </c>
      <c r="K188" s="1250"/>
      <c r="L188" s="1250"/>
      <c r="M188" s="1250"/>
      <c r="N188" s="1250"/>
      <c r="O188" s="1250"/>
      <c r="P188" s="1250"/>
      <c r="Q188" s="1737"/>
      <c r="R188" s="1250"/>
      <c r="S188" s="1502"/>
      <c r="T188" s="4"/>
      <c r="U188" s="4"/>
      <c r="V188" s="4"/>
      <c r="W188" s="4"/>
      <c r="X188" s="4"/>
      <c r="Y188" s="4"/>
      <c r="Z188" s="4"/>
      <c r="AA188" s="4"/>
    </row>
    <row r="189" spans="1:27" ht="14.5">
      <c r="A189" s="4711"/>
      <c r="B189" s="2029" t="s">
        <v>193</v>
      </c>
      <c r="C189" s="2030"/>
      <c r="D189" s="1760"/>
      <c r="E189" s="1760"/>
      <c r="F189" s="1766"/>
      <c r="G189" s="2038"/>
      <c r="H189" s="1760"/>
      <c r="I189" s="1760"/>
      <c r="J189" s="2175" t="s">
        <v>193</v>
      </c>
      <c r="K189" s="1765"/>
      <c r="L189" s="1765"/>
      <c r="M189" s="1765"/>
      <c r="N189" s="1765"/>
      <c r="O189" s="1765"/>
      <c r="P189" s="1765"/>
      <c r="Q189" s="1766"/>
      <c r="R189" s="1765"/>
      <c r="S189" s="1767"/>
      <c r="T189" s="4"/>
      <c r="U189" s="4"/>
      <c r="V189" s="4"/>
      <c r="W189" s="4"/>
      <c r="X189" s="4"/>
      <c r="Y189" s="4"/>
      <c r="Z189" s="4"/>
      <c r="AA189" s="4"/>
    </row>
    <row r="190" spans="1:27" ht="14.5">
      <c r="A190" s="4714"/>
      <c r="B190" s="2039" t="s">
        <v>209</v>
      </c>
      <c r="C190" s="2176"/>
      <c r="D190" s="2177"/>
      <c r="E190" s="2177"/>
      <c r="F190" s="2178"/>
      <c r="G190" s="2179"/>
      <c r="H190" s="1769"/>
      <c r="I190" s="1769"/>
      <c r="J190" s="2180" t="s">
        <v>209</v>
      </c>
      <c r="K190" s="2181"/>
      <c r="L190" s="2181"/>
      <c r="M190" s="2181"/>
      <c r="N190" s="2181"/>
      <c r="O190" s="2181"/>
      <c r="P190" s="2181"/>
      <c r="Q190" s="2178"/>
      <c r="R190" s="1775"/>
      <c r="S190" s="1777"/>
      <c r="T190" s="4"/>
      <c r="U190" s="4"/>
      <c r="V190" s="4"/>
      <c r="W190" s="4"/>
      <c r="X190" s="4"/>
      <c r="Y190" s="4"/>
      <c r="Z190" s="4"/>
      <c r="AA190" s="4"/>
    </row>
    <row r="191" spans="1:27" ht="14.5">
      <c r="A191" s="858"/>
      <c r="B191" s="858"/>
      <c r="C191" s="858"/>
      <c r="D191" s="858"/>
      <c r="E191" s="858"/>
      <c r="F191" s="858"/>
      <c r="G191" s="858"/>
      <c r="H191" s="858"/>
      <c r="I191" s="858"/>
      <c r="J191" s="858"/>
      <c r="K191" s="858"/>
      <c r="L191" s="858"/>
      <c r="M191" s="858"/>
      <c r="N191" s="858"/>
      <c r="O191" s="858"/>
      <c r="P191" s="858"/>
      <c r="Q191" s="858"/>
      <c r="R191" s="858"/>
      <c r="S191" s="858"/>
      <c r="T191" s="4"/>
      <c r="U191" s="4"/>
      <c r="V191" s="4"/>
      <c r="W191" s="4"/>
      <c r="X191" s="4"/>
      <c r="Y191" s="4"/>
      <c r="Z191" s="4"/>
      <c r="AA191" s="4"/>
    </row>
    <row r="192" spans="1:27" ht="14.5">
      <c r="A192" s="858"/>
      <c r="B192" s="858"/>
      <c r="C192" s="858"/>
      <c r="D192" s="858"/>
      <c r="E192" s="858"/>
      <c r="F192" s="858"/>
      <c r="G192" s="858"/>
      <c r="H192" s="858"/>
      <c r="I192" s="858"/>
      <c r="J192" s="858"/>
      <c r="K192" s="858"/>
      <c r="L192" s="858"/>
      <c r="M192" s="858"/>
      <c r="N192" s="858"/>
      <c r="O192" s="858"/>
      <c r="P192" s="858"/>
      <c r="Q192" s="858"/>
      <c r="R192" s="858"/>
      <c r="S192" s="858"/>
      <c r="T192" s="4"/>
      <c r="U192" s="4"/>
      <c r="V192" s="4"/>
      <c r="W192" s="4"/>
      <c r="X192" s="4"/>
      <c r="Y192" s="4"/>
      <c r="Z192" s="4"/>
      <c r="AA192" s="4"/>
    </row>
    <row r="193" spans="1:27" ht="14.5">
      <c r="A193" s="4290" t="s">
        <v>277</v>
      </c>
      <c r="B193" s="4068"/>
      <c r="C193" s="858"/>
      <c r="D193" s="858"/>
      <c r="E193" s="858"/>
      <c r="F193" s="858"/>
      <c r="G193" s="858"/>
      <c r="H193" s="858"/>
      <c r="I193" s="858"/>
      <c r="J193" s="858"/>
      <c r="K193" s="858"/>
      <c r="L193" s="858"/>
      <c r="M193" s="858"/>
      <c r="N193" s="858"/>
      <c r="O193" s="858"/>
      <c r="P193" s="858"/>
      <c r="Q193" s="858"/>
      <c r="R193" s="858"/>
      <c r="S193" s="858"/>
      <c r="T193" s="4"/>
      <c r="U193" s="4"/>
      <c r="V193" s="4"/>
      <c r="W193" s="4"/>
      <c r="X193" s="4"/>
      <c r="Y193" s="4"/>
      <c r="Z193" s="4"/>
      <c r="AA193" s="4"/>
    </row>
    <row r="194" spans="1:27" ht="14.5">
      <c r="A194" s="858"/>
      <c r="B194" s="861" t="s">
        <v>279</v>
      </c>
      <c r="C194" s="4280" t="s">
        <v>280</v>
      </c>
      <c r="D194" s="4068"/>
      <c r="E194" s="4068"/>
      <c r="F194" s="4068"/>
      <c r="G194" s="4068"/>
      <c r="H194" s="858"/>
      <c r="I194" s="858"/>
      <c r="J194" s="858"/>
      <c r="K194" s="858"/>
      <c r="L194" s="858"/>
      <c r="M194" s="858"/>
      <c r="N194" s="858"/>
      <c r="O194" s="858"/>
      <c r="P194" s="858"/>
      <c r="Q194" s="858"/>
      <c r="R194" s="858"/>
      <c r="S194" s="858"/>
      <c r="T194" s="4"/>
      <c r="U194" s="4"/>
      <c r="V194" s="4"/>
      <c r="W194" s="4"/>
      <c r="X194" s="4"/>
      <c r="Y194" s="4"/>
      <c r="Z194" s="4"/>
      <c r="AA194" s="4"/>
    </row>
    <row r="195" spans="1:27" ht="14.5">
      <c r="A195" s="858"/>
      <c r="B195" s="861" t="s">
        <v>446</v>
      </c>
      <c r="C195" s="4280" t="s">
        <v>447</v>
      </c>
      <c r="D195" s="4068"/>
      <c r="E195" s="4068"/>
      <c r="F195" s="4068"/>
      <c r="G195" s="4068"/>
      <c r="H195" s="858"/>
      <c r="I195" s="858"/>
      <c r="J195" s="858"/>
      <c r="K195" s="858"/>
      <c r="L195" s="858"/>
      <c r="M195" s="858"/>
      <c r="N195" s="858"/>
      <c r="O195" s="858"/>
      <c r="P195" s="858"/>
      <c r="Q195" s="858"/>
      <c r="R195" s="858"/>
      <c r="S195" s="858"/>
      <c r="T195" s="4"/>
      <c r="U195" s="4"/>
      <c r="V195" s="4"/>
      <c r="W195" s="4"/>
      <c r="X195" s="4"/>
      <c r="Y195" s="4"/>
      <c r="Z195" s="4"/>
      <c r="AA195" s="4"/>
    </row>
    <row r="196" spans="1:27" ht="14.5">
      <c r="A196" s="858"/>
      <c r="B196" s="861" t="s">
        <v>287</v>
      </c>
      <c r="C196" s="4280" t="s">
        <v>288</v>
      </c>
      <c r="D196" s="4068"/>
      <c r="E196" s="4068"/>
      <c r="F196" s="4068"/>
      <c r="G196" s="4068"/>
      <c r="H196" s="858"/>
      <c r="I196" s="858"/>
      <c r="J196" s="858"/>
      <c r="K196" s="858"/>
      <c r="L196" s="858"/>
      <c r="M196" s="858"/>
      <c r="N196" s="858"/>
      <c r="O196" s="858"/>
      <c r="P196" s="858"/>
      <c r="Q196" s="858"/>
      <c r="R196" s="858"/>
      <c r="S196" s="858"/>
      <c r="T196" s="4"/>
      <c r="U196" s="4"/>
      <c r="V196" s="4"/>
      <c r="W196" s="4"/>
      <c r="X196" s="4"/>
      <c r="Y196" s="4"/>
      <c r="Z196" s="4"/>
      <c r="AA196" s="4"/>
    </row>
    <row r="197" spans="1:27" ht="14.5">
      <c r="A197" s="858"/>
      <c r="B197" s="858"/>
      <c r="C197" s="860"/>
      <c r="D197" s="860"/>
      <c r="E197" s="860"/>
      <c r="F197" s="860"/>
      <c r="G197" s="860"/>
      <c r="H197" s="858"/>
      <c r="I197" s="858"/>
      <c r="J197" s="858"/>
      <c r="K197" s="858"/>
      <c r="L197" s="858"/>
      <c r="M197" s="858"/>
      <c r="N197" s="858"/>
      <c r="O197" s="858"/>
      <c r="P197" s="858"/>
      <c r="Q197" s="858"/>
      <c r="R197" s="858"/>
      <c r="S197" s="858"/>
      <c r="T197" s="4"/>
      <c r="U197" s="4"/>
      <c r="V197" s="4"/>
      <c r="W197" s="4"/>
      <c r="X197" s="4"/>
      <c r="Y197" s="4"/>
      <c r="Z197" s="4"/>
      <c r="AA197" s="4"/>
    </row>
    <row r="198" spans="1:27" ht="14.5">
      <c r="A198" s="4290" t="s">
        <v>295</v>
      </c>
      <c r="B198" s="4068"/>
      <c r="C198" s="863"/>
      <c r="D198" s="863"/>
      <c r="E198" s="860"/>
      <c r="F198" s="860"/>
      <c r="G198" s="860"/>
      <c r="H198" s="858"/>
      <c r="I198" s="858"/>
      <c r="J198" s="858"/>
      <c r="K198" s="858"/>
      <c r="L198" s="858"/>
      <c r="M198" s="858"/>
      <c r="N198" s="858"/>
      <c r="O198" s="858"/>
      <c r="P198" s="858"/>
      <c r="Q198" s="858"/>
      <c r="R198" s="858"/>
      <c r="S198" s="858"/>
      <c r="T198" s="4"/>
      <c r="U198" s="4"/>
      <c r="V198" s="4"/>
      <c r="W198" s="4"/>
      <c r="X198" s="4"/>
      <c r="Y198" s="4"/>
      <c r="Z198" s="4"/>
      <c r="AA198" s="4"/>
    </row>
    <row r="199" spans="1:27" ht="14.5">
      <c r="A199" s="858"/>
      <c r="B199" s="861" t="s">
        <v>296</v>
      </c>
      <c r="C199" s="4280" t="s">
        <v>282</v>
      </c>
      <c r="D199" s="4068"/>
      <c r="E199" s="4068"/>
      <c r="F199" s="4068"/>
      <c r="G199" s="4068"/>
      <c r="H199" s="858"/>
      <c r="I199" s="858"/>
      <c r="J199" s="858"/>
      <c r="K199" s="858"/>
      <c r="L199" s="858"/>
      <c r="M199" s="858"/>
      <c r="N199" s="858"/>
      <c r="O199" s="858"/>
      <c r="P199" s="858"/>
      <c r="Q199" s="858"/>
      <c r="R199" s="858"/>
      <c r="S199" s="858"/>
      <c r="T199" s="4"/>
      <c r="U199" s="4"/>
      <c r="V199" s="4"/>
      <c r="W199" s="4"/>
      <c r="X199" s="4"/>
      <c r="Y199" s="4"/>
      <c r="Z199" s="4"/>
      <c r="AA199" s="4"/>
    </row>
    <row r="200" spans="1:27" ht="14.5">
      <c r="A200" s="858"/>
      <c r="B200" s="864" t="s">
        <v>448</v>
      </c>
      <c r="C200" s="4571" t="s">
        <v>449</v>
      </c>
      <c r="D200" s="4068"/>
      <c r="E200" s="4068"/>
      <c r="F200" s="4068"/>
      <c r="G200" s="4068"/>
      <c r="H200" s="858"/>
      <c r="I200" s="858"/>
      <c r="J200" s="858"/>
      <c r="K200" s="858"/>
      <c r="L200" s="858"/>
      <c r="M200" s="858"/>
      <c r="N200" s="858"/>
      <c r="O200" s="858"/>
      <c r="P200" s="858"/>
      <c r="Q200" s="858"/>
      <c r="R200" s="858"/>
      <c r="S200" s="858"/>
      <c r="T200" s="4"/>
      <c r="U200" s="4"/>
      <c r="V200" s="4"/>
      <c r="W200" s="4"/>
      <c r="X200" s="4"/>
      <c r="Y200" s="4"/>
      <c r="Z200" s="4"/>
      <c r="AA200" s="4"/>
    </row>
    <row r="201" spans="1:27" ht="14.5">
      <c r="A201" s="858"/>
      <c r="B201" s="861" t="s">
        <v>301</v>
      </c>
      <c r="C201" s="4280" t="s">
        <v>302</v>
      </c>
      <c r="D201" s="4068"/>
      <c r="E201" s="4068"/>
      <c r="F201" s="4068"/>
      <c r="G201" s="4068"/>
      <c r="H201" s="858"/>
      <c r="I201" s="858"/>
      <c r="J201" s="858"/>
      <c r="K201" s="858"/>
      <c r="L201" s="858"/>
      <c r="M201" s="858"/>
      <c r="N201" s="858"/>
      <c r="O201" s="858"/>
      <c r="P201" s="858"/>
      <c r="Q201" s="858"/>
      <c r="R201" s="858"/>
      <c r="S201" s="858"/>
      <c r="T201" s="4"/>
      <c r="U201" s="4"/>
      <c r="V201" s="4"/>
      <c r="W201" s="4"/>
      <c r="X201" s="4"/>
      <c r="Y201" s="4"/>
      <c r="Z201" s="4"/>
      <c r="AA201" s="4"/>
    </row>
    <row r="202" spans="1:27" ht="14.5">
      <c r="A202" s="858"/>
      <c r="B202" s="861"/>
      <c r="C202" s="859"/>
      <c r="D202" s="859"/>
      <c r="E202" s="860"/>
      <c r="F202" s="860"/>
      <c r="G202" s="860"/>
      <c r="H202" s="858"/>
      <c r="I202" s="858"/>
      <c r="J202" s="858"/>
      <c r="K202" s="858"/>
      <c r="L202" s="858"/>
      <c r="M202" s="858"/>
      <c r="N202" s="858"/>
      <c r="O202" s="858"/>
      <c r="P202" s="858"/>
      <c r="Q202" s="858"/>
      <c r="R202" s="858"/>
      <c r="S202" s="858"/>
      <c r="T202" s="4"/>
      <c r="U202" s="4"/>
      <c r="V202" s="4"/>
      <c r="W202" s="4"/>
      <c r="X202" s="4"/>
      <c r="Y202" s="4"/>
      <c r="Z202" s="4"/>
      <c r="AA202" s="4"/>
    </row>
    <row r="203" spans="1:27" ht="14.5">
      <c r="A203" s="858"/>
      <c r="B203" s="861"/>
      <c r="C203" s="859"/>
      <c r="D203" s="859"/>
      <c r="E203" s="860"/>
      <c r="F203" s="860"/>
      <c r="G203" s="860"/>
      <c r="H203" s="858"/>
      <c r="I203" s="858"/>
      <c r="J203" s="858"/>
      <c r="K203" s="858"/>
      <c r="L203" s="858"/>
      <c r="M203" s="858"/>
      <c r="N203" s="858"/>
      <c r="O203" s="858"/>
      <c r="P203" s="858"/>
      <c r="Q203" s="858"/>
      <c r="R203" s="858"/>
      <c r="S203" s="858"/>
      <c r="T203" s="4"/>
      <c r="U203" s="4"/>
      <c r="V203" s="4"/>
      <c r="W203" s="4"/>
      <c r="X203" s="4"/>
      <c r="Y203" s="4"/>
      <c r="Z203" s="4"/>
      <c r="AA203" s="4"/>
    </row>
    <row r="204" spans="1:27" ht="14.5">
      <c r="A204" s="4290" t="s">
        <v>278</v>
      </c>
      <c r="B204" s="4068"/>
      <c r="C204" s="859"/>
      <c r="D204" s="859"/>
      <c r="E204" s="860"/>
      <c r="F204" s="860"/>
      <c r="G204" s="860"/>
      <c r="H204" s="858"/>
      <c r="I204" s="858"/>
      <c r="J204" s="858"/>
      <c r="K204" s="858"/>
      <c r="L204" s="858"/>
      <c r="M204" s="858"/>
      <c r="N204" s="858"/>
      <c r="O204" s="858"/>
      <c r="P204" s="858"/>
      <c r="Q204" s="858"/>
      <c r="R204" s="858"/>
      <c r="S204" s="858"/>
      <c r="T204" s="4"/>
      <c r="U204" s="4"/>
      <c r="V204" s="4"/>
      <c r="W204" s="4"/>
      <c r="X204" s="4"/>
      <c r="Y204" s="4"/>
      <c r="Z204" s="4"/>
      <c r="AA204" s="4"/>
    </row>
    <row r="205" spans="1:27" ht="14.5">
      <c r="A205" s="858"/>
      <c r="B205" s="861" t="s">
        <v>281</v>
      </c>
      <c r="C205" s="4280" t="s">
        <v>282</v>
      </c>
      <c r="D205" s="4068"/>
      <c r="E205" s="4068"/>
      <c r="F205" s="4068"/>
      <c r="G205" s="4068"/>
      <c r="H205" s="858"/>
      <c r="I205" s="858"/>
      <c r="J205" s="858"/>
      <c r="K205" s="858"/>
      <c r="L205" s="858"/>
      <c r="M205" s="858"/>
      <c r="N205" s="858"/>
      <c r="O205" s="858"/>
      <c r="P205" s="858"/>
      <c r="Q205" s="858"/>
      <c r="R205" s="858"/>
      <c r="S205" s="858"/>
      <c r="T205" s="4"/>
      <c r="U205" s="4"/>
      <c r="V205" s="4"/>
      <c r="W205" s="4"/>
      <c r="X205" s="4"/>
      <c r="Y205" s="4"/>
      <c r="Z205" s="4"/>
      <c r="AA205" s="4"/>
    </row>
    <row r="206" spans="1:27" ht="14.5">
      <c r="A206" s="858"/>
      <c r="B206" s="861" t="s">
        <v>285</v>
      </c>
      <c r="C206" s="4280" t="s">
        <v>286</v>
      </c>
      <c r="D206" s="4068"/>
      <c r="E206" s="4068"/>
      <c r="F206" s="4068"/>
      <c r="G206" s="4068"/>
      <c r="H206" s="858"/>
      <c r="I206" s="858"/>
      <c r="J206" s="858"/>
      <c r="K206" s="858"/>
      <c r="L206" s="858"/>
      <c r="M206" s="858"/>
      <c r="N206" s="858"/>
      <c r="O206" s="858"/>
      <c r="P206" s="858"/>
      <c r="Q206" s="858"/>
      <c r="R206" s="858"/>
      <c r="S206" s="858"/>
      <c r="T206" s="4"/>
      <c r="U206" s="4"/>
      <c r="V206" s="4"/>
      <c r="W206" s="4"/>
      <c r="X206" s="4"/>
      <c r="Y206" s="4"/>
      <c r="Z206" s="4"/>
      <c r="AA206" s="4"/>
    </row>
    <row r="207" spans="1:27" ht="14.5">
      <c r="A207" s="858"/>
      <c r="B207" s="861" t="s">
        <v>289</v>
      </c>
      <c r="C207" s="4280" t="s">
        <v>290</v>
      </c>
      <c r="D207" s="4068"/>
      <c r="E207" s="4068"/>
      <c r="F207" s="4068"/>
      <c r="G207" s="4068"/>
      <c r="H207" s="858"/>
      <c r="I207" s="858"/>
      <c r="J207" s="858"/>
      <c r="K207" s="858"/>
      <c r="L207" s="858"/>
      <c r="M207" s="858"/>
      <c r="N207" s="858"/>
      <c r="O207" s="858"/>
      <c r="P207" s="858"/>
      <c r="Q207" s="858"/>
      <c r="R207" s="858"/>
      <c r="S207" s="858"/>
      <c r="T207" s="4"/>
      <c r="U207" s="4"/>
      <c r="V207" s="4"/>
      <c r="W207" s="4"/>
      <c r="X207" s="4"/>
      <c r="Y207" s="4"/>
      <c r="Z207" s="4"/>
      <c r="AA207" s="4"/>
    </row>
    <row r="208" spans="1:27" ht="14.5">
      <c r="A208" s="858"/>
      <c r="B208" s="862"/>
      <c r="C208" s="863"/>
      <c r="D208" s="863"/>
      <c r="E208" s="860"/>
      <c r="F208" s="860"/>
      <c r="G208" s="860"/>
      <c r="H208" s="858"/>
      <c r="I208" s="858"/>
      <c r="J208" s="858"/>
      <c r="K208" s="858"/>
      <c r="L208" s="858"/>
      <c r="M208" s="858"/>
      <c r="N208" s="858"/>
      <c r="O208" s="858"/>
      <c r="P208" s="858"/>
      <c r="Q208" s="858"/>
      <c r="R208" s="858"/>
      <c r="S208" s="858"/>
      <c r="T208" s="4"/>
      <c r="U208" s="4"/>
      <c r="V208" s="4"/>
      <c r="W208" s="4"/>
      <c r="X208" s="4"/>
      <c r="Y208" s="4"/>
      <c r="Z208" s="4"/>
      <c r="AA208" s="4"/>
    </row>
    <row r="209" spans="1:27" ht="14.5">
      <c r="A209" s="858"/>
      <c r="B209" s="861" t="s">
        <v>293</v>
      </c>
      <c r="C209" s="4280" t="s">
        <v>294</v>
      </c>
      <c r="D209" s="4068"/>
      <c r="E209" s="4068"/>
      <c r="F209" s="4068"/>
      <c r="G209" s="4068"/>
      <c r="H209" s="858"/>
      <c r="I209" s="858"/>
      <c r="J209" s="858"/>
      <c r="K209" s="858"/>
      <c r="L209" s="858"/>
      <c r="M209" s="858"/>
      <c r="N209" s="858"/>
      <c r="O209" s="858"/>
      <c r="P209" s="858"/>
      <c r="Q209" s="858"/>
      <c r="R209" s="858"/>
      <c r="S209" s="858"/>
      <c r="T209" s="4"/>
      <c r="U209" s="4"/>
      <c r="V209" s="4"/>
      <c r="W209" s="4"/>
      <c r="X209" s="4"/>
      <c r="Y209" s="4"/>
      <c r="Z209" s="4"/>
      <c r="AA209" s="4"/>
    </row>
    <row r="210" spans="1:27" ht="14.5">
      <c r="A210" s="858"/>
      <c r="B210" s="862"/>
      <c r="C210" s="862"/>
      <c r="D210" s="862"/>
      <c r="E210" s="858"/>
      <c r="F210" s="858"/>
      <c r="G210" s="858"/>
      <c r="H210" s="858"/>
      <c r="I210" s="858"/>
      <c r="J210" s="858"/>
      <c r="K210" s="858"/>
      <c r="L210" s="858"/>
      <c r="M210" s="858"/>
      <c r="N210" s="858"/>
      <c r="O210" s="858"/>
      <c r="P210" s="858"/>
      <c r="Q210" s="858"/>
      <c r="R210" s="858"/>
      <c r="S210" s="858"/>
      <c r="T210" s="4"/>
      <c r="U210" s="4"/>
      <c r="V210" s="4"/>
      <c r="W210" s="4"/>
      <c r="X210" s="4"/>
      <c r="Y210" s="4"/>
      <c r="Z210" s="4"/>
      <c r="AA210" s="4"/>
    </row>
    <row r="211" spans="1:27" ht="14.5">
      <c r="A211" s="858"/>
      <c r="B211" s="862"/>
      <c r="C211" s="862"/>
      <c r="D211" s="862"/>
      <c r="E211" s="858"/>
      <c r="F211" s="858"/>
      <c r="G211" s="858"/>
      <c r="H211" s="858"/>
      <c r="I211" s="858"/>
      <c r="J211" s="858"/>
      <c r="K211" s="858"/>
      <c r="L211" s="858"/>
      <c r="M211" s="858"/>
      <c r="N211" s="858"/>
      <c r="O211" s="858"/>
      <c r="P211" s="858"/>
      <c r="Q211" s="858"/>
      <c r="R211" s="858"/>
      <c r="S211" s="858"/>
      <c r="T211" s="4"/>
      <c r="U211" s="4"/>
      <c r="V211" s="4"/>
      <c r="W211" s="4"/>
      <c r="X211" s="4"/>
      <c r="Y211" s="4"/>
      <c r="Z211" s="4"/>
      <c r="AA211" s="4"/>
    </row>
    <row r="212" spans="1:27" ht="14.5">
      <c r="A212" s="858"/>
      <c r="B212" s="858"/>
      <c r="C212" s="858"/>
      <c r="D212" s="858"/>
      <c r="E212" s="858"/>
      <c r="F212" s="858"/>
      <c r="G212" s="858"/>
      <c r="H212" s="858"/>
      <c r="I212" s="858"/>
      <c r="J212" s="858"/>
      <c r="K212" s="858"/>
      <c r="L212" s="858"/>
      <c r="M212" s="858"/>
      <c r="N212" s="858"/>
      <c r="O212" s="858"/>
      <c r="P212" s="858"/>
      <c r="Q212" s="858"/>
      <c r="R212" s="858"/>
      <c r="S212" s="858"/>
      <c r="T212" s="4"/>
      <c r="U212" s="4"/>
      <c r="V212" s="4"/>
      <c r="W212" s="4"/>
      <c r="X212" s="4"/>
      <c r="Y212" s="4"/>
      <c r="Z212" s="4"/>
      <c r="AA212" s="4"/>
    </row>
    <row r="213" spans="1:27" ht="12.5">
      <c r="A213" s="4"/>
      <c r="B213" s="4"/>
      <c r="C213" s="4"/>
      <c r="D213" s="4"/>
      <c r="E213" s="4"/>
      <c r="F213" s="4"/>
      <c r="G213" s="4"/>
      <c r="H213" s="86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.5">
      <c r="A214" s="4"/>
      <c r="B214" s="4"/>
      <c r="C214" s="4"/>
      <c r="D214" s="4"/>
      <c r="E214" s="4"/>
      <c r="F214" s="4"/>
      <c r="G214" s="4"/>
      <c r="H214" s="86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.5">
      <c r="A215" s="4"/>
      <c r="B215" s="4"/>
      <c r="C215" s="4"/>
      <c r="D215" s="4"/>
      <c r="E215" s="4"/>
      <c r="F215" s="4"/>
      <c r="G215" s="4"/>
      <c r="H215" s="86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.5">
      <c r="A216" s="4"/>
      <c r="B216" s="4"/>
      <c r="C216" s="4"/>
      <c r="D216" s="4"/>
      <c r="E216" s="4"/>
      <c r="F216" s="4"/>
      <c r="G216" s="4"/>
      <c r="H216" s="86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.5">
      <c r="A217" s="4"/>
      <c r="B217" s="4"/>
      <c r="C217" s="4"/>
      <c r="D217" s="4"/>
      <c r="E217" s="4"/>
      <c r="F217" s="4"/>
      <c r="G217" s="4"/>
      <c r="H217" s="86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5">
      <c r="A218" s="4"/>
      <c r="B218" s="4"/>
      <c r="C218" s="4"/>
      <c r="D218" s="4"/>
      <c r="E218" s="4"/>
      <c r="F218" s="4"/>
      <c r="G218" s="4"/>
      <c r="H218" s="86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5">
      <c r="A219" s="4"/>
      <c r="B219" s="4"/>
      <c r="C219" s="4"/>
      <c r="D219" s="4"/>
      <c r="E219" s="4"/>
      <c r="F219" s="4"/>
      <c r="G219" s="4"/>
      <c r="H219" s="86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5">
      <c r="A220" s="4"/>
      <c r="B220" s="4"/>
      <c r="C220" s="4"/>
      <c r="D220" s="4"/>
      <c r="E220" s="4"/>
      <c r="F220" s="4"/>
      <c r="G220" s="4"/>
      <c r="H220" s="86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5">
      <c r="A221" s="4"/>
      <c r="B221" s="4"/>
      <c r="C221" s="4"/>
      <c r="D221" s="4"/>
      <c r="E221" s="4"/>
      <c r="F221" s="4"/>
      <c r="G221" s="4"/>
      <c r="H221" s="86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5">
      <c r="A222" s="4"/>
      <c r="B222" s="4"/>
      <c r="C222" s="4"/>
      <c r="D222" s="4"/>
      <c r="E222" s="4"/>
      <c r="F222" s="4"/>
      <c r="G222" s="4"/>
      <c r="H222" s="86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5">
      <c r="A223" s="4"/>
      <c r="B223" s="4"/>
      <c r="C223" s="4"/>
      <c r="D223" s="4"/>
      <c r="E223" s="4"/>
      <c r="F223" s="4"/>
      <c r="G223" s="4"/>
      <c r="H223" s="86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5">
      <c r="A224" s="4"/>
      <c r="B224" s="4"/>
      <c r="C224" s="4"/>
      <c r="D224" s="4"/>
      <c r="E224" s="4"/>
      <c r="F224" s="4"/>
      <c r="G224" s="4"/>
      <c r="H224" s="86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5">
      <c r="A225" s="4"/>
      <c r="B225" s="4"/>
      <c r="C225" s="4"/>
      <c r="D225" s="4"/>
      <c r="E225" s="4"/>
      <c r="F225" s="4"/>
      <c r="G225" s="4"/>
      <c r="H225" s="86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5">
      <c r="A226" s="4"/>
      <c r="B226" s="4"/>
      <c r="C226" s="4"/>
      <c r="D226" s="4"/>
      <c r="E226" s="4"/>
      <c r="F226" s="4"/>
      <c r="G226" s="4"/>
      <c r="H226" s="86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5">
      <c r="A227" s="4"/>
      <c r="B227" s="4"/>
      <c r="C227" s="4"/>
      <c r="D227" s="4"/>
      <c r="E227" s="4"/>
      <c r="F227" s="4"/>
      <c r="G227" s="4"/>
      <c r="H227" s="86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5">
      <c r="A228" s="4"/>
      <c r="B228" s="4"/>
      <c r="C228" s="4"/>
      <c r="D228" s="4"/>
      <c r="E228" s="4"/>
      <c r="F228" s="4"/>
      <c r="G228" s="4"/>
      <c r="H228" s="86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5">
      <c r="A229" s="4"/>
      <c r="B229" s="4"/>
      <c r="C229" s="4"/>
      <c r="D229" s="4"/>
      <c r="E229" s="4"/>
      <c r="F229" s="4"/>
      <c r="G229" s="4"/>
      <c r="H229" s="86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5">
      <c r="A230" s="4"/>
      <c r="B230" s="4"/>
      <c r="C230" s="4"/>
      <c r="D230" s="4"/>
      <c r="E230" s="4"/>
      <c r="F230" s="4"/>
      <c r="G230" s="4"/>
      <c r="H230" s="86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5">
      <c r="A231" s="4"/>
      <c r="B231" s="4"/>
      <c r="C231" s="4"/>
      <c r="D231" s="4"/>
      <c r="E231" s="4"/>
      <c r="F231" s="4"/>
      <c r="G231" s="4"/>
      <c r="H231" s="86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5">
      <c r="A232" s="4"/>
      <c r="B232" s="4"/>
      <c r="C232" s="4"/>
      <c r="D232" s="4"/>
      <c r="E232" s="4"/>
      <c r="F232" s="4"/>
      <c r="G232" s="4"/>
      <c r="H232" s="86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5">
      <c r="A233" s="4"/>
      <c r="B233" s="4"/>
      <c r="C233" s="4"/>
      <c r="D233" s="4"/>
      <c r="E233" s="4"/>
      <c r="F233" s="4"/>
      <c r="G233" s="4"/>
      <c r="H233" s="86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5">
      <c r="A234" s="4"/>
      <c r="B234" s="4"/>
      <c r="C234" s="4"/>
      <c r="D234" s="4"/>
      <c r="E234" s="4"/>
      <c r="F234" s="4"/>
      <c r="G234" s="4"/>
      <c r="H234" s="86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5">
      <c r="A235" s="4"/>
      <c r="B235" s="4"/>
      <c r="C235" s="4"/>
      <c r="D235" s="4"/>
      <c r="E235" s="4"/>
      <c r="F235" s="4"/>
      <c r="G235" s="4"/>
      <c r="H235" s="86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5">
      <c r="A236" s="4"/>
      <c r="B236" s="4"/>
      <c r="C236" s="4"/>
      <c r="D236" s="4"/>
      <c r="E236" s="4"/>
      <c r="F236" s="4"/>
      <c r="G236" s="4"/>
      <c r="H236" s="86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5">
      <c r="A237" s="4"/>
      <c r="B237" s="4"/>
      <c r="C237" s="4"/>
      <c r="D237" s="4"/>
      <c r="E237" s="4"/>
      <c r="F237" s="4"/>
      <c r="G237" s="4"/>
      <c r="H237" s="86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5">
      <c r="A238" s="4"/>
      <c r="B238" s="4"/>
      <c r="C238" s="4"/>
      <c r="D238" s="4"/>
      <c r="E238" s="4"/>
      <c r="F238" s="4"/>
      <c r="G238" s="4"/>
      <c r="H238" s="86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5">
      <c r="A239" s="4"/>
      <c r="B239" s="4"/>
      <c r="C239" s="4"/>
      <c r="D239" s="4"/>
      <c r="E239" s="4"/>
      <c r="F239" s="4"/>
      <c r="G239" s="4"/>
      <c r="H239" s="86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5">
      <c r="A240" s="4"/>
      <c r="B240" s="4"/>
      <c r="C240" s="4"/>
      <c r="D240" s="4"/>
      <c r="E240" s="4"/>
      <c r="F240" s="4"/>
      <c r="G240" s="4"/>
      <c r="H240" s="86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5">
      <c r="A241" s="4"/>
      <c r="B241" s="4"/>
      <c r="C241" s="4"/>
      <c r="D241" s="4"/>
      <c r="E241" s="4"/>
      <c r="F241" s="4"/>
      <c r="G241" s="4"/>
      <c r="H241" s="86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5">
      <c r="A242" s="4"/>
      <c r="B242" s="4"/>
      <c r="C242" s="4"/>
      <c r="D242" s="4"/>
      <c r="E242" s="4"/>
      <c r="F242" s="4"/>
      <c r="G242" s="4"/>
      <c r="H242" s="86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5">
      <c r="A243" s="4"/>
      <c r="B243" s="4"/>
      <c r="C243" s="4"/>
      <c r="D243" s="4"/>
      <c r="E243" s="4"/>
      <c r="F243" s="4"/>
      <c r="G243" s="4"/>
      <c r="H243" s="86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5">
      <c r="A244" s="4"/>
      <c r="B244" s="4"/>
      <c r="C244" s="4"/>
      <c r="D244" s="4"/>
      <c r="E244" s="4"/>
      <c r="F244" s="4"/>
      <c r="G244" s="4"/>
      <c r="H244" s="86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.5">
      <c r="A245" s="4"/>
      <c r="B245" s="4"/>
      <c r="C245" s="4"/>
      <c r="D245" s="4"/>
      <c r="E245" s="4"/>
      <c r="F245" s="4"/>
      <c r="G245" s="4"/>
      <c r="H245" s="86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.5">
      <c r="A246" s="4"/>
      <c r="B246" s="4"/>
      <c r="C246" s="4"/>
      <c r="D246" s="4"/>
      <c r="E246" s="4"/>
      <c r="F246" s="4"/>
      <c r="G246" s="4"/>
      <c r="H246" s="86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.5">
      <c r="A247" s="4"/>
      <c r="B247" s="4"/>
      <c r="C247" s="4"/>
      <c r="D247" s="4"/>
      <c r="E247" s="4"/>
      <c r="F247" s="4"/>
      <c r="G247" s="4"/>
      <c r="H247" s="86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.5">
      <c r="A248" s="4"/>
      <c r="B248" s="4"/>
      <c r="C248" s="4"/>
      <c r="D248" s="4"/>
      <c r="E248" s="4"/>
      <c r="F248" s="4"/>
      <c r="G248" s="4"/>
      <c r="H248" s="86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.5">
      <c r="A249" s="4"/>
      <c r="B249" s="4"/>
      <c r="C249" s="4"/>
      <c r="D249" s="4"/>
      <c r="E249" s="4"/>
      <c r="F249" s="4"/>
      <c r="G249" s="4"/>
      <c r="H249" s="86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.5">
      <c r="A250" s="4"/>
      <c r="B250" s="4"/>
      <c r="C250" s="4"/>
      <c r="D250" s="4"/>
      <c r="E250" s="4"/>
      <c r="F250" s="4"/>
      <c r="G250" s="4"/>
      <c r="H250" s="86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.5">
      <c r="A251" s="4"/>
      <c r="B251" s="4"/>
      <c r="C251" s="4"/>
      <c r="D251" s="4"/>
      <c r="E251" s="4"/>
      <c r="F251" s="4"/>
      <c r="G251" s="4"/>
      <c r="H251" s="86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.5">
      <c r="A252" s="4"/>
      <c r="B252" s="4"/>
      <c r="C252" s="4"/>
      <c r="D252" s="4"/>
      <c r="E252" s="4"/>
      <c r="F252" s="4"/>
      <c r="G252" s="4"/>
      <c r="H252" s="86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.5">
      <c r="A253" s="4"/>
      <c r="B253" s="4"/>
      <c r="C253" s="4"/>
      <c r="D253" s="4"/>
      <c r="E253" s="4"/>
      <c r="F253" s="4"/>
      <c r="G253" s="4"/>
      <c r="H253" s="86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.5">
      <c r="A254" s="4"/>
      <c r="B254" s="4"/>
      <c r="C254" s="4"/>
      <c r="D254" s="4"/>
      <c r="E254" s="4"/>
      <c r="F254" s="4"/>
      <c r="G254" s="4"/>
      <c r="H254" s="86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.5">
      <c r="A255" s="4"/>
      <c r="B255" s="4"/>
      <c r="C255" s="4"/>
      <c r="D255" s="4"/>
      <c r="E255" s="4"/>
      <c r="F255" s="4"/>
      <c r="G255" s="4"/>
      <c r="H255" s="86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.5">
      <c r="A256" s="4"/>
      <c r="B256" s="4"/>
      <c r="C256" s="4"/>
      <c r="D256" s="4"/>
      <c r="E256" s="4"/>
      <c r="F256" s="4"/>
      <c r="G256" s="4"/>
      <c r="H256" s="86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.5">
      <c r="A257" s="4"/>
      <c r="B257" s="4"/>
      <c r="C257" s="4"/>
      <c r="D257" s="4"/>
      <c r="E257" s="4"/>
      <c r="F257" s="4"/>
      <c r="G257" s="4"/>
      <c r="H257" s="86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.5">
      <c r="A258" s="4"/>
      <c r="B258" s="4"/>
      <c r="C258" s="4"/>
      <c r="D258" s="4"/>
      <c r="E258" s="4"/>
      <c r="F258" s="4"/>
      <c r="G258" s="4"/>
      <c r="H258" s="86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.5">
      <c r="A259" s="4"/>
      <c r="B259" s="4"/>
      <c r="C259" s="4"/>
      <c r="D259" s="4"/>
      <c r="E259" s="4"/>
      <c r="F259" s="4"/>
      <c r="G259" s="4"/>
      <c r="H259" s="86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.5">
      <c r="A260" s="4"/>
      <c r="B260" s="4"/>
      <c r="C260" s="4"/>
      <c r="D260" s="4"/>
      <c r="E260" s="4"/>
      <c r="F260" s="4"/>
      <c r="G260" s="4"/>
      <c r="H260" s="86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.5">
      <c r="A261" s="4"/>
      <c r="B261" s="4"/>
      <c r="C261" s="4"/>
      <c r="D261" s="4"/>
      <c r="E261" s="4"/>
      <c r="F261" s="4"/>
      <c r="G261" s="4"/>
      <c r="H261" s="86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.5">
      <c r="A262" s="4"/>
      <c r="B262" s="4"/>
      <c r="C262" s="4"/>
      <c r="D262" s="4"/>
      <c r="E262" s="4"/>
      <c r="F262" s="4"/>
      <c r="G262" s="4"/>
      <c r="H262" s="86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.5">
      <c r="A263" s="4"/>
      <c r="B263" s="4"/>
      <c r="C263" s="4"/>
      <c r="D263" s="4"/>
      <c r="E263" s="4"/>
      <c r="F263" s="4"/>
      <c r="G263" s="4"/>
      <c r="H263" s="86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.5">
      <c r="A264" s="4"/>
      <c r="B264" s="4"/>
      <c r="C264" s="4"/>
      <c r="D264" s="4"/>
      <c r="E264" s="4"/>
      <c r="F264" s="4"/>
      <c r="G264" s="4"/>
      <c r="H264" s="86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.5">
      <c r="A265" s="4"/>
      <c r="B265" s="4"/>
      <c r="C265" s="4"/>
      <c r="D265" s="4"/>
      <c r="E265" s="4"/>
      <c r="F265" s="4"/>
      <c r="G265" s="4"/>
      <c r="H265" s="86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.5">
      <c r="A266" s="4"/>
      <c r="B266" s="4"/>
      <c r="C266" s="4"/>
      <c r="D266" s="4"/>
      <c r="E266" s="4"/>
      <c r="F266" s="4"/>
      <c r="G266" s="4"/>
      <c r="H266" s="86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.5">
      <c r="A267" s="4"/>
      <c r="B267" s="4"/>
      <c r="C267" s="4"/>
      <c r="D267" s="4"/>
      <c r="E267" s="4"/>
      <c r="F267" s="4"/>
      <c r="G267" s="4"/>
      <c r="H267" s="86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.5">
      <c r="A268" s="4"/>
      <c r="B268" s="4"/>
      <c r="C268" s="4"/>
      <c r="D268" s="4"/>
      <c r="E268" s="4"/>
      <c r="F268" s="4"/>
      <c r="G268" s="4"/>
      <c r="H268" s="86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.5">
      <c r="A269" s="4"/>
      <c r="B269" s="4"/>
      <c r="C269" s="4"/>
      <c r="D269" s="4"/>
      <c r="E269" s="4"/>
      <c r="F269" s="4"/>
      <c r="G269" s="4"/>
      <c r="H269" s="86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.5">
      <c r="A270" s="4"/>
      <c r="B270" s="4"/>
      <c r="C270" s="4"/>
      <c r="D270" s="4"/>
      <c r="E270" s="4"/>
      <c r="F270" s="4"/>
      <c r="G270" s="4"/>
      <c r="H270" s="86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.5">
      <c r="A271" s="4"/>
      <c r="B271" s="4"/>
      <c r="C271" s="4"/>
      <c r="D271" s="4"/>
      <c r="E271" s="4"/>
      <c r="F271" s="4"/>
      <c r="G271" s="4"/>
      <c r="H271" s="86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.5">
      <c r="A272" s="4"/>
      <c r="B272" s="4"/>
      <c r="C272" s="4"/>
      <c r="D272" s="4"/>
      <c r="E272" s="4"/>
      <c r="F272" s="4"/>
      <c r="G272" s="4"/>
      <c r="H272" s="86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.5">
      <c r="A273" s="4"/>
      <c r="B273" s="4"/>
      <c r="C273" s="4"/>
      <c r="D273" s="4"/>
      <c r="E273" s="4"/>
      <c r="F273" s="4"/>
      <c r="G273" s="4"/>
      <c r="H273" s="86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.5">
      <c r="A274" s="4"/>
      <c r="B274" s="4"/>
      <c r="C274" s="4"/>
      <c r="D274" s="4"/>
      <c r="E274" s="4"/>
      <c r="F274" s="4"/>
      <c r="G274" s="4"/>
      <c r="H274" s="86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.5">
      <c r="A275" s="4"/>
      <c r="B275" s="4"/>
      <c r="C275" s="4"/>
      <c r="D275" s="4"/>
      <c r="E275" s="4"/>
      <c r="F275" s="4"/>
      <c r="G275" s="4"/>
      <c r="H275" s="86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.5">
      <c r="A276" s="4"/>
      <c r="B276" s="4"/>
      <c r="C276" s="4"/>
      <c r="D276" s="4"/>
      <c r="E276" s="4"/>
      <c r="F276" s="4"/>
      <c r="G276" s="4"/>
      <c r="H276" s="86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.5">
      <c r="A277" s="4"/>
      <c r="B277" s="4"/>
      <c r="C277" s="4"/>
      <c r="D277" s="4"/>
      <c r="E277" s="4"/>
      <c r="F277" s="4"/>
      <c r="G277" s="4"/>
      <c r="H277" s="86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.5">
      <c r="A278" s="4"/>
      <c r="B278" s="4"/>
      <c r="C278" s="4"/>
      <c r="D278" s="4"/>
      <c r="E278" s="4"/>
      <c r="F278" s="4"/>
      <c r="G278" s="4"/>
      <c r="H278" s="86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.5">
      <c r="A279" s="4"/>
      <c r="B279" s="4"/>
      <c r="C279" s="4"/>
      <c r="D279" s="4"/>
      <c r="E279" s="4"/>
      <c r="F279" s="4"/>
      <c r="G279" s="4"/>
      <c r="H279" s="86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.5">
      <c r="A280" s="4"/>
      <c r="B280" s="4"/>
      <c r="C280" s="4"/>
      <c r="D280" s="4"/>
      <c r="E280" s="4"/>
      <c r="F280" s="4"/>
      <c r="G280" s="4"/>
      <c r="H280" s="86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.5">
      <c r="A281" s="4"/>
      <c r="B281" s="4"/>
      <c r="C281" s="4"/>
      <c r="D281" s="4"/>
      <c r="E281" s="4"/>
      <c r="F281" s="4"/>
      <c r="G281" s="4"/>
      <c r="H281" s="86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.5">
      <c r="A282" s="4"/>
      <c r="B282" s="4"/>
      <c r="C282" s="4"/>
      <c r="D282" s="4"/>
      <c r="E282" s="4"/>
      <c r="F282" s="4"/>
      <c r="G282" s="4"/>
      <c r="H282" s="86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.5">
      <c r="A283" s="4"/>
      <c r="B283" s="4"/>
      <c r="C283" s="4"/>
      <c r="D283" s="4"/>
      <c r="E283" s="4"/>
      <c r="F283" s="4"/>
      <c r="G283" s="4"/>
      <c r="H283" s="86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.5">
      <c r="A284" s="4"/>
      <c r="B284" s="4"/>
      <c r="C284" s="4"/>
      <c r="D284" s="4"/>
      <c r="E284" s="4"/>
      <c r="F284" s="4"/>
      <c r="G284" s="4"/>
      <c r="H284" s="86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.5">
      <c r="A285" s="4"/>
      <c r="B285" s="4"/>
      <c r="C285" s="4"/>
      <c r="D285" s="4"/>
      <c r="E285" s="4"/>
      <c r="F285" s="4"/>
      <c r="G285" s="4"/>
      <c r="H285" s="86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.5">
      <c r="A286" s="4"/>
      <c r="B286" s="4"/>
      <c r="C286" s="4"/>
      <c r="D286" s="4"/>
      <c r="E286" s="4"/>
      <c r="F286" s="4"/>
      <c r="G286" s="4"/>
      <c r="H286" s="86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.5">
      <c r="A287" s="4"/>
      <c r="B287" s="4"/>
      <c r="C287" s="4"/>
      <c r="D287" s="4"/>
      <c r="E287" s="4"/>
      <c r="F287" s="4"/>
      <c r="G287" s="4"/>
      <c r="H287" s="86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.5">
      <c r="A288" s="4"/>
      <c r="B288" s="4"/>
      <c r="C288" s="4"/>
      <c r="D288" s="4"/>
      <c r="E288" s="4"/>
      <c r="F288" s="4"/>
      <c r="G288" s="4"/>
      <c r="H288" s="86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.5">
      <c r="A289" s="4"/>
      <c r="B289" s="4"/>
      <c r="C289" s="4"/>
      <c r="D289" s="4"/>
      <c r="E289" s="4"/>
      <c r="F289" s="4"/>
      <c r="G289" s="4"/>
      <c r="H289" s="86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.5">
      <c r="A290" s="4"/>
      <c r="B290" s="4"/>
      <c r="C290" s="4"/>
      <c r="D290" s="4"/>
      <c r="E290" s="4"/>
      <c r="F290" s="4"/>
      <c r="G290" s="4"/>
      <c r="H290" s="86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.5">
      <c r="A291" s="4"/>
      <c r="B291" s="4"/>
      <c r="C291" s="4"/>
      <c r="D291" s="4"/>
      <c r="E291" s="4"/>
      <c r="F291" s="4"/>
      <c r="G291" s="4"/>
      <c r="H291" s="86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.5">
      <c r="A292" s="4"/>
      <c r="B292" s="4"/>
      <c r="C292" s="4"/>
      <c r="D292" s="4"/>
      <c r="E292" s="4"/>
      <c r="F292" s="4"/>
      <c r="G292" s="4"/>
      <c r="H292" s="86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.5">
      <c r="A293" s="4"/>
      <c r="B293" s="4"/>
      <c r="C293" s="4"/>
      <c r="D293" s="4"/>
      <c r="E293" s="4"/>
      <c r="F293" s="4"/>
      <c r="G293" s="4"/>
      <c r="H293" s="86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.5">
      <c r="A294" s="4"/>
      <c r="B294" s="4"/>
      <c r="C294" s="4"/>
      <c r="D294" s="4"/>
      <c r="E294" s="4"/>
      <c r="F294" s="4"/>
      <c r="G294" s="4"/>
      <c r="H294" s="86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.5">
      <c r="A295" s="4"/>
      <c r="B295" s="4"/>
      <c r="C295" s="4"/>
      <c r="D295" s="4"/>
      <c r="E295" s="4"/>
      <c r="F295" s="4"/>
      <c r="G295" s="4"/>
      <c r="H295" s="86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.5">
      <c r="A296" s="4"/>
      <c r="B296" s="4"/>
      <c r="C296" s="4"/>
      <c r="D296" s="4"/>
      <c r="E296" s="4"/>
      <c r="F296" s="4"/>
      <c r="G296" s="4"/>
      <c r="H296" s="86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.5">
      <c r="A297" s="4"/>
      <c r="B297" s="4"/>
      <c r="C297" s="4"/>
      <c r="D297" s="4"/>
      <c r="E297" s="4"/>
      <c r="F297" s="4"/>
      <c r="G297" s="4"/>
      <c r="H297" s="86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.5">
      <c r="A298" s="4"/>
      <c r="B298" s="4"/>
      <c r="C298" s="4"/>
      <c r="D298" s="4"/>
      <c r="E298" s="4"/>
      <c r="F298" s="4"/>
      <c r="G298" s="4"/>
      <c r="H298" s="86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.5">
      <c r="A299" s="4"/>
      <c r="B299" s="4"/>
      <c r="C299" s="4"/>
      <c r="D299" s="4"/>
      <c r="E299" s="4"/>
      <c r="F299" s="4"/>
      <c r="G299" s="4"/>
      <c r="H299" s="86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.5">
      <c r="A300" s="4"/>
      <c r="B300" s="4"/>
      <c r="C300" s="4"/>
      <c r="D300" s="4"/>
      <c r="E300" s="4"/>
      <c r="F300" s="4"/>
      <c r="G300" s="4"/>
      <c r="H300" s="86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.5">
      <c r="A301" s="4"/>
      <c r="B301" s="4"/>
      <c r="C301" s="4"/>
      <c r="D301" s="4"/>
      <c r="E301" s="4"/>
      <c r="F301" s="4"/>
      <c r="G301" s="4"/>
      <c r="H301" s="86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.5">
      <c r="A302" s="4"/>
      <c r="B302" s="4"/>
      <c r="C302" s="4"/>
      <c r="D302" s="4"/>
      <c r="E302" s="4"/>
      <c r="F302" s="4"/>
      <c r="G302" s="4"/>
      <c r="H302" s="86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.5">
      <c r="A303" s="4"/>
      <c r="B303" s="4"/>
      <c r="C303" s="4"/>
      <c r="D303" s="4"/>
      <c r="E303" s="4"/>
      <c r="F303" s="4"/>
      <c r="G303" s="4"/>
      <c r="H303" s="86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.5">
      <c r="A304" s="4"/>
      <c r="B304" s="4"/>
      <c r="C304" s="4"/>
      <c r="D304" s="4"/>
      <c r="E304" s="4"/>
      <c r="F304" s="4"/>
      <c r="G304" s="4"/>
      <c r="H304" s="86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.5">
      <c r="A305" s="4"/>
      <c r="B305" s="4"/>
      <c r="C305" s="4"/>
      <c r="D305" s="4"/>
      <c r="E305" s="4"/>
      <c r="F305" s="4"/>
      <c r="G305" s="4"/>
      <c r="H305" s="86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.5">
      <c r="A306" s="4"/>
      <c r="B306" s="4"/>
      <c r="C306" s="4"/>
      <c r="D306" s="4"/>
      <c r="E306" s="4"/>
      <c r="F306" s="4"/>
      <c r="G306" s="4"/>
      <c r="H306" s="86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.5">
      <c r="A307" s="4"/>
      <c r="B307" s="4"/>
      <c r="C307" s="4"/>
      <c r="D307" s="4"/>
      <c r="E307" s="4"/>
      <c r="F307" s="4"/>
      <c r="G307" s="4"/>
      <c r="H307" s="86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.5">
      <c r="A308" s="4"/>
      <c r="B308" s="4"/>
      <c r="C308" s="4"/>
      <c r="D308" s="4"/>
      <c r="E308" s="4"/>
      <c r="F308" s="4"/>
      <c r="G308" s="4"/>
      <c r="H308" s="86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.5">
      <c r="A309" s="4"/>
      <c r="B309" s="4"/>
      <c r="C309" s="4"/>
      <c r="D309" s="4"/>
      <c r="E309" s="4"/>
      <c r="F309" s="4"/>
      <c r="G309" s="4"/>
      <c r="H309" s="86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.5">
      <c r="A310" s="4"/>
      <c r="B310" s="4"/>
      <c r="C310" s="4"/>
      <c r="D310" s="4"/>
      <c r="E310" s="4"/>
      <c r="F310" s="4"/>
      <c r="G310" s="4"/>
      <c r="H310" s="86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.5">
      <c r="A311" s="4"/>
      <c r="B311" s="4"/>
      <c r="C311" s="4"/>
      <c r="D311" s="4"/>
      <c r="E311" s="4"/>
      <c r="F311" s="4"/>
      <c r="G311" s="4"/>
      <c r="H311" s="86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.5">
      <c r="A312" s="4"/>
      <c r="B312" s="4"/>
      <c r="C312" s="4"/>
      <c r="D312" s="4"/>
      <c r="E312" s="4"/>
      <c r="F312" s="4"/>
      <c r="G312" s="4"/>
      <c r="H312" s="865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.5">
      <c r="A313" s="4"/>
      <c r="B313" s="4"/>
      <c r="C313" s="4"/>
      <c r="D313" s="4"/>
      <c r="E313" s="4"/>
      <c r="F313" s="4"/>
      <c r="G313" s="4"/>
      <c r="H313" s="865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.5">
      <c r="A314" s="4"/>
      <c r="B314" s="4"/>
      <c r="C314" s="4"/>
      <c r="D314" s="4"/>
      <c r="E314" s="4"/>
      <c r="F314" s="4"/>
      <c r="G314" s="4"/>
      <c r="H314" s="865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.5">
      <c r="A315" s="4"/>
      <c r="B315" s="4"/>
      <c r="C315" s="4"/>
      <c r="D315" s="4"/>
      <c r="E315" s="4"/>
      <c r="F315" s="4"/>
      <c r="G315" s="4"/>
      <c r="H315" s="865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.5">
      <c r="A316" s="4"/>
      <c r="B316" s="4"/>
      <c r="C316" s="4"/>
      <c r="D316" s="4"/>
      <c r="E316" s="4"/>
      <c r="F316" s="4"/>
      <c r="G316" s="4"/>
      <c r="H316" s="865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.5">
      <c r="A317" s="4"/>
      <c r="B317" s="4"/>
      <c r="C317" s="4"/>
      <c r="D317" s="4"/>
      <c r="E317" s="4"/>
      <c r="F317" s="4"/>
      <c r="G317" s="4"/>
      <c r="H317" s="865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.5">
      <c r="A318" s="4"/>
      <c r="B318" s="4"/>
      <c r="C318" s="4"/>
      <c r="D318" s="4"/>
      <c r="E318" s="4"/>
      <c r="F318" s="4"/>
      <c r="G318" s="4"/>
      <c r="H318" s="865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.5">
      <c r="A319" s="4"/>
      <c r="B319" s="4"/>
      <c r="C319" s="4"/>
      <c r="D319" s="4"/>
      <c r="E319" s="4"/>
      <c r="F319" s="4"/>
      <c r="G319" s="4"/>
      <c r="H319" s="865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.5">
      <c r="A320" s="4"/>
      <c r="B320" s="4"/>
      <c r="C320" s="4"/>
      <c r="D320" s="4"/>
      <c r="E320" s="4"/>
      <c r="F320" s="4"/>
      <c r="G320" s="4"/>
      <c r="H320" s="865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.5">
      <c r="A321" s="4"/>
      <c r="B321" s="4"/>
      <c r="C321" s="4"/>
      <c r="D321" s="4"/>
      <c r="E321" s="4"/>
      <c r="F321" s="4"/>
      <c r="G321" s="4"/>
      <c r="H321" s="865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.5">
      <c r="A322" s="4"/>
      <c r="B322" s="4"/>
      <c r="C322" s="4"/>
      <c r="D322" s="4"/>
      <c r="E322" s="4"/>
      <c r="F322" s="4"/>
      <c r="G322" s="4"/>
      <c r="H322" s="865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.5">
      <c r="A323" s="4"/>
      <c r="B323" s="4"/>
      <c r="C323" s="4"/>
      <c r="D323" s="4"/>
      <c r="E323" s="4"/>
      <c r="F323" s="4"/>
      <c r="G323" s="4"/>
      <c r="H323" s="865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.5">
      <c r="A324" s="4"/>
      <c r="B324" s="4"/>
      <c r="C324" s="4"/>
      <c r="D324" s="4"/>
      <c r="E324" s="4"/>
      <c r="F324" s="4"/>
      <c r="G324" s="4"/>
      <c r="H324" s="865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.5">
      <c r="A325" s="4"/>
      <c r="B325" s="4"/>
      <c r="C325" s="4"/>
      <c r="D325" s="4"/>
      <c r="E325" s="4"/>
      <c r="F325" s="4"/>
      <c r="G325" s="4"/>
      <c r="H325" s="865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.5">
      <c r="A326" s="4"/>
      <c r="B326" s="4"/>
      <c r="C326" s="4"/>
      <c r="D326" s="4"/>
      <c r="E326" s="4"/>
      <c r="F326" s="4"/>
      <c r="G326" s="4"/>
      <c r="H326" s="865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.5">
      <c r="A327" s="4"/>
      <c r="B327" s="4"/>
      <c r="C327" s="4"/>
      <c r="D327" s="4"/>
      <c r="E327" s="4"/>
      <c r="F327" s="4"/>
      <c r="G327" s="4"/>
      <c r="H327" s="865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.5">
      <c r="A328" s="4"/>
      <c r="B328" s="4"/>
      <c r="C328" s="4"/>
      <c r="D328" s="4"/>
      <c r="E328" s="4"/>
      <c r="F328" s="4"/>
      <c r="G328" s="4"/>
      <c r="H328" s="865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.5">
      <c r="A329" s="4"/>
      <c r="B329" s="4"/>
      <c r="C329" s="4"/>
      <c r="D329" s="4"/>
      <c r="E329" s="4"/>
      <c r="F329" s="4"/>
      <c r="G329" s="4"/>
      <c r="H329" s="865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.5">
      <c r="A330" s="4"/>
      <c r="B330" s="4"/>
      <c r="C330" s="4"/>
      <c r="D330" s="4"/>
      <c r="E330" s="4"/>
      <c r="F330" s="4"/>
      <c r="G330" s="4"/>
      <c r="H330" s="865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.5">
      <c r="A331" s="4"/>
      <c r="B331" s="4"/>
      <c r="C331" s="4"/>
      <c r="D331" s="4"/>
      <c r="E331" s="4"/>
      <c r="F331" s="4"/>
      <c r="G331" s="4"/>
      <c r="H331" s="865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.5">
      <c r="A332" s="4"/>
      <c r="B332" s="4"/>
      <c r="C332" s="4"/>
      <c r="D332" s="4"/>
      <c r="E332" s="4"/>
      <c r="F332" s="4"/>
      <c r="G332" s="4"/>
      <c r="H332" s="865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.5">
      <c r="A333" s="4"/>
      <c r="B333" s="4"/>
      <c r="C333" s="4"/>
      <c r="D333" s="4"/>
      <c r="E333" s="4"/>
      <c r="F333" s="4"/>
      <c r="G333" s="4"/>
      <c r="H333" s="865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.5">
      <c r="A334" s="4"/>
      <c r="B334" s="4"/>
      <c r="C334" s="4"/>
      <c r="D334" s="4"/>
      <c r="E334" s="4"/>
      <c r="F334" s="4"/>
      <c r="G334" s="4"/>
      <c r="H334" s="865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.5">
      <c r="A335" s="4"/>
      <c r="B335" s="4"/>
      <c r="C335" s="4"/>
      <c r="D335" s="4"/>
      <c r="E335" s="4"/>
      <c r="F335" s="4"/>
      <c r="G335" s="4"/>
      <c r="H335" s="865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.5">
      <c r="A336" s="4"/>
      <c r="B336" s="4"/>
      <c r="C336" s="4"/>
      <c r="D336" s="4"/>
      <c r="E336" s="4"/>
      <c r="F336" s="4"/>
      <c r="G336" s="4"/>
      <c r="H336" s="865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.5">
      <c r="A337" s="4"/>
      <c r="B337" s="4"/>
      <c r="C337" s="4"/>
      <c r="D337" s="4"/>
      <c r="E337" s="4"/>
      <c r="F337" s="4"/>
      <c r="G337" s="4"/>
      <c r="H337" s="865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.5">
      <c r="A338" s="4"/>
      <c r="B338" s="4"/>
      <c r="C338" s="4"/>
      <c r="D338" s="4"/>
      <c r="E338" s="4"/>
      <c r="F338" s="4"/>
      <c r="G338" s="4"/>
      <c r="H338" s="865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.5">
      <c r="A339" s="4"/>
      <c r="B339" s="4"/>
      <c r="C339" s="4"/>
      <c r="D339" s="4"/>
      <c r="E339" s="4"/>
      <c r="F339" s="4"/>
      <c r="G339" s="4"/>
      <c r="H339" s="865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.5">
      <c r="A340" s="4"/>
      <c r="B340" s="4"/>
      <c r="C340" s="4"/>
      <c r="D340" s="4"/>
      <c r="E340" s="4"/>
      <c r="F340" s="4"/>
      <c r="G340" s="4"/>
      <c r="H340" s="865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.5">
      <c r="A341" s="4"/>
      <c r="B341" s="4"/>
      <c r="C341" s="4"/>
      <c r="D341" s="4"/>
      <c r="E341" s="4"/>
      <c r="F341" s="4"/>
      <c r="G341" s="4"/>
      <c r="H341" s="865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.5">
      <c r="A342" s="4"/>
      <c r="B342" s="4"/>
      <c r="C342" s="4"/>
      <c r="D342" s="4"/>
      <c r="E342" s="4"/>
      <c r="F342" s="4"/>
      <c r="G342" s="4"/>
      <c r="H342" s="865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.5">
      <c r="A343" s="4"/>
      <c r="B343" s="4"/>
      <c r="C343" s="4"/>
      <c r="D343" s="4"/>
      <c r="E343" s="4"/>
      <c r="F343" s="4"/>
      <c r="G343" s="4"/>
      <c r="H343" s="865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.5">
      <c r="A344" s="4"/>
      <c r="B344" s="4"/>
      <c r="C344" s="4"/>
      <c r="D344" s="4"/>
      <c r="E344" s="4"/>
      <c r="F344" s="4"/>
      <c r="G344" s="4"/>
      <c r="H344" s="865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.5">
      <c r="A345" s="4"/>
      <c r="B345" s="4"/>
      <c r="C345" s="4"/>
      <c r="D345" s="4"/>
      <c r="E345" s="4"/>
      <c r="F345" s="4"/>
      <c r="G345" s="4"/>
      <c r="H345" s="865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.5">
      <c r="A346" s="4"/>
      <c r="B346" s="4"/>
      <c r="C346" s="4"/>
      <c r="D346" s="4"/>
      <c r="E346" s="4"/>
      <c r="F346" s="4"/>
      <c r="G346" s="4"/>
      <c r="H346" s="865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.5">
      <c r="A347" s="4"/>
      <c r="B347" s="4"/>
      <c r="C347" s="4"/>
      <c r="D347" s="4"/>
      <c r="E347" s="4"/>
      <c r="F347" s="4"/>
      <c r="G347" s="4"/>
      <c r="H347" s="865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.5">
      <c r="A348" s="4"/>
      <c r="B348" s="4"/>
      <c r="C348" s="4"/>
      <c r="D348" s="4"/>
      <c r="E348" s="4"/>
      <c r="F348" s="4"/>
      <c r="G348" s="4"/>
      <c r="H348" s="865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.5">
      <c r="A349" s="4"/>
      <c r="B349" s="4"/>
      <c r="C349" s="4"/>
      <c r="D349" s="4"/>
      <c r="E349" s="4"/>
      <c r="F349" s="4"/>
      <c r="G349" s="4"/>
      <c r="H349" s="865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.5">
      <c r="A350" s="4"/>
      <c r="B350" s="4"/>
      <c r="C350" s="4"/>
      <c r="D350" s="4"/>
      <c r="E350" s="4"/>
      <c r="F350" s="4"/>
      <c r="G350" s="4"/>
      <c r="H350" s="865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.5">
      <c r="A351" s="4"/>
      <c r="B351" s="4"/>
      <c r="C351" s="4"/>
      <c r="D351" s="4"/>
      <c r="E351" s="4"/>
      <c r="F351" s="4"/>
      <c r="G351" s="4"/>
      <c r="H351" s="865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.5">
      <c r="A352" s="4"/>
      <c r="B352" s="4"/>
      <c r="C352" s="4"/>
      <c r="D352" s="4"/>
      <c r="E352" s="4"/>
      <c r="F352" s="4"/>
      <c r="G352" s="4"/>
      <c r="H352" s="865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.5">
      <c r="A353" s="4"/>
      <c r="B353" s="4"/>
      <c r="C353" s="4"/>
      <c r="D353" s="4"/>
      <c r="E353" s="4"/>
      <c r="F353" s="4"/>
      <c r="G353" s="4"/>
      <c r="H353" s="865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.5">
      <c r="A354" s="4"/>
      <c r="B354" s="4"/>
      <c r="C354" s="4"/>
      <c r="D354" s="4"/>
      <c r="E354" s="4"/>
      <c r="F354" s="4"/>
      <c r="G354" s="4"/>
      <c r="H354" s="865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.5">
      <c r="A355" s="4"/>
      <c r="B355" s="4"/>
      <c r="C355" s="4"/>
      <c r="D355" s="4"/>
      <c r="E355" s="4"/>
      <c r="F355" s="4"/>
      <c r="G355" s="4"/>
      <c r="H355" s="865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.5">
      <c r="A356" s="4"/>
      <c r="B356" s="4"/>
      <c r="C356" s="4"/>
      <c r="D356" s="4"/>
      <c r="E356" s="4"/>
      <c r="F356" s="4"/>
      <c r="G356" s="4"/>
      <c r="H356" s="865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.5">
      <c r="A357" s="4"/>
      <c r="B357" s="4"/>
      <c r="C357" s="4"/>
      <c r="D357" s="4"/>
      <c r="E357" s="4"/>
      <c r="F357" s="4"/>
      <c r="G357" s="4"/>
      <c r="H357" s="865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.5">
      <c r="A358" s="4"/>
      <c r="B358" s="4"/>
      <c r="C358" s="4"/>
      <c r="D358" s="4"/>
      <c r="E358" s="4"/>
      <c r="F358" s="4"/>
      <c r="G358" s="4"/>
      <c r="H358" s="865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.5">
      <c r="A359" s="4"/>
      <c r="B359" s="4"/>
      <c r="C359" s="4"/>
      <c r="D359" s="4"/>
      <c r="E359" s="4"/>
      <c r="F359" s="4"/>
      <c r="G359" s="4"/>
      <c r="H359" s="865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.5">
      <c r="A360" s="4"/>
      <c r="B360" s="4"/>
      <c r="C360" s="4"/>
      <c r="D360" s="4"/>
      <c r="E360" s="4"/>
      <c r="F360" s="4"/>
      <c r="G360" s="4"/>
      <c r="H360" s="865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.5">
      <c r="A361" s="4"/>
      <c r="B361" s="4"/>
      <c r="C361" s="4"/>
      <c r="D361" s="4"/>
      <c r="E361" s="4"/>
      <c r="F361" s="4"/>
      <c r="G361" s="4"/>
      <c r="H361" s="865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.5">
      <c r="A362" s="4"/>
      <c r="B362" s="4"/>
      <c r="C362" s="4"/>
      <c r="D362" s="4"/>
      <c r="E362" s="4"/>
      <c r="F362" s="4"/>
      <c r="G362" s="4"/>
      <c r="H362" s="865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.5">
      <c r="A363" s="4"/>
      <c r="B363" s="4"/>
      <c r="C363" s="4"/>
      <c r="D363" s="4"/>
      <c r="E363" s="4"/>
      <c r="F363" s="4"/>
      <c r="G363" s="4"/>
      <c r="H363" s="865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.5">
      <c r="A364" s="4"/>
      <c r="B364" s="4"/>
      <c r="C364" s="4"/>
      <c r="D364" s="4"/>
      <c r="E364" s="4"/>
      <c r="F364" s="4"/>
      <c r="G364" s="4"/>
      <c r="H364" s="865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.5">
      <c r="A365" s="4"/>
      <c r="B365" s="4"/>
      <c r="C365" s="4"/>
      <c r="D365" s="4"/>
      <c r="E365" s="4"/>
      <c r="F365" s="4"/>
      <c r="G365" s="4"/>
      <c r="H365" s="865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.5">
      <c r="A366" s="4"/>
      <c r="B366" s="4"/>
      <c r="C366" s="4"/>
      <c r="D366" s="4"/>
      <c r="E366" s="4"/>
      <c r="F366" s="4"/>
      <c r="G366" s="4"/>
      <c r="H366" s="865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.5">
      <c r="A367" s="4"/>
      <c r="B367" s="4"/>
      <c r="C367" s="4"/>
      <c r="D367" s="4"/>
      <c r="E367" s="4"/>
      <c r="F367" s="4"/>
      <c r="G367" s="4"/>
      <c r="H367" s="865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.5">
      <c r="A368" s="4"/>
      <c r="B368" s="4"/>
      <c r="C368" s="4"/>
      <c r="D368" s="4"/>
      <c r="E368" s="4"/>
      <c r="F368" s="4"/>
      <c r="G368" s="4"/>
      <c r="H368" s="865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.5">
      <c r="A369" s="4"/>
      <c r="B369" s="4"/>
      <c r="C369" s="4"/>
      <c r="D369" s="4"/>
      <c r="E369" s="4"/>
      <c r="F369" s="4"/>
      <c r="G369" s="4"/>
      <c r="H369" s="865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.5">
      <c r="A370" s="4"/>
      <c r="B370" s="4"/>
      <c r="C370" s="4"/>
      <c r="D370" s="4"/>
      <c r="E370" s="4"/>
      <c r="F370" s="4"/>
      <c r="G370" s="4"/>
      <c r="H370" s="865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.5">
      <c r="A371" s="4"/>
      <c r="B371" s="4"/>
      <c r="C371" s="4"/>
      <c r="D371" s="4"/>
      <c r="E371" s="4"/>
      <c r="F371" s="4"/>
      <c r="G371" s="4"/>
      <c r="H371" s="865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.5">
      <c r="A372" s="4"/>
      <c r="B372" s="4"/>
      <c r="C372" s="4"/>
      <c r="D372" s="4"/>
      <c r="E372" s="4"/>
      <c r="F372" s="4"/>
      <c r="G372" s="4"/>
      <c r="H372" s="865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.5">
      <c r="A373" s="4"/>
      <c r="B373" s="4"/>
      <c r="C373" s="4"/>
      <c r="D373" s="4"/>
      <c r="E373" s="4"/>
      <c r="F373" s="4"/>
      <c r="G373" s="4"/>
      <c r="H373" s="865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.5">
      <c r="A374" s="4"/>
      <c r="B374" s="4"/>
      <c r="C374" s="4"/>
      <c r="D374" s="4"/>
      <c r="E374" s="4"/>
      <c r="F374" s="4"/>
      <c r="G374" s="4"/>
      <c r="H374" s="865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.5">
      <c r="A375" s="4"/>
      <c r="B375" s="4"/>
      <c r="C375" s="4"/>
      <c r="D375" s="4"/>
      <c r="E375" s="4"/>
      <c r="F375" s="4"/>
      <c r="G375" s="4"/>
      <c r="H375" s="865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.5">
      <c r="A376" s="4"/>
      <c r="B376" s="4"/>
      <c r="C376" s="4"/>
      <c r="D376" s="4"/>
      <c r="E376" s="4"/>
      <c r="F376" s="4"/>
      <c r="G376" s="4"/>
      <c r="H376" s="865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.5">
      <c r="A377" s="4"/>
      <c r="B377" s="4"/>
      <c r="C377" s="4"/>
      <c r="D377" s="4"/>
      <c r="E377" s="4"/>
      <c r="F377" s="4"/>
      <c r="G377" s="4"/>
      <c r="H377" s="865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.5">
      <c r="A378" s="4"/>
      <c r="B378" s="4"/>
      <c r="C378" s="4"/>
      <c r="D378" s="4"/>
      <c r="E378" s="4"/>
      <c r="F378" s="4"/>
      <c r="G378" s="4"/>
      <c r="H378" s="865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.5">
      <c r="A379" s="4"/>
      <c r="B379" s="4"/>
      <c r="C379" s="4"/>
      <c r="D379" s="4"/>
      <c r="E379" s="4"/>
      <c r="F379" s="4"/>
      <c r="G379" s="4"/>
      <c r="H379" s="865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.5">
      <c r="A380" s="4"/>
      <c r="B380" s="4"/>
      <c r="C380" s="4"/>
      <c r="D380" s="4"/>
      <c r="E380" s="4"/>
      <c r="F380" s="4"/>
      <c r="G380" s="4"/>
      <c r="H380" s="865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.5">
      <c r="A381" s="4"/>
      <c r="B381" s="4"/>
      <c r="C381" s="4"/>
      <c r="D381" s="4"/>
      <c r="E381" s="4"/>
      <c r="F381" s="4"/>
      <c r="G381" s="4"/>
      <c r="H381" s="865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.5">
      <c r="A382" s="4"/>
      <c r="B382" s="4"/>
      <c r="C382" s="4"/>
      <c r="D382" s="4"/>
      <c r="E382" s="4"/>
      <c r="F382" s="4"/>
      <c r="G382" s="4"/>
      <c r="H382" s="865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.5">
      <c r="A383" s="4"/>
      <c r="B383" s="4"/>
      <c r="C383" s="4"/>
      <c r="D383" s="4"/>
      <c r="E383" s="4"/>
      <c r="F383" s="4"/>
      <c r="G383" s="4"/>
      <c r="H383" s="865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.5">
      <c r="A384" s="4"/>
      <c r="B384" s="4"/>
      <c r="C384" s="4"/>
      <c r="D384" s="4"/>
      <c r="E384" s="4"/>
      <c r="F384" s="4"/>
      <c r="G384" s="4"/>
      <c r="H384" s="865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.5">
      <c r="A385" s="4"/>
      <c r="B385" s="4"/>
      <c r="C385" s="4"/>
      <c r="D385" s="4"/>
      <c r="E385" s="4"/>
      <c r="F385" s="4"/>
      <c r="G385" s="4"/>
      <c r="H385" s="865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.5">
      <c r="A386" s="4"/>
      <c r="B386" s="4"/>
      <c r="C386" s="4"/>
      <c r="D386" s="4"/>
      <c r="E386" s="4"/>
      <c r="F386" s="4"/>
      <c r="G386" s="4"/>
      <c r="H386" s="865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.5">
      <c r="A387" s="4"/>
      <c r="B387" s="4"/>
      <c r="C387" s="4"/>
      <c r="D387" s="4"/>
      <c r="E387" s="4"/>
      <c r="F387" s="4"/>
      <c r="G387" s="4"/>
      <c r="H387" s="865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.5">
      <c r="A388" s="4"/>
      <c r="B388" s="4"/>
      <c r="C388" s="4"/>
      <c r="D388" s="4"/>
      <c r="E388" s="4"/>
      <c r="F388" s="4"/>
      <c r="G388" s="4"/>
      <c r="H388" s="865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.5">
      <c r="A389" s="4"/>
      <c r="B389" s="4"/>
      <c r="C389" s="4"/>
      <c r="D389" s="4"/>
      <c r="E389" s="4"/>
      <c r="F389" s="4"/>
      <c r="G389" s="4"/>
      <c r="H389" s="865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.5">
      <c r="A390" s="4"/>
      <c r="B390" s="4"/>
      <c r="C390" s="4"/>
      <c r="D390" s="4"/>
      <c r="E390" s="4"/>
      <c r="F390" s="4"/>
      <c r="G390" s="4"/>
      <c r="H390" s="865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.5">
      <c r="A391" s="4"/>
      <c r="B391" s="4"/>
      <c r="C391" s="4"/>
      <c r="D391" s="4"/>
      <c r="E391" s="4"/>
      <c r="F391" s="4"/>
      <c r="G391" s="4"/>
      <c r="H391" s="865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.5">
      <c r="A392" s="4"/>
      <c r="B392" s="4"/>
      <c r="C392" s="4"/>
      <c r="D392" s="4"/>
      <c r="E392" s="4"/>
      <c r="F392" s="4"/>
      <c r="G392" s="4"/>
      <c r="H392" s="865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.5">
      <c r="A393" s="4"/>
      <c r="B393" s="4"/>
      <c r="C393" s="4"/>
      <c r="D393" s="4"/>
      <c r="E393" s="4"/>
      <c r="F393" s="4"/>
      <c r="G393" s="4"/>
      <c r="H393" s="865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.5">
      <c r="A394" s="4"/>
      <c r="B394" s="4"/>
      <c r="C394" s="4"/>
      <c r="D394" s="4"/>
      <c r="E394" s="4"/>
      <c r="F394" s="4"/>
      <c r="G394" s="4"/>
      <c r="H394" s="865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.5">
      <c r="A395" s="4"/>
      <c r="B395" s="4"/>
      <c r="C395" s="4"/>
      <c r="D395" s="4"/>
      <c r="E395" s="4"/>
      <c r="F395" s="4"/>
      <c r="G395" s="4"/>
      <c r="H395" s="865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.5">
      <c r="A396" s="4"/>
      <c r="B396" s="4"/>
      <c r="C396" s="4"/>
      <c r="D396" s="4"/>
      <c r="E396" s="4"/>
      <c r="F396" s="4"/>
      <c r="G396" s="4"/>
      <c r="H396" s="865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.5">
      <c r="A397" s="4"/>
      <c r="B397" s="4"/>
      <c r="C397" s="4"/>
      <c r="D397" s="4"/>
      <c r="E397" s="4"/>
      <c r="F397" s="4"/>
      <c r="G397" s="4"/>
      <c r="H397" s="865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.5">
      <c r="A398" s="4"/>
      <c r="B398" s="4"/>
      <c r="C398" s="4"/>
      <c r="D398" s="4"/>
      <c r="E398" s="4"/>
      <c r="F398" s="4"/>
      <c r="G398" s="4"/>
      <c r="H398" s="865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.5">
      <c r="A399" s="4"/>
      <c r="B399" s="4"/>
      <c r="C399" s="4"/>
      <c r="D399" s="4"/>
      <c r="E399" s="4"/>
      <c r="F399" s="4"/>
      <c r="G399" s="4"/>
      <c r="H399" s="865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.5">
      <c r="A400" s="4"/>
      <c r="B400" s="4"/>
      <c r="C400" s="4"/>
      <c r="D400" s="4"/>
      <c r="E400" s="4"/>
      <c r="F400" s="4"/>
      <c r="G400" s="4"/>
      <c r="H400" s="865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.5">
      <c r="A401" s="4"/>
      <c r="B401" s="4"/>
      <c r="C401" s="4"/>
      <c r="D401" s="4"/>
      <c r="E401" s="4"/>
      <c r="F401" s="4"/>
      <c r="G401" s="4"/>
      <c r="H401" s="865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.5">
      <c r="A402" s="4"/>
      <c r="B402" s="4"/>
      <c r="C402" s="4"/>
      <c r="D402" s="4"/>
      <c r="E402" s="4"/>
      <c r="F402" s="4"/>
      <c r="G402" s="4"/>
      <c r="H402" s="865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.5">
      <c r="A403" s="4"/>
      <c r="B403" s="4"/>
      <c r="C403" s="4"/>
      <c r="D403" s="4"/>
      <c r="E403" s="4"/>
      <c r="F403" s="4"/>
      <c r="G403" s="4"/>
      <c r="H403" s="865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.5">
      <c r="A404" s="4"/>
      <c r="B404" s="4"/>
      <c r="C404" s="4"/>
      <c r="D404" s="4"/>
      <c r="E404" s="4"/>
      <c r="F404" s="4"/>
      <c r="G404" s="4"/>
      <c r="H404" s="865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.5">
      <c r="A405" s="4"/>
      <c r="B405" s="4"/>
      <c r="C405" s="4"/>
      <c r="D405" s="4"/>
      <c r="E405" s="4"/>
      <c r="F405" s="4"/>
      <c r="G405" s="4"/>
      <c r="H405" s="865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.5">
      <c r="A406" s="4"/>
      <c r="B406" s="4"/>
      <c r="C406" s="4"/>
      <c r="D406" s="4"/>
      <c r="E406" s="4"/>
      <c r="F406" s="4"/>
      <c r="G406" s="4"/>
      <c r="H406" s="865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.5">
      <c r="A407" s="4"/>
      <c r="B407" s="4"/>
      <c r="C407" s="4"/>
      <c r="D407" s="4"/>
      <c r="E407" s="4"/>
      <c r="F407" s="4"/>
      <c r="G407" s="4"/>
      <c r="H407" s="865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.5">
      <c r="A408" s="4"/>
      <c r="B408" s="4"/>
      <c r="C408" s="4"/>
      <c r="D408" s="4"/>
      <c r="E408" s="4"/>
      <c r="F408" s="4"/>
      <c r="G408" s="4"/>
      <c r="H408" s="865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.5">
      <c r="A409" s="4"/>
      <c r="B409" s="4"/>
      <c r="C409" s="4"/>
      <c r="D409" s="4"/>
      <c r="E409" s="4"/>
      <c r="F409" s="4"/>
      <c r="G409" s="4"/>
      <c r="H409" s="865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.5">
      <c r="A410" s="4"/>
      <c r="B410" s="4"/>
      <c r="C410" s="4"/>
      <c r="D410" s="4"/>
      <c r="E410" s="4"/>
      <c r="F410" s="4"/>
      <c r="G410" s="4"/>
      <c r="H410" s="865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.5">
      <c r="A411" s="4"/>
      <c r="B411" s="4"/>
      <c r="C411" s="4"/>
      <c r="D411" s="4"/>
      <c r="E411" s="4"/>
      <c r="F411" s="4"/>
      <c r="G411" s="4"/>
      <c r="H411" s="865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.5">
      <c r="A412" s="4"/>
      <c r="B412" s="4"/>
      <c r="C412" s="4"/>
      <c r="D412" s="4"/>
      <c r="E412" s="4"/>
      <c r="F412" s="4"/>
      <c r="G412" s="4"/>
      <c r="H412" s="865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.5">
      <c r="A413" s="4"/>
      <c r="B413" s="4"/>
      <c r="C413" s="4"/>
      <c r="D413" s="4"/>
      <c r="E413" s="4"/>
      <c r="F413" s="4"/>
      <c r="G413" s="4"/>
      <c r="H413" s="865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.5">
      <c r="A414" s="4"/>
      <c r="B414" s="4"/>
      <c r="C414" s="4"/>
      <c r="D414" s="4"/>
      <c r="E414" s="4"/>
      <c r="F414" s="4"/>
      <c r="G414" s="4"/>
      <c r="H414" s="865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.5">
      <c r="A415" s="4"/>
      <c r="B415" s="4"/>
      <c r="C415" s="4"/>
      <c r="D415" s="4"/>
      <c r="E415" s="4"/>
      <c r="F415" s="4"/>
      <c r="G415" s="4"/>
      <c r="H415" s="865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.5">
      <c r="A416" s="4"/>
      <c r="B416" s="4"/>
      <c r="C416" s="4"/>
      <c r="D416" s="4"/>
      <c r="E416" s="4"/>
      <c r="F416" s="4"/>
      <c r="G416" s="4"/>
      <c r="H416" s="865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.5">
      <c r="A417" s="4"/>
      <c r="B417" s="4"/>
      <c r="C417" s="4"/>
      <c r="D417" s="4"/>
      <c r="E417" s="4"/>
      <c r="F417" s="4"/>
      <c r="G417" s="4"/>
      <c r="H417" s="865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.5">
      <c r="A418" s="4"/>
      <c r="B418" s="4"/>
      <c r="C418" s="4"/>
      <c r="D418" s="4"/>
      <c r="E418" s="4"/>
      <c r="F418" s="4"/>
      <c r="G418" s="4"/>
      <c r="H418" s="865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.5">
      <c r="A419" s="4"/>
      <c r="B419" s="4"/>
      <c r="C419" s="4"/>
      <c r="D419" s="4"/>
      <c r="E419" s="4"/>
      <c r="F419" s="4"/>
      <c r="G419" s="4"/>
      <c r="H419" s="865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.5">
      <c r="A420" s="4"/>
      <c r="B420" s="4"/>
      <c r="C420" s="4"/>
      <c r="D420" s="4"/>
      <c r="E420" s="4"/>
      <c r="F420" s="4"/>
      <c r="G420" s="4"/>
      <c r="H420" s="865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.5">
      <c r="A421" s="4"/>
      <c r="B421" s="4"/>
      <c r="C421" s="4"/>
      <c r="D421" s="4"/>
      <c r="E421" s="4"/>
      <c r="F421" s="4"/>
      <c r="G421" s="4"/>
      <c r="H421" s="865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.5">
      <c r="A422" s="4"/>
      <c r="B422" s="4"/>
      <c r="C422" s="4"/>
      <c r="D422" s="4"/>
      <c r="E422" s="4"/>
      <c r="F422" s="4"/>
      <c r="G422" s="4"/>
      <c r="H422" s="865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.5">
      <c r="A423" s="4"/>
      <c r="B423" s="4"/>
      <c r="C423" s="4"/>
      <c r="D423" s="4"/>
      <c r="E423" s="4"/>
      <c r="F423" s="4"/>
      <c r="G423" s="4"/>
      <c r="H423" s="865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.5">
      <c r="A424" s="4"/>
      <c r="B424" s="4"/>
      <c r="C424" s="4"/>
      <c r="D424" s="4"/>
      <c r="E424" s="4"/>
      <c r="F424" s="4"/>
      <c r="G424" s="4"/>
      <c r="H424" s="865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.5">
      <c r="A425" s="4"/>
      <c r="B425" s="4"/>
      <c r="C425" s="4"/>
      <c r="D425" s="4"/>
      <c r="E425" s="4"/>
      <c r="F425" s="4"/>
      <c r="G425" s="4"/>
      <c r="H425" s="865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.5">
      <c r="A426" s="4"/>
      <c r="B426" s="4"/>
      <c r="C426" s="4"/>
      <c r="D426" s="4"/>
      <c r="E426" s="4"/>
      <c r="F426" s="4"/>
      <c r="G426" s="4"/>
      <c r="H426" s="865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.5">
      <c r="A427" s="4"/>
      <c r="B427" s="4"/>
      <c r="C427" s="4"/>
      <c r="D427" s="4"/>
      <c r="E427" s="4"/>
      <c r="F427" s="4"/>
      <c r="G427" s="4"/>
      <c r="H427" s="865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.5">
      <c r="A428" s="4"/>
      <c r="B428" s="4"/>
      <c r="C428" s="4"/>
      <c r="D428" s="4"/>
      <c r="E428" s="4"/>
      <c r="F428" s="4"/>
      <c r="G428" s="4"/>
      <c r="H428" s="865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.5">
      <c r="A429" s="4"/>
      <c r="B429" s="4"/>
      <c r="C429" s="4"/>
      <c r="D429" s="4"/>
      <c r="E429" s="4"/>
      <c r="F429" s="4"/>
      <c r="G429" s="4"/>
      <c r="H429" s="865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.5">
      <c r="A430" s="4"/>
      <c r="B430" s="4"/>
      <c r="C430" s="4"/>
      <c r="D430" s="4"/>
      <c r="E430" s="4"/>
      <c r="F430" s="4"/>
      <c r="G430" s="4"/>
      <c r="H430" s="865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.5">
      <c r="A431" s="4"/>
      <c r="B431" s="4"/>
      <c r="C431" s="4"/>
      <c r="D431" s="4"/>
      <c r="E431" s="4"/>
      <c r="F431" s="4"/>
      <c r="G431" s="4"/>
      <c r="H431" s="865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.5">
      <c r="A432" s="4"/>
      <c r="B432" s="4"/>
      <c r="C432" s="4"/>
      <c r="D432" s="4"/>
      <c r="E432" s="4"/>
      <c r="F432" s="4"/>
      <c r="G432" s="4"/>
      <c r="H432" s="865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.5">
      <c r="A433" s="4"/>
      <c r="B433" s="4"/>
      <c r="C433" s="4"/>
      <c r="D433" s="4"/>
      <c r="E433" s="4"/>
      <c r="F433" s="4"/>
      <c r="G433" s="4"/>
      <c r="H433" s="865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.5">
      <c r="A434" s="4"/>
      <c r="B434" s="4"/>
      <c r="C434" s="4"/>
      <c r="D434" s="4"/>
      <c r="E434" s="4"/>
      <c r="F434" s="4"/>
      <c r="G434" s="4"/>
      <c r="H434" s="865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.5">
      <c r="A435" s="4"/>
      <c r="B435" s="4"/>
      <c r="C435" s="4"/>
      <c r="D435" s="4"/>
      <c r="E435" s="4"/>
      <c r="F435" s="4"/>
      <c r="G435" s="4"/>
      <c r="H435" s="865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.5">
      <c r="A436" s="4"/>
      <c r="B436" s="4"/>
      <c r="C436" s="4"/>
      <c r="D436" s="4"/>
      <c r="E436" s="4"/>
      <c r="F436" s="4"/>
      <c r="G436" s="4"/>
      <c r="H436" s="865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.5">
      <c r="A437" s="4"/>
      <c r="B437" s="4"/>
      <c r="C437" s="4"/>
      <c r="D437" s="4"/>
      <c r="E437" s="4"/>
      <c r="F437" s="4"/>
      <c r="G437" s="4"/>
      <c r="H437" s="865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.5">
      <c r="A438" s="4"/>
      <c r="B438" s="4"/>
      <c r="C438" s="4"/>
      <c r="D438" s="4"/>
      <c r="E438" s="4"/>
      <c r="F438" s="4"/>
      <c r="G438" s="4"/>
      <c r="H438" s="865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.5">
      <c r="A439" s="4"/>
      <c r="B439" s="4"/>
      <c r="C439" s="4"/>
      <c r="D439" s="4"/>
      <c r="E439" s="4"/>
      <c r="F439" s="4"/>
      <c r="G439" s="4"/>
      <c r="H439" s="865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.5">
      <c r="A440" s="4"/>
      <c r="B440" s="4"/>
      <c r="C440" s="4"/>
      <c r="D440" s="4"/>
      <c r="E440" s="4"/>
      <c r="F440" s="4"/>
      <c r="G440" s="4"/>
      <c r="H440" s="865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.5">
      <c r="A441" s="4"/>
      <c r="B441" s="4"/>
      <c r="C441" s="4"/>
      <c r="D441" s="4"/>
      <c r="E441" s="4"/>
      <c r="F441" s="4"/>
      <c r="G441" s="4"/>
      <c r="H441" s="865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.5">
      <c r="A442" s="4"/>
      <c r="B442" s="4"/>
      <c r="C442" s="4"/>
      <c r="D442" s="4"/>
      <c r="E442" s="4"/>
      <c r="F442" s="4"/>
      <c r="G442" s="4"/>
      <c r="H442" s="865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.5">
      <c r="A443" s="4"/>
      <c r="B443" s="4"/>
      <c r="C443" s="4"/>
      <c r="D443" s="4"/>
      <c r="E443" s="4"/>
      <c r="F443" s="4"/>
      <c r="G443" s="4"/>
      <c r="H443" s="865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.5">
      <c r="A444" s="4"/>
      <c r="B444" s="4"/>
      <c r="C444" s="4"/>
      <c r="D444" s="4"/>
      <c r="E444" s="4"/>
      <c r="F444" s="4"/>
      <c r="G444" s="4"/>
      <c r="H444" s="865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.5">
      <c r="A445" s="4"/>
      <c r="B445" s="4"/>
      <c r="C445" s="4"/>
      <c r="D445" s="4"/>
      <c r="E445" s="4"/>
      <c r="F445" s="4"/>
      <c r="G445" s="4"/>
      <c r="H445" s="865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.5">
      <c r="A446" s="4"/>
      <c r="B446" s="4"/>
      <c r="C446" s="4"/>
      <c r="D446" s="4"/>
      <c r="E446" s="4"/>
      <c r="F446" s="4"/>
      <c r="G446" s="4"/>
      <c r="H446" s="865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.5">
      <c r="A447" s="4"/>
      <c r="B447" s="4"/>
      <c r="C447" s="4"/>
      <c r="D447" s="4"/>
      <c r="E447" s="4"/>
      <c r="F447" s="4"/>
      <c r="G447" s="4"/>
      <c r="H447" s="865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.5">
      <c r="A448" s="4"/>
      <c r="B448" s="4"/>
      <c r="C448" s="4"/>
      <c r="D448" s="4"/>
      <c r="E448" s="4"/>
      <c r="F448" s="4"/>
      <c r="G448" s="4"/>
      <c r="H448" s="865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.5">
      <c r="A449" s="4"/>
      <c r="B449" s="4"/>
      <c r="C449" s="4"/>
      <c r="D449" s="4"/>
      <c r="E449" s="4"/>
      <c r="F449" s="4"/>
      <c r="G449" s="4"/>
      <c r="H449" s="865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.5">
      <c r="A450" s="4"/>
      <c r="B450" s="4"/>
      <c r="C450" s="4"/>
      <c r="D450" s="4"/>
      <c r="E450" s="4"/>
      <c r="F450" s="4"/>
      <c r="G450" s="4"/>
      <c r="H450" s="865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.5">
      <c r="A451" s="4"/>
      <c r="B451" s="4"/>
      <c r="C451" s="4"/>
      <c r="D451" s="4"/>
      <c r="E451" s="4"/>
      <c r="F451" s="4"/>
      <c r="G451" s="4"/>
      <c r="H451" s="865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.5">
      <c r="A452" s="4"/>
      <c r="B452" s="4"/>
      <c r="C452" s="4"/>
      <c r="D452" s="4"/>
      <c r="E452" s="4"/>
      <c r="F452" s="4"/>
      <c r="G452" s="4"/>
      <c r="H452" s="865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.5">
      <c r="A453" s="4"/>
      <c r="B453" s="4"/>
      <c r="C453" s="4"/>
      <c r="D453" s="4"/>
      <c r="E453" s="4"/>
      <c r="F453" s="4"/>
      <c r="G453" s="4"/>
      <c r="H453" s="865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.5">
      <c r="A454" s="4"/>
      <c r="B454" s="4"/>
      <c r="C454" s="4"/>
      <c r="D454" s="4"/>
      <c r="E454" s="4"/>
      <c r="F454" s="4"/>
      <c r="G454" s="4"/>
      <c r="H454" s="865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.5">
      <c r="A455" s="4"/>
      <c r="B455" s="4"/>
      <c r="C455" s="4"/>
      <c r="D455" s="4"/>
      <c r="E455" s="4"/>
      <c r="F455" s="4"/>
      <c r="G455" s="4"/>
      <c r="H455" s="865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.5">
      <c r="A456" s="4"/>
      <c r="B456" s="4"/>
      <c r="C456" s="4"/>
      <c r="D456" s="4"/>
      <c r="E456" s="4"/>
      <c r="F456" s="4"/>
      <c r="G456" s="4"/>
      <c r="H456" s="865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.5">
      <c r="A457" s="4"/>
      <c r="B457" s="4"/>
      <c r="C457" s="4"/>
      <c r="D457" s="4"/>
      <c r="E457" s="4"/>
      <c r="F457" s="4"/>
      <c r="G457" s="4"/>
      <c r="H457" s="865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.5">
      <c r="A458" s="4"/>
      <c r="B458" s="4"/>
      <c r="C458" s="4"/>
      <c r="D458" s="4"/>
      <c r="E458" s="4"/>
      <c r="F458" s="4"/>
      <c r="G458" s="4"/>
      <c r="H458" s="865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.5">
      <c r="A459" s="4"/>
      <c r="B459" s="4"/>
      <c r="C459" s="4"/>
      <c r="D459" s="4"/>
      <c r="E459" s="4"/>
      <c r="F459" s="4"/>
      <c r="G459" s="4"/>
      <c r="H459" s="865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.5">
      <c r="A460" s="4"/>
      <c r="B460" s="4"/>
      <c r="C460" s="4"/>
      <c r="D460" s="4"/>
      <c r="E460" s="4"/>
      <c r="F460" s="4"/>
      <c r="G460" s="4"/>
      <c r="H460" s="865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.5">
      <c r="A461" s="4"/>
      <c r="B461" s="4"/>
      <c r="C461" s="4"/>
      <c r="D461" s="4"/>
      <c r="E461" s="4"/>
      <c r="F461" s="4"/>
      <c r="G461" s="4"/>
      <c r="H461" s="865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.5">
      <c r="A462" s="4"/>
      <c r="B462" s="4"/>
      <c r="C462" s="4"/>
      <c r="D462" s="4"/>
      <c r="E462" s="4"/>
      <c r="F462" s="4"/>
      <c r="G462" s="4"/>
      <c r="H462" s="865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.5">
      <c r="A463" s="4"/>
      <c r="B463" s="4"/>
      <c r="C463" s="4"/>
      <c r="D463" s="4"/>
      <c r="E463" s="4"/>
      <c r="F463" s="4"/>
      <c r="G463" s="4"/>
      <c r="H463" s="865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.5">
      <c r="A464" s="4"/>
      <c r="B464" s="4"/>
      <c r="C464" s="4"/>
      <c r="D464" s="4"/>
      <c r="E464" s="4"/>
      <c r="F464" s="4"/>
      <c r="G464" s="4"/>
      <c r="H464" s="865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.5">
      <c r="A465" s="4"/>
      <c r="B465" s="4"/>
      <c r="C465" s="4"/>
      <c r="D465" s="4"/>
      <c r="E465" s="4"/>
      <c r="F465" s="4"/>
      <c r="G465" s="4"/>
      <c r="H465" s="865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.5">
      <c r="A466" s="4"/>
      <c r="B466" s="4"/>
      <c r="C466" s="4"/>
      <c r="D466" s="4"/>
      <c r="E466" s="4"/>
      <c r="F466" s="4"/>
      <c r="G466" s="4"/>
      <c r="H466" s="865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.5">
      <c r="A467" s="4"/>
      <c r="B467" s="4"/>
      <c r="C467" s="4"/>
      <c r="D467" s="4"/>
      <c r="E467" s="4"/>
      <c r="F467" s="4"/>
      <c r="G467" s="4"/>
      <c r="H467" s="865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.5">
      <c r="A468" s="4"/>
      <c r="B468" s="4"/>
      <c r="C468" s="4"/>
      <c r="D468" s="4"/>
      <c r="E468" s="4"/>
      <c r="F468" s="4"/>
      <c r="G468" s="4"/>
      <c r="H468" s="865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.5">
      <c r="A469" s="4"/>
      <c r="B469" s="4"/>
      <c r="C469" s="4"/>
      <c r="D469" s="4"/>
      <c r="E469" s="4"/>
      <c r="F469" s="4"/>
      <c r="G469" s="4"/>
      <c r="H469" s="865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.5">
      <c r="A470" s="4"/>
      <c r="B470" s="4"/>
      <c r="C470" s="4"/>
      <c r="D470" s="4"/>
      <c r="E470" s="4"/>
      <c r="F470" s="4"/>
      <c r="G470" s="4"/>
      <c r="H470" s="865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.5">
      <c r="A471" s="4"/>
      <c r="B471" s="4"/>
      <c r="C471" s="4"/>
      <c r="D471" s="4"/>
      <c r="E471" s="4"/>
      <c r="F471" s="4"/>
      <c r="G471" s="4"/>
      <c r="H471" s="865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.5">
      <c r="A472" s="4"/>
      <c r="B472" s="4"/>
      <c r="C472" s="4"/>
      <c r="D472" s="4"/>
      <c r="E472" s="4"/>
      <c r="F472" s="4"/>
      <c r="G472" s="4"/>
      <c r="H472" s="865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.5">
      <c r="A473" s="4"/>
      <c r="B473" s="4"/>
      <c r="C473" s="4"/>
      <c r="D473" s="4"/>
      <c r="E473" s="4"/>
      <c r="F473" s="4"/>
      <c r="G473" s="4"/>
      <c r="H473" s="865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.5">
      <c r="A474" s="4"/>
      <c r="B474" s="4"/>
      <c r="C474" s="4"/>
      <c r="D474" s="4"/>
      <c r="E474" s="4"/>
      <c r="F474" s="4"/>
      <c r="G474" s="4"/>
      <c r="H474" s="865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.5">
      <c r="A475" s="4"/>
      <c r="B475" s="4"/>
      <c r="C475" s="4"/>
      <c r="D475" s="4"/>
      <c r="E475" s="4"/>
      <c r="F475" s="4"/>
      <c r="G475" s="4"/>
      <c r="H475" s="865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.5">
      <c r="A476" s="4"/>
      <c r="B476" s="4"/>
      <c r="C476" s="4"/>
      <c r="D476" s="4"/>
      <c r="E476" s="4"/>
      <c r="F476" s="4"/>
      <c r="G476" s="4"/>
      <c r="H476" s="865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.5">
      <c r="A477" s="4"/>
      <c r="B477" s="4"/>
      <c r="C477" s="4"/>
      <c r="D477" s="4"/>
      <c r="E477" s="4"/>
      <c r="F477" s="4"/>
      <c r="G477" s="4"/>
      <c r="H477" s="865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.5">
      <c r="A478" s="4"/>
      <c r="B478" s="4"/>
      <c r="C478" s="4"/>
      <c r="D478" s="4"/>
      <c r="E478" s="4"/>
      <c r="F478" s="4"/>
      <c r="G478" s="4"/>
      <c r="H478" s="865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.5">
      <c r="A479" s="4"/>
      <c r="B479" s="4"/>
      <c r="C479" s="4"/>
      <c r="D479" s="4"/>
      <c r="E479" s="4"/>
      <c r="F479" s="4"/>
      <c r="G479" s="4"/>
      <c r="H479" s="865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.5">
      <c r="A480" s="4"/>
      <c r="B480" s="4"/>
      <c r="C480" s="4"/>
      <c r="D480" s="4"/>
      <c r="E480" s="4"/>
      <c r="F480" s="4"/>
      <c r="G480" s="4"/>
      <c r="H480" s="865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.5">
      <c r="A481" s="4"/>
      <c r="B481" s="4"/>
      <c r="C481" s="4"/>
      <c r="D481" s="4"/>
      <c r="E481" s="4"/>
      <c r="F481" s="4"/>
      <c r="G481" s="4"/>
      <c r="H481" s="865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.5">
      <c r="A482" s="4"/>
      <c r="B482" s="4"/>
      <c r="C482" s="4"/>
      <c r="D482" s="4"/>
      <c r="E482" s="4"/>
      <c r="F482" s="4"/>
      <c r="G482" s="4"/>
      <c r="H482" s="865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.5">
      <c r="A483" s="4"/>
      <c r="B483" s="4"/>
      <c r="C483" s="4"/>
      <c r="D483" s="4"/>
      <c r="E483" s="4"/>
      <c r="F483" s="4"/>
      <c r="G483" s="4"/>
      <c r="H483" s="865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.5">
      <c r="A484" s="4"/>
      <c r="B484" s="4"/>
      <c r="C484" s="4"/>
      <c r="D484" s="4"/>
      <c r="E484" s="4"/>
      <c r="F484" s="4"/>
      <c r="G484" s="4"/>
      <c r="H484" s="865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.5">
      <c r="A485" s="4"/>
      <c r="B485" s="4"/>
      <c r="C485" s="4"/>
      <c r="D485" s="4"/>
      <c r="E485" s="4"/>
      <c r="F485" s="4"/>
      <c r="G485" s="4"/>
      <c r="H485" s="865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.5">
      <c r="A486" s="4"/>
      <c r="B486" s="4"/>
      <c r="C486" s="4"/>
      <c r="D486" s="4"/>
      <c r="E486" s="4"/>
      <c r="F486" s="4"/>
      <c r="G486" s="4"/>
      <c r="H486" s="865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.5">
      <c r="A487" s="4"/>
      <c r="B487" s="4"/>
      <c r="C487" s="4"/>
      <c r="D487" s="4"/>
      <c r="E487" s="4"/>
      <c r="F487" s="4"/>
      <c r="G487" s="4"/>
      <c r="H487" s="865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.5">
      <c r="A488" s="4"/>
      <c r="B488" s="4"/>
      <c r="C488" s="4"/>
      <c r="D488" s="4"/>
      <c r="E488" s="4"/>
      <c r="F488" s="4"/>
      <c r="G488" s="4"/>
      <c r="H488" s="865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.5">
      <c r="A489" s="4"/>
      <c r="B489" s="4"/>
      <c r="C489" s="4"/>
      <c r="D489" s="4"/>
      <c r="E489" s="4"/>
      <c r="F489" s="4"/>
      <c r="G489" s="4"/>
      <c r="H489" s="865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.5">
      <c r="A490" s="4"/>
      <c r="B490" s="4"/>
      <c r="C490" s="4"/>
      <c r="D490" s="4"/>
      <c r="E490" s="4"/>
      <c r="F490" s="4"/>
      <c r="G490" s="4"/>
      <c r="H490" s="865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.5">
      <c r="A491" s="4"/>
      <c r="B491" s="4"/>
      <c r="C491" s="4"/>
      <c r="D491" s="4"/>
      <c r="E491" s="4"/>
      <c r="F491" s="4"/>
      <c r="G491" s="4"/>
      <c r="H491" s="865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.5">
      <c r="A492" s="4"/>
      <c r="B492" s="4"/>
      <c r="C492" s="4"/>
      <c r="D492" s="4"/>
      <c r="E492" s="4"/>
      <c r="F492" s="4"/>
      <c r="G492" s="4"/>
      <c r="H492" s="865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.5">
      <c r="A493" s="4"/>
      <c r="B493" s="4"/>
      <c r="C493" s="4"/>
      <c r="D493" s="4"/>
      <c r="E493" s="4"/>
      <c r="F493" s="4"/>
      <c r="G493" s="4"/>
      <c r="H493" s="865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.5">
      <c r="A494" s="4"/>
      <c r="B494" s="4"/>
      <c r="C494" s="4"/>
      <c r="D494" s="4"/>
      <c r="E494" s="4"/>
      <c r="F494" s="4"/>
      <c r="G494" s="4"/>
      <c r="H494" s="865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.5">
      <c r="A495" s="4"/>
      <c r="B495" s="4"/>
      <c r="C495" s="4"/>
      <c r="D495" s="4"/>
      <c r="E495" s="4"/>
      <c r="F495" s="4"/>
      <c r="G495" s="4"/>
      <c r="H495" s="865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.5">
      <c r="A496" s="4"/>
      <c r="B496" s="4"/>
      <c r="C496" s="4"/>
      <c r="D496" s="4"/>
      <c r="E496" s="4"/>
      <c r="F496" s="4"/>
      <c r="G496" s="4"/>
      <c r="H496" s="865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.5">
      <c r="A497" s="4"/>
      <c r="B497" s="4"/>
      <c r="C497" s="4"/>
      <c r="D497" s="4"/>
      <c r="E497" s="4"/>
      <c r="F497" s="4"/>
      <c r="G497" s="4"/>
      <c r="H497" s="865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.5">
      <c r="A498" s="4"/>
      <c r="B498" s="4"/>
      <c r="C498" s="4"/>
      <c r="D498" s="4"/>
      <c r="E498" s="4"/>
      <c r="F498" s="4"/>
      <c r="G498" s="4"/>
      <c r="H498" s="865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.5">
      <c r="A499" s="4"/>
      <c r="B499" s="4"/>
      <c r="C499" s="4"/>
      <c r="D499" s="4"/>
      <c r="E499" s="4"/>
      <c r="F499" s="4"/>
      <c r="G499" s="4"/>
      <c r="H499" s="865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.5">
      <c r="A500" s="4"/>
      <c r="B500" s="4"/>
      <c r="C500" s="4"/>
      <c r="D500" s="4"/>
      <c r="E500" s="4"/>
      <c r="F500" s="4"/>
      <c r="G500" s="4"/>
      <c r="H500" s="865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.5">
      <c r="A501" s="4"/>
      <c r="B501" s="4"/>
      <c r="C501" s="4"/>
      <c r="D501" s="4"/>
      <c r="E501" s="4"/>
      <c r="F501" s="4"/>
      <c r="G501" s="4"/>
      <c r="H501" s="865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.5">
      <c r="A502" s="4"/>
      <c r="B502" s="4"/>
      <c r="C502" s="4"/>
      <c r="D502" s="4"/>
      <c r="E502" s="4"/>
      <c r="F502" s="4"/>
      <c r="G502" s="4"/>
      <c r="H502" s="865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.5">
      <c r="A503" s="4"/>
      <c r="B503" s="4"/>
      <c r="C503" s="4"/>
      <c r="D503" s="4"/>
      <c r="E503" s="4"/>
      <c r="F503" s="4"/>
      <c r="G503" s="4"/>
      <c r="H503" s="865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.5">
      <c r="A504" s="4"/>
      <c r="B504" s="4"/>
      <c r="C504" s="4"/>
      <c r="D504" s="4"/>
      <c r="E504" s="4"/>
      <c r="F504" s="4"/>
      <c r="G504" s="4"/>
      <c r="H504" s="865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.5">
      <c r="A505" s="4"/>
      <c r="B505" s="4"/>
      <c r="C505" s="4"/>
      <c r="D505" s="4"/>
      <c r="E505" s="4"/>
      <c r="F505" s="4"/>
      <c r="G505" s="4"/>
      <c r="H505" s="865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.5">
      <c r="A506" s="4"/>
      <c r="B506" s="4"/>
      <c r="C506" s="4"/>
      <c r="D506" s="4"/>
      <c r="E506" s="4"/>
      <c r="F506" s="4"/>
      <c r="G506" s="4"/>
      <c r="H506" s="865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.5">
      <c r="A507" s="4"/>
      <c r="B507" s="4"/>
      <c r="C507" s="4"/>
      <c r="D507" s="4"/>
      <c r="E507" s="4"/>
      <c r="F507" s="4"/>
      <c r="G507" s="4"/>
      <c r="H507" s="865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.5">
      <c r="A508" s="4"/>
      <c r="B508" s="4"/>
      <c r="C508" s="4"/>
      <c r="D508" s="4"/>
      <c r="E508" s="4"/>
      <c r="F508" s="4"/>
      <c r="G508" s="4"/>
      <c r="H508" s="865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.5">
      <c r="A509" s="4"/>
      <c r="B509" s="4"/>
      <c r="C509" s="4"/>
      <c r="D509" s="4"/>
      <c r="E509" s="4"/>
      <c r="F509" s="4"/>
      <c r="G509" s="4"/>
      <c r="H509" s="865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.5">
      <c r="A510" s="4"/>
      <c r="B510" s="4"/>
      <c r="C510" s="4"/>
      <c r="D510" s="4"/>
      <c r="E510" s="4"/>
      <c r="F510" s="4"/>
      <c r="G510" s="4"/>
      <c r="H510" s="865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.5">
      <c r="A511" s="4"/>
      <c r="B511" s="4"/>
      <c r="C511" s="4"/>
      <c r="D511" s="4"/>
      <c r="E511" s="4"/>
      <c r="F511" s="4"/>
      <c r="G511" s="4"/>
      <c r="H511" s="865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.5">
      <c r="A512" s="4"/>
      <c r="B512" s="4"/>
      <c r="C512" s="4"/>
      <c r="D512" s="4"/>
      <c r="E512" s="4"/>
      <c r="F512" s="4"/>
      <c r="G512" s="4"/>
      <c r="H512" s="865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.5">
      <c r="A513" s="4"/>
      <c r="B513" s="4"/>
      <c r="C513" s="4"/>
      <c r="D513" s="4"/>
      <c r="E513" s="4"/>
      <c r="F513" s="4"/>
      <c r="G513" s="4"/>
      <c r="H513" s="865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.5">
      <c r="A514" s="4"/>
      <c r="B514" s="4"/>
      <c r="C514" s="4"/>
      <c r="D514" s="4"/>
      <c r="E514" s="4"/>
      <c r="F514" s="4"/>
      <c r="G514" s="4"/>
      <c r="H514" s="865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.5">
      <c r="A515" s="4"/>
      <c r="B515" s="4"/>
      <c r="C515" s="4"/>
      <c r="D515" s="4"/>
      <c r="E515" s="4"/>
      <c r="F515" s="4"/>
      <c r="G515" s="4"/>
      <c r="H515" s="865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.5">
      <c r="A516" s="4"/>
      <c r="B516" s="4"/>
      <c r="C516" s="4"/>
      <c r="D516" s="4"/>
      <c r="E516" s="4"/>
      <c r="F516" s="4"/>
      <c r="G516" s="4"/>
      <c r="H516" s="865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.5">
      <c r="A517" s="4"/>
      <c r="B517" s="4"/>
      <c r="C517" s="4"/>
      <c r="D517" s="4"/>
      <c r="E517" s="4"/>
      <c r="F517" s="4"/>
      <c r="G517" s="4"/>
      <c r="H517" s="865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.5">
      <c r="A518" s="4"/>
      <c r="B518" s="4"/>
      <c r="C518" s="4"/>
      <c r="D518" s="4"/>
      <c r="E518" s="4"/>
      <c r="F518" s="4"/>
      <c r="G518" s="4"/>
      <c r="H518" s="865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.5">
      <c r="A519" s="4"/>
      <c r="B519" s="4"/>
      <c r="C519" s="4"/>
      <c r="D519" s="4"/>
      <c r="E519" s="4"/>
      <c r="F519" s="4"/>
      <c r="G519" s="4"/>
      <c r="H519" s="865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.5">
      <c r="A520" s="4"/>
      <c r="B520" s="4"/>
      <c r="C520" s="4"/>
      <c r="D520" s="4"/>
      <c r="E520" s="4"/>
      <c r="F520" s="4"/>
      <c r="G520" s="4"/>
      <c r="H520" s="865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.5">
      <c r="A521" s="4"/>
      <c r="B521" s="4"/>
      <c r="C521" s="4"/>
      <c r="D521" s="4"/>
      <c r="E521" s="4"/>
      <c r="F521" s="4"/>
      <c r="G521" s="4"/>
      <c r="H521" s="865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.5">
      <c r="A522" s="4"/>
      <c r="B522" s="4"/>
      <c r="C522" s="4"/>
      <c r="D522" s="4"/>
      <c r="E522" s="4"/>
      <c r="F522" s="4"/>
      <c r="G522" s="4"/>
      <c r="H522" s="865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.5">
      <c r="A523" s="4"/>
      <c r="B523" s="4"/>
      <c r="C523" s="4"/>
      <c r="D523" s="4"/>
      <c r="E523" s="4"/>
      <c r="F523" s="4"/>
      <c r="G523" s="4"/>
      <c r="H523" s="865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.5">
      <c r="A524" s="4"/>
      <c r="B524" s="4"/>
      <c r="C524" s="4"/>
      <c r="D524" s="4"/>
      <c r="E524" s="4"/>
      <c r="F524" s="4"/>
      <c r="G524" s="4"/>
      <c r="H524" s="865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.5">
      <c r="A525" s="4"/>
      <c r="B525" s="4"/>
      <c r="C525" s="4"/>
      <c r="D525" s="4"/>
      <c r="E525" s="4"/>
      <c r="F525" s="4"/>
      <c r="G525" s="4"/>
      <c r="H525" s="865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.5">
      <c r="A526" s="4"/>
      <c r="B526" s="4"/>
      <c r="C526" s="4"/>
      <c r="D526" s="4"/>
      <c r="E526" s="4"/>
      <c r="F526" s="4"/>
      <c r="G526" s="4"/>
      <c r="H526" s="865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.5">
      <c r="A527" s="4"/>
      <c r="B527" s="4"/>
      <c r="C527" s="4"/>
      <c r="D527" s="4"/>
      <c r="E527" s="4"/>
      <c r="F527" s="4"/>
      <c r="G527" s="4"/>
      <c r="H527" s="865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.5">
      <c r="A528" s="4"/>
      <c r="B528" s="4"/>
      <c r="C528" s="4"/>
      <c r="D528" s="4"/>
      <c r="E528" s="4"/>
      <c r="F528" s="4"/>
      <c r="G528" s="4"/>
      <c r="H528" s="865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.5">
      <c r="A529" s="4"/>
      <c r="B529" s="4"/>
      <c r="C529" s="4"/>
      <c r="D529" s="4"/>
      <c r="E529" s="4"/>
      <c r="F529" s="4"/>
      <c r="G529" s="4"/>
      <c r="H529" s="865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.5">
      <c r="A530" s="4"/>
      <c r="B530" s="4"/>
      <c r="C530" s="4"/>
      <c r="D530" s="4"/>
      <c r="E530" s="4"/>
      <c r="F530" s="4"/>
      <c r="G530" s="4"/>
      <c r="H530" s="865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.5">
      <c r="A531" s="4"/>
      <c r="B531" s="4"/>
      <c r="C531" s="4"/>
      <c r="D531" s="4"/>
      <c r="E531" s="4"/>
      <c r="F531" s="4"/>
      <c r="G531" s="4"/>
      <c r="H531" s="865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.5">
      <c r="A532" s="4"/>
      <c r="B532" s="4"/>
      <c r="C532" s="4"/>
      <c r="D532" s="4"/>
      <c r="E532" s="4"/>
      <c r="F532" s="4"/>
      <c r="G532" s="4"/>
      <c r="H532" s="865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.5">
      <c r="A533" s="4"/>
      <c r="B533" s="4"/>
      <c r="C533" s="4"/>
      <c r="D533" s="4"/>
      <c r="E533" s="4"/>
      <c r="F533" s="4"/>
      <c r="G533" s="4"/>
      <c r="H533" s="865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.5">
      <c r="A534" s="4"/>
      <c r="B534" s="4"/>
      <c r="C534" s="4"/>
      <c r="D534" s="4"/>
      <c r="E534" s="4"/>
      <c r="F534" s="4"/>
      <c r="G534" s="4"/>
      <c r="H534" s="865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.5">
      <c r="A535" s="4"/>
      <c r="B535" s="4"/>
      <c r="C535" s="4"/>
      <c r="D535" s="4"/>
      <c r="E535" s="4"/>
      <c r="F535" s="4"/>
      <c r="G535" s="4"/>
      <c r="H535" s="865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.5">
      <c r="A536" s="4"/>
      <c r="B536" s="4"/>
      <c r="C536" s="4"/>
      <c r="D536" s="4"/>
      <c r="E536" s="4"/>
      <c r="F536" s="4"/>
      <c r="G536" s="4"/>
      <c r="H536" s="865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.5">
      <c r="A537" s="4"/>
      <c r="B537" s="4"/>
      <c r="C537" s="4"/>
      <c r="D537" s="4"/>
      <c r="E537" s="4"/>
      <c r="F537" s="4"/>
      <c r="G537" s="4"/>
      <c r="H537" s="865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.5">
      <c r="A538" s="4"/>
      <c r="B538" s="4"/>
      <c r="C538" s="4"/>
      <c r="D538" s="4"/>
      <c r="E538" s="4"/>
      <c r="F538" s="4"/>
      <c r="G538" s="4"/>
      <c r="H538" s="865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.5">
      <c r="A539" s="4"/>
      <c r="B539" s="4"/>
      <c r="C539" s="4"/>
      <c r="D539" s="4"/>
      <c r="E539" s="4"/>
      <c r="F539" s="4"/>
      <c r="G539" s="4"/>
      <c r="H539" s="865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.5">
      <c r="A540" s="4"/>
      <c r="B540" s="4"/>
      <c r="C540" s="4"/>
      <c r="D540" s="4"/>
      <c r="E540" s="4"/>
      <c r="F540" s="4"/>
      <c r="G540" s="4"/>
      <c r="H540" s="865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.5">
      <c r="A541" s="4"/>
      <c r="B541" s="4"/>
      <c r="C541" s="4"/>
      <c r="D541" s="4"/>
      <c r="E541" s="4"/>
      <c r="F541" s="4"/>
      <c r="G541" s="4"/>
      <c r="H541" s="865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.5">
      <c r="A542" s="4"/>
      <c r="B542" s="4"/>
      <c r="C542" s="4"/>
      <c r="D542" s="4"/>
      <c r="E542" s="4"/>
      <c r="F542" s="4"/>
      <c r="G542" s="4"/>
      <c r="H542" s="865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.5">
      <c r="A543" s="4"/>
      <c r="B543" s="4"/>
      <c r="C543" s="4"/>
      <c r="D543" s="4"/>
      <c r="E543" s="4"/>
      <c r="F543" s="4"/>
      <c r="G543" s="4"/>
      <c r="H543" s="865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.5">
      <c r="A544" s="4"/>
      <c r="B544" s="4"/>
      <c r="C544" s="4"/>
      <c r="D544" s="4"/>
      <c r="E544" s="4"/>
      <c r="F544" s="4"/>
      <c r="G544" s="4"/>
      <c r="H544" s="865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.5">
      <c r="A545" s="4"/>
      <c r="B545" s="4"/>
      <c r="C545" s="4"/>
      <c r="D545" s="4"/>
      <c r="E545" s="4"/>
      <c r="F545" s="4"/>
      <c r="G545" s="4"/>
      <c r="H545" s="865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.5">
      <c r="A546" s="4"/>
      <c r="B546" s="4"/>
      <c r="C546" s="4"/>
      <c r="D546" s="4"/>
      <c r="E546" s="4"/>
      <c r="F546" s="4"/>
      <c r="G546" s="4"/>
      <c r="H546" s="865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.5">
      <c r="A547" s="4"/>
      <c r="B547" s="4"/>
      <c r="C547" s="4"/>
      <c r="D547" s="4"/>
      <c r="E547" s="4"/>
      <c r="F547" s="4"/>
      <c r="G547" s="4"/>
      <c r="H547" s="865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.5">
      <c r="A548" s="4"/>
      <c r="B548" s="4"/>
      <c r="C548" s="4"/>
      <c r="D548" s="4"/>
      <c r="E548" s="4"/>
      <c r="F548" s="4"/>
      <c r="G548" s="4"/>
      <c r="H548" s="865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.5">
      <c r="A549" s="4"/>
      <c r="B549" s="4"/>
      <c r="C549" s="4"/>
      <c r="D549" s="4"/>
      <c r="E549" s="4"/>
      <c r="F549" s="4"/>
      <c r="G549" s="4"/>
      <c r="H549" s="865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.5">
      <c r="A550" s="4"/>
      <c r="B550" s="4"/>
      <c r="C550" s="4"/>
      <c r="D550" s="4"/>
      <c r="E550" s="4"/>
      <c r="F550" s="4"/>
      <c r="G550" s="4"/>
      <c r="H550" s="865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.5">
      <c r="A551" s="4"/>
      <c r="B551" s="4"/>
      <c r="C551" s="4"/>
      <c r="D551" s="4"/>
      <c r="E551" s="4"/>
      <c r="F551" s="4"/>
      <c r="G551" s="4"/>
      <c r="H551" s="865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.5">
      <c r="A552" s="4"/>
      <c r="B552" s="4"/>
      <c r="C552" s="4"/>
      <c r="D552" s="4"/>
      <c r="E552" s="4"/>
      <c r="F552" s="4"/>
      <c r="G552" s="4"/>
      <c r="H552" s="865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.5">
      <c r="A553" s="4"/>
      <c r="B553" s="4"/>
      <c r="C553" s="4"/>
      <c r="D553" s="4"/>
      <c r="E553" s="4"/>
      <c r="F553" s="4"/>
      <c r="G553" s="4"/>
      <c r="H553" s="865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.5">
      <c r="A554" s="4"/>
      <c r="B554" s="4"/>
      <c r="C554" s="4"/>
      <c r="D554" s="4"/>
      <c r="E554" s="4"/>
      <c r="F554" s="4"/>
      <c r="G554" s="4"/>
      <c r="H554" s="865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.5">
      <c r="A555" s="4"/>
      <c r="B555" s="4"/>
      <c r="C555" s="4"/>
      <c r="D555" s="4"/>
      <c r="E555" s="4"/>
      <c r="F555" s="4"/>
      <c r="G555" s="4"/>
      <c r="H555" s="865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.5">
      <c r="A556" s="4"/>
      <c r="B556" s="4"/>
      <c r="C556" s="4"/>
      <c r="D556" s="4"/>
      <c r="E556" s="4"/>
      <c r="F556" s="4"/>
      <c r="G556" s="4"/>
      <c r="H556" s="865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.5">
      <c r="A557" s="4"/>
      <c r="B557" s="4"/>
      <c r="C557" s="4"/>
      <c r="D557" s="4"/>
      <c r="E557" s="4"/>
      <c r="F557" s="4"/>
      <c r="G557" s="4"/>
      <c r="H557" s="865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.5">
      <c r="A558" s="4"/>
      <c r="B558" s="4"/>
      <c r="C558" s="4"/>
      <c r="D558" s="4"/>
      <c r="E558" s="4"/>
      <c r="F558" s="4"/>
      <c r="G558" s="4"/>
      <c r="H558" s="865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.5">
      <c r="A559" s="4"/>
      <c r="B559" s="4"/>
      <c r="C559" s="4"/>
      <c r="D559" s="4"/>
      <c r="E559" s="4"/>
      <c r="F559" s="4"/>
      <c r="G559" s="4"/>
      <c r="H559" s="865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.5">
      <c r="A560" s="4"/>
      <c r="B560" s="4"/>
      <c r="C560" s="4"/>
      <c r="D560" s="4"/>
      <c r="E560" s="4"/>
      <c r="F560" s="4"/>
      <c r="G560" s="4"/>
      <c r="H560" s="865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.5">
      <c r="A561" s="4"/>
      <c r="B561" s="4"/>
      <c r="C561" s="4"/>
      <c r="D561" s="4"/>
      <c r="E561" s="4"/>
      <c r="F561" s="4"/>
      <c r="G561" s="4"/>
      <c r="H561" s="865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.5">
      <c r="A562" s="4"/>
      <c r="B562" s="4"/>
      <c r="C562" s="4"/>
      <c r="D562" s="4"/>
      <c r="E562" s="4"/>
      <c r="F562" s="4"/>
      <c r="G562" s="4"/>
      <c r="H562" s="865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.5">
      <c r="A563" s="4"/>
      <c r="B563" s="4"/>
      <c r="C563" s="4"/>
      <c r="D563" s="4"/>
      <c r="E563" s="4"/>
      <c r="F563" s="4"/>
      <c r="G563" s="4"/>
      <c r="H563" s="865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.5">
      <c r="A564" s="4"/>
      <c r="B564" s="4"/>
      <c r="C564" s="4"/>
      <c r="D564" s="4"/>
      <c r="E564" s="4"/>
      <c r="F564" s="4"/>
      <c r="G564" s="4"/>
      <c r="H564" s="865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.5">
      <c r="A565" s="4"/>
      <c r="B565" s="4"/>
      <c r="C565" s="4"/>
      <c r="D565" s="4"/>
      <c r="E565" s="4"/>
      <c r="F565" s="4"/>
      <c r="G565" s="4"/>
      <c r="H565" s="865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.5">
      <c r="A566" s="4"/>
      <c r="B566" s="4"/>
      <c r="C566" s="4"/>
      <c r="D566" s="4"/>
      <c r="E566" s="4"/>
      <c r="F566" s="4"/>
      <c r="G566" s="4"/>
      <c r="H566" s="865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.5">
      <c r="A567" s="4"/>
      <c r="B567" s="4"/>
      <c r="C567" s="4"/>
      <c r="D567" s="4"/>
      <c r="E567" s="4"/>
      <c r="F567" s="4"/>
      <c r="G567" s="4"/>
      <c r="H567" s="865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.5">
      <c r="A568" s="4"/>
      <c r="B568" s="4"/>
      <c r="C568" s="4"/>
      <c r="D568" s="4"/>
      <c r="E568" s="4"/>
      <c r="F568" s="4"/>
      <c r="G568" s="4"/>
      <c r="H568" s="865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.5">
      <c r="A569" s="4"/>
      <c r="B569" s="4"/>
      <c r="C569" s="4"/>
      <c r="D569" s="4"/>
      <c r="E569" s="4"/>
      <c r="F569" s="4"/>
      <c r="G569" s="4"/>
      <c r="H569" s="865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.5">
      <c r="A570" s="4"/>
      <c r="B570" s="4"/>
      <c r="C570" s="4"/>
      <c r="D570" s="4"/>
      <c r="E570" s="4"/>
      <c r="F570" s="4"/>
      <c r="G570" s="4"/>
      <c r="H570" s="865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.5">
      <c r="A571" s="4"/>
      <c r="B571" s="4"/>
      <c r="C571" s="4"/>
      <c r="D571" s="4"/>
      <c r="E571" s="4"/>
      <c r="F571" s="4"/>
      <c r="G571" s="4"/>
      <c r="H571" s="865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.5">
      <c r="A572" s="4"/>
      <c r="B572" s="4"/>
      <c r="C572" s="4"/>
      <c r="D572" s="4"/>
      <c r="E572" s="4"/>
      <c r="F572" s="4"/>
      <c r="G572" s="4"/>
      <c r="H572" s="865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.5">
      <c r="A573" s="4"/>
      <c r="B573" s="4"/>
      <c r="C573" s="4"/>
      <c r="D573" s="4"/>
      <c r="E573" s="4"/>
      <c r="F573" s="4"/>
      <c r="G573" s="4"/>
      <c r="H573" s="865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.5">
      <c r="A574" s="4"/>
      <c r="B574" s="4"/>
      <c r="C574" s="4"/>
      <c r="D574" s="4"/>
      <c r="E574" s="4"/>
      <c r="F574" s="4"/>
      <c r="G574" s="4"/>
      <c r="H574" s="865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.5">
      <c r="A575" s="4"/>
      <c r="B575" s="4"/>
      <c r="C575" s="4"/>
      <c r="D575" s="4"/>
      <c r="E575" s="4"/>
      <c r="F575" s="4"/>
      <c r="G575" s="4"/>
      <c r="H575" s="865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.5">
      <c r="A576" s="4"/>
      <c r="B576" s="4"/>
      <c r="C576" s="4"/>
      <c r="D576" s="4"/>
      <c r="E576" s="4"/>
      <c r="F576" s="4"/>
      <c r="G576" s="4"/>
      <c r="H576" s="865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.5">
      <c r="A577" s="4"/>
      <c r="B577" s="4"/>
      <c r="C577" s="4"/>
      <c r="D577" s="4"/>
      <c r="E577" s="4"/>
      <c r="F577" s="4"/>
      <c r="G577" s="4"/>
      <c r="H577" s="865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.5">
      <c r="A578" s="4"/>
      <c r="B578" s="4"/>
      <c r="C578" s="4"/>
      <c r="D578" s="4"/>
      <c r="E578" s="4"/>
      <c r="F578" s="4"/>
      <c r="G578" s="4"/>
      <c r="H578" s="865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.5">
      <c r="A579" s="4"/>
      <c r="B579" s="4"/>
      <c r="C579" s="4"/>
      <c r="D579" s="4"/>
      <c r="E579" s="4"/>
      <c r="F579" s="4"/>
      <c r="G579" s="4"/>
      <c r="H579" s="865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.5">
      <c r="A580" s="4"/>
      <c r="B580" s="4"/>
      <c r="C580" s="4"/>
      <c r="D580" s="4"/>
      <c r="E580" s="4"/>
      <c r="F580" s="4"/>
      <c r="G580" s="4"/>
      <c r="H580" s="865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.5">
      <c r="A581" s="4"/>
      <c r="B581" s="4"/>
      <c r="C581" s="4"/>
      <c r="D581" s="4"/>
      <c r="E581" s="4"/>
      <c r="F581" s="4"/>
      <c r="G581" s="4"/>
      <c r="H581" s="865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.5">
      <c r="A582" s="4"/>
      <c r="B582" s="4"/>
      <c r="C582" s="4"/>
      <c r="D582" s="4"/>
      <c r="E582" s="4"/>
      <c r="F582" s="4"/>
      <c r="G582" s="4"/>
      <c r="H582" s="865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.5">
      <c r="A583" s="4"/>
      <c r="B583" s="4"/>
      <c r="C583" s="4"/>
      <c r="D583" s="4"/>
      <c r="E583" s="4"/>
      <c r="F583" s="4"/>
      <c r="G583" s="4"/>
      <c r="H583" s="865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.5">
      <c r="A584" s="4"/>
      <c r="B584" s="4"/>
      <c r="C584" s="4"/>
      <c r="D584" s="4"/>
      <c r="E584" s="4"/>
      <c r="F584" s="4"/>
      <c r="G584" s="4"/>
      <c r="H584" s="865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.5">
      <c r="A585" s="4"/>
      <c r="B585" s="4"/>
      <c r="C585" s="4"/>
      <c r="D585" s="4"/>
      <c r="E585" s="4"/>
      <c r="F585" s="4"/>
      <c r="G585" s="4"/>
      <c r="H585" s="865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.5">
      <c r="A586" s="4"/>
      <c r="B586" s="4"/>
      <c r="C586" s="4"/>
      <c r="D586" s="4"/>
      <c r="E586" s="4"/>
      <c r="F586" s="4"/>
      <c r="G586" s="4"/>
      <c r="H586" s="865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.5">
      <c r="A587" s="4"/>
      <c r="B587" s="4"/>
      <c r="C587" s="4"/>
      <c r="D587" s="4"/>
      <c r="E587" s="4"/>
      <c r="F587" s="4"/>
      <c r="G587" s="4"/>
      <c r="H587" s="865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.5">
      <c r="A588" s="4"/>
      <c r="B588" s="4"/>
      <c r="C588" s="4"/>
      <c r="D588" s="4"/>
      <c r="E588" s="4"/>
      <c r="F588" s="4"/>
      <c r="G588" s="4"/>
      <c r="H588" s="865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.5">
      <c r="A589" s="4"/>
      <c r="B589" s="4"/>
      <c r="C589" s="4"/>
      <c r="D589" s="4"/>
      <c r="E589" s="4"/>
      <c r="F589" s="4"/>
      <c r="G589" s="4"/>
      <c r="H589" s="865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.5">
      <c r="A590" s="4"/>
      <c r="B590" s="4"/>
      <c r="C590" s="4"/>
      <c r="D590" s="4"/>
      <c r="E590" s="4"/>
      <c r="F590" s="4"/>
      <c r="G590" s="4"/>
      <c r="H590" s="865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.5">
      <c r="A591" s="4"/>
      <c r="B591" s="4"/>
      <c r="C591" s="4"/>
      <c r="D591" s="4"/>
      <c r="E591" s="4"/>
      <c r="F591" s="4"/>
      <c r="G591" s="4"/>
      <c r="H591" s="865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.5">
      <c r="A592" s="4"/>
      <c r="B592" s="4"/>
      <c r="C592" s="4"/>
      <c r="D592" s="4"/>
      <c r="E592" s="4"/>
      <c r="F592" s="4"/>
      <c r="G592" s="4"/>
      <c r="H592" s="865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.5">
      <c r="A593" s="4"/>
      <c r="B593" s="4"/>
      <c r="C593" s="4"/>
      <c r="D593" s="4"/>
      <c r="E593" s="4"/>
      <c r="F593" s="4"/>
      <c r="G593" s="4"/>
      <c r="H593" s="865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.5">
      <c r="A594" s="4"/>
      <c r="B594" s="4"/>
      <c r="C594" s="4"/>
      <c r="D594" s="4"/>
      <c r="E594" s="4"/>
      <c r="F594" s="4"/>
      <c r="G594" s="4"/>
      <c r="H594" s="865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.5">
      <c r="A595" s="4"/>
      <c r="B595" s="4"/>
      <c r="C595" s="4"/>
      <c r="D595" s="4"/>
      <c r="E595" s="4"/>
      <c r="F595" s="4"/>
      <c r="G595" s="4"/>
      <c r="H595" s="865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.5">
      <c r="A596" s="4"/>
      <c r="B596" s="4"/>
      <c r="C596" s="4"/>
      <c r="D596" s="4"/>
      <c r="E596" s="4"/>
      <c r="F596" s="4"/>
      <c r="G596" s="4"/>
      <c r="H596" s="865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.5">
      <c r="A597" s="4"/>
      <c r="B597" s="4"/>
      <c r="C597" s="4"/>
      <c r="D597" s="4"/>
      <c r="E597" s="4"/>
      <c r="F597" s="4"/>
      <c r="G597" s="4"/>
      <c r="H597" s="865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.5">
      <c r="A598" s="4"/>
      <c r="B598" s="4"/>
      <c r="C598" s="4"/>
      <c r="D598" s="4"/>
      <c r="E598" s="4"/>
      <c r="F598" s="4"/>
      <c r="G598" s="4"/>
      <c r="H598" s="865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.5">
      <c r="A599" s="4"/>
      <c r="B599" s="4"/>
      <c r="C599" s="4"/>
      <c r="D599" s="4"/>
      <c r="E599" s="4"/>
      <c r="F599" s="4"/>
      <c r="G599" s="4"/>
      <c r="H599" s="865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.5">
      <c r="A600" s="4"/>
      <c r="B600" s="4"/>
      <c r="C600" s="4"/>
      <c r="D600" s="4"/>
      <c r="E600" s="4"/>
      <c r="F600" s="4"/>
      <c r="G600" s="4"/>
      <c r="H600" s="865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.5">
      <c r="A601" s="4"/>
      <c r="B601" s="4"/>
      <c r="C601" s="4"/>
      <c r="D601" s="4"/>
      <c r="E601" s="4"/>
      <c r="F601" s="4"/>
      <c r="G601" s="4"/>
      <c r="H601" s="865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.5">
      <c r="A602" s="4"/>
      <c r="B602" s="4"/>
      <c r="C602" s="4"/>
      <c r="D602" s="4"/>
      <c r="E602" s="4"/>
      <c r="F602" s="4"/>
      <c r="G602" s="4"/>
      <c r="H602" s="865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.5">
      <c r="A603" s="4"/>
      <c r="B603" s="4"/>
      <c r="C603" s="4"/>
      <c r="D603" s="4"/>
      <c r="E603" s="4"/>
      <c r="F603" s="4"/>
      <c r="G603" s="4"/>
      <c r="H603" s="865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.5">
      <c r="A604" s="4"/>
      <c r="B604" s="4"/>
      <c r="C604" s="4"/>
      <c r="D604" s="4"/>
      <c r="E604" s="4"/>
      <c r="F604" s="4"/>
      <c r="G604" s="4"/>
      <c r="H604" s="865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.5">
      <c r="A605" s="4"/>
      <c r="B605" s="4"/>
      <c r="C605" s="4"/>
      <c r="D605" s="4"/>
      <c r="E605" s="4"/>
      <c r="F605" s="4"/>
      <c r="G605" s="4"/>
      <c r="H605" s="865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.5">
      <c r="A606" s="4"/>
      <c r="B606" s="4"/>
      <c r="C606" s="4"/>
      <c r="D606" s="4"/>
      <c r="E606" s="4"/>
      <c r="F606" s="4"/>
      <c r="G606" s="4"/>
      <c r="H606" s="865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.5">
      <c r="A607" s="4"/>
      <c r="B607" s="4"/>
      <c r="C607" s="4"/>
      <c r="D607" s="4"/>
      <c r="E607" s="4"/>
      <c r="F607" s="4"/>
      <c r="G607" s="4"/>
      <c r="H607" s="865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.5">
      <c r="A608" s="4"/>
      <c r="B608" s="4"/>
      <c r="C608" s="4"/>
      <c r="D608" s="4"/>
      <c r="E608" s="4"/>
      <c r="F608" s="4"/>
      <c r="G608" s="4"/>
      <c r="H608" s="865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.5">
      <c r="A609" s="4"/>
      <c r="B609" s="4"/>
      <c r="C609" s="4"/>
      <c r="D609" s="4"/>
      <c r="E609" s="4"/>
      <c r="F609" s="4"/>
      <c r="G609" s="4"/>
      <c r="H609" s="865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.5">
      <c r="A610" s="4"/>
      <c r="B610" s="4"/>
      <c r="C610" s="4"/>
      <c r="D610" s="4"/>
      <c r="E610" s="4"/>
      <c r="F610" s="4"/>
      <c r="G610" s="4"/>
      <c r="H610" s="865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.5">
      <c r="A611" s="4"/>
      <c r="B611" s="4"/>
      <c r="C611" s="4"/>
      <c r="D611" s="4"/>
      <c r="E611" s="4"/>
      <c r="F611" s="4"/>
      <c r="G611" s="4"/>
      <c r="H611" s="865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.5">
      <c r="A612" s="4"/>
      <c r="B612" s="4"/>
      <c r="C612" s="4"/>
      <c r="D612" s="4"/>
      <c r="E612" s="4"/>
      <c r="F612" s="4"/>
      <c r="G612" s="4"/>
      <c r="H612" s="865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.5">
      <c r="A613" s="4"/>
      <c r="B613" s="4"/>
      <c r="C613" s="4"/>
      <c r="D613" s="4"/>
      <c r="E613" s="4"/>
      <c r="F613" s="4"/>
      <c r="G613" s="4"/>
      <c r="H613" s="865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.5">
      <c r="A614" s="4"/>
      <c r="B614" s="4"/>
      <c r="C614" s="4"/>
      <c r="D614" s="4"/>
      <c r="E614" s="4"/>
      <c r="F614" s="4"/>
      <c r="G614" s="4"/>
      <c r="H614" s="865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.5">
      <c r="A615" s="4"/>
      <c r="B615" s="4"/>
      <c r="C615" s="4"/>
      <c r="D615" s="4"/>
      <c r="E615" s="4"/>
      <c r="F615" s="4"/>
      <c r="G615" s="4"/>
      <c r="H615" s="865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.5">
      <c r="A616" s="4"/>
      <c r="B616" s="4"/>
      <c r="C616" s="4"/>
      <c r="D616" s="4"/>
      <c r="E616" s="4"/>
      <c r="F616" s="4"/>
      <c r="G616" s="4"/>
      <c r="H616" s="865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.5">
      <c r="A617" s="4"/>
      <c r="B617" s="4"/>
      <c r="C617" s="4"/>
      <c r="D617" s="4"/>
      <c r="E617" s="4"/>
      <c r="F617" s="4"/>
      <c r="G617" s="4"/>
      <c r="H617" s="865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.5">
      <c r="A618" s="4"/>
      <c r="B618" s="4"/>
      <c r="C618" s="4"/>
      <c r="D618" s="4"/>
      <c r="E618" s="4"/>
      <c r="F618" s="4"/>
      <c r="G618" s="4"/>
      <c r="H618" s="865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.5">
      <c r="A619" s="4"/>
      <c r="B619" s="4"/>
      <c r="C619" s="4"/>
      <c r="D619" s="4"/>
      <c r="E619" s="4"/>
      <c r="F619" s="4"/>
      <c r="G619" s="4"/>
      <c r="H619" s="865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.5">
      <c r="A620" s="4"/>
      <c r="B620" s="4"/>
      <c r="C620" s="4"/>
      <c r="D620" s="4"/>
      <c r="E620" s="4"/>
      <c r="F620" s="4"/>
      <c r="G620" s="4"/>
      <c r="H620" s="865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.5">
      <c r="A621" s="4"/>
      <c r="B621" s="4"/>
      <c r="C621" s="4"/>
      <c r="D621" s="4"/>
      <c r="E621" s="4"/>
      <c r="F621" s="4"/>
      <c r="G621" s="4"/>
      <c r="H621" s="865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.5">
      <c r="A622" s="4"/>
      <c r="B622" s="4"/>
      <c r="C622" s="4"/>
      <c r="D622" s="4"/>
      <c r="E622" s="4"/>
      <c r="F622" s="4"/>
      <c r="G622" s="4"/>
      <c r="H622" s="865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.5">
      <c r="A623" s="4"/>
      <c r="B623" s="4"/>
      <c r="C623" s="4"/>
      <c r="D623" s="4"/>
      <c r="E623" s="4"/>
      <c r="F623" s="4"/>
      <c r="G623" s="4"/>
      <c r="H623" s="865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.5">
      <c r="A624" s="4"/>
      <c r="B624" s="4"/>
      <c r="C624" s="4"/>
      <c r="D624" s="4"/>
      <c r="E624" s="4"/>
      <c r="F624" s="4"/>
      <c r="G624" s="4"/>
      <c r="H624" s="865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.5">
      <c r="A625" s="4"/>
      <c r="B625" s="4"/>
      <c r="C625" s="4"/>
      <c r="D625" s="4"/>
      <c r="E625" s="4"/>
      <c r="F625" s="4"/>
      <c r="G625" s="4"/>
      <c r="H625" s="865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.5">
      <c r="A626" s="4"/>
      <c r="B626" s="4"/>
      <c r="C626" s="4"/>
      <c r="D626" s="4"/>
      <c r="E626" s="4"/>
      <c r="F626" s="4"/>
      <c r="G626" s="4"/>
      <c r="H626" s="865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.5">
      <c r="A627" s="4"/>
      <c r="B627" s="4"/>
      <c r="C627" s="4"/>
      <c r="D627" s="4"/>
      <c r="E627" s="4"/>
      <c r="F627" s="4"/>
      <c r="G627" s="4"/>
      <c r="H627" s="865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.5">
      <c r="A628" s="4"/>
      <c r="B628" s="4"/>
      <c r="C628" s="4"/>
      <c r="D628" s="4"/>
      <c r="E628" s="4"/>
      <c r="F628" s="4"/>
      <c r="G628" s="4"/>
      <c r="H628" s="865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.5">
      <c r="A629" s="4"/>
      <c r="B629" s="4"/>
      <c r="C629" s="4"/>
      <c r="D629" s="4"/>
      <c r="E629" s="4"/>
      <c r="F629" s="4"/>
      <c r="G629" s="4"/>
      <c r="H629" s="865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.5">
      <c r="A630" s="4"/>
      <c r="B630" s="4"/>
      <c r="C630" s="4"/>
      <c r="D630" s="4"/>
      <c r="E630" s="4"/>
      <c r="F630" s="4"/>
      <c r="G630" s="4"/>
      <c r="H630" s="865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.5">
      <c r="A631" s="4"/>
      <c r="B631" s="4"/>
      <c r="C631" s="4"/>
      <c r="D631" s="4"/>
      <c r="E631" s="4"/>
      <c r="F631" s="4"/>
      <c r="G631" s="4"/>
      <c r="H631" s="865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.5">
      <c r="A632" s="4"/>
      <c r="B632" s="4"/>
      <c r="C632" s="4"/>
      <c r="D632" s="4"/>
      <c r="E632" s="4"/>
      <c r="F632" s="4"/>
      <c r="G632" s="4"/>
      <c r="H632" s="865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.5">
      <c r="A633" s="4"/>
      <c r="B633" s="4"/>
      <c r="C633" s="4"/>
      <c r="D633" s="4"/>
      <c r="E633" s="4"/>
      <c r="F633" s="4"/>
      <c r="G633" s="4"/>
      <c r="H633" s="865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.5">
      <c r="A634" s="4"/>
      <c r="B634" s="4"/>
      <c r="C634" s="4"/>
      <c r="D634" s="4"/>
      <c r="E634" s="4"/>
      <c r="F634" s="4"/>
      <c r="G634" s="4"/>
      <c r="H634" s="865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.5">
      <c r="A635" s="4"/>
      <c r="B635" s="4"/>
      <c r="C635" s="4"/>
      <c r="D635" s="4"/>
      <c r="E635" s="4"/>
      <c r="F635" s="4"/>
      <c r="G635" s="4"/>
      <c r="H635" s="865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.5">
      <c r="A636" s="4"/>
      <c r="B636" s="4"/>
      <c r="C636" s="4"/>
      <c r="D636" s="4"/>
      <c r="E636" s="4"/>
      <c r="F636" s="4"/>
      <c r="G636" s="4"/>
      <c r="H636" s="865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.5">
      <c r="A637" s="4"/>
      <c r="B637" s="4"/>
      <c r="C637" s="4"/>
      <c r="D637" s="4"/>
      <c r="E637" s="4"/>
      <c r="F637" s="4"/>
      <c r="G637" s="4"/>
      <c r="H637" s="865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.5">
      <c r="A638" s="4"/>
      <c r="B638" s="4"/>
      <c r="C638" s="4"/>
      <c r="D638" s="4"/>
      <c r="E638" s="4"/>
      <c r="F638" s="4"/>
      <c r="G638" s="4"/>
      <c r="H638" s="865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.5">
      <c r="A639" s="4"/>
      <c r="B639" s="4"/>
      <c r="C639" s="4"/>
      <c r="D639" s="4"/>
      <c r="E639" s="4"/>
      <c r="F639" s="4"/>
      <c r="G639" s="4"/>
      <c r="H639" s="865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.5">
      <c r="A640" s="4"/>
      <c r="B640" s="4"/>
      <c r="C640" s="4"/>
      <c r="D640" s="4"/>
      <c r="E640" s="4"/>
      <c r="F640" s="4"/>
      <c r="G640" s="4"/>
      <c r="H640" s="865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.5">
      <c r="A641" s="4"/>
      <c r="B641" s="4"/>
      <c r="C641" s="4"/>
      <c r="D641" s="4"/>
      <c r="E641" s="4"/>
      <c r="F641" s="4"/>
      <c r="G641" s="4"/>
      <c r="H641" s="865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.5">
      <c r="A642" s="4"/>
      <c r="B642" s="4"/>
      <c r="C642" s="4"/>
      <c r="D642" s="4"/>
      <c r="E642" s="4"/>
      <c r="F642" s="4"/>
      <c r="G642" s="4"/>
      <c r="H642" s="865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.5">
      <c r="A643" s="4"/>
      <c r="B643" s="4"/>
      <c r="C643" s="4"/>
      <c r="D643" s="4"/>
      <c r="E643" s="4"/>
      <c r="F643" s="4"/>
      <c r="G643" s="4"/>
      <c r="H643" s="865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.5">
      <c r="A644" s="4"/>
      <c r="B644" s="4"/>
      <c r="C644" s="4"/>
      <c r="D644" s="4"/>
      <c r="E644" s="4"/>
      <c r="F644" s="4"/>
      <c r="G644" s="4"/>
      <c r="H644" s="865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.5">
      <c r="A645" s="4"/>
      <c r="B645" s="4"/>
      <c r="C645" s="4"/>
      <c r="D645" s="4"/>
      <c r="E645" s="4"/>
      <c r="F645" s="4"/>
      <c r="G645" s="4"/>
      <c r="H645" s="865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.5">
      <c r="A646" s="4"/>
      <c r="B646" s="4"/>
      <c r="C646" s="4"/>
      <c r="D646" s="4"/>
      <c r="E646" s="4"/>
      <c r="F646" s="4"/>
      <c r="G646" s="4"/>
      <c r="H646" s="865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.5">
      <c r="A647" s="4"/>
      <c r="B647" s="4"/>
      <c r="C647" s="4"/>
      <c r="D647" s="4"/>
      <c r="E647" s="4"/>
      <c r="F647" s="4"/>
      <c r="G647" s="4"/>
      <c r="H647" s="865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.5">
      <c r="A648" s="4"/>
      <c r="B648" s="4"/>
      <c r="C648" s="4"/>
      <c r="D648" s="4"/>
      <c r="E648" s="4"/>
      <c r="F648" s="4"/>
      <c r="G648" s="4"/>
      <c r="H648" s="865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.5">
      <c r="A649" s="4"/>
      <c r="B649" s="4"/>
      <c r="C649" s="4"/>
      <c r="D649" s="4"/>
      <c r="E649" s="4"/>
      <c r="F649" s="4"/>
      <c r="G649" s="4"/>
      <c r="H649" s="865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.5">
      <c r="A650" s="4"/>
      <c r="B650" s="4"/>
      <c r="C650" s="4"/>
      <c r="D650" s="4"/>
      <c r="E650" s="4"/>
      <c r="F650" s="4"/>
      <c r="G650" s="4"/>
      <c r="H650" s="865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.5">
      <c r="A651" s="4"/>
      <c r="B651" s="4"/>
      <c r="C651" s="4"/>
      <c r="D651" s="4"/>
      <c r="E651" s="4"/>
      <c r="F651" s="4"/>
      <c r="G651" s="4"/>
      <c r="H651" s="865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.5">
      <c r="A652" s="4"/>
      <c r="B652" s="4"/>
      <c r="C652" s="4"/>
      <c r="D652" s="4"/>
      <c r="E652" s="4"/>
      <c r="F652" s="4"/>
      <c r="G652" s="4"/>
      <c r="H652" s="865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.5">
      <c r="A653" s="4"/>
      <c r="B653" s="4"/>
      <c r="C653" s="4"/>
      <c r="D653" s="4"/>
      <c r="E653" s="4"/>
      <c r="F653" s="4"/>
      <c r="G653" s="4"/>
      <c r="H653" s="865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.5">
      <c r="A654" s="4"/>
      <c r="B654" s="4"/>
      <c r="C654" s="4"/>
      <c r="D654" s="4"/>
      <c r="E654" s="4"/>
      <c r="F654" s="4"/>
      <c r="G654" s="4"/>
      <c r="H654" s="865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.5">
      <c r="A655" s="4"/>
      <c r="B655" s="4"/>
      <c r="C655" s="4"/>
      <c r="D655" s="4"/>
      <c r="E655" s="4"/>
      <c r="F655" s="4"/>
      <c r="G655" s="4"/>
      <c r="H655" s="865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.5">
      <c r="A656" s="4"/>
      <c r="B656" s="4"/>
      <c r="C656" s="4"/>
      <c r="D656" s="4"/>
      <c r="E656" s="4"/>
      <c r="F656" s="4"/>
      <c r="G656" s="4"/>
      <c r="H656" s="865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.5">
      <c r="A657" s="4"/>
      <c r="B657" s="4"/>
      <c r="C657" s="4"/>
      <c r="D657" s="4"/>
      <c r="E657" s="4"/>
      <c r="F657" s="4"/>
      <c r="G657" s="4"/>
      <c r="H657" s="865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.5">
      <c r="A658" s="4"/>
      <c r="B658" s="4"/>
      <c r="C658" s="4"/>
      <c r="D658" s="4"/>
      <c r="E658" s="4"/>
      <c r="F658" s="4"/>
      <c r="G658" s="4"/>
      <c r="H658" s="865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.5">
      <c r="A659" s="4"/>
      <c r="B659" s="4"/>
      <c r="C659" s="4"/>
      <c r="D659" s="4"/>
      <c r="E659" s="4"/>
      <c r="F659" s="4"/>
      <c r="G659" s="4"/>
      <c r="H659" s="865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.5">
      <c r="A660" s="4"/>
      <c r="B660" s="4"/>
      <c r="C660" s="4"/>
      <c r="D660" s="4"/>
      <c r="E660" s="4"/>
      <c r="F660" s="4"/>
      <c r="G660" s="4"/>
      <c r="H660" s="865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.5">
      <c r="A661" s="4"/>
      <c r="B661" s="4"/>
      <c r="C661" s="4"/>
      <c r="D661" s="4"/>
      <c r="E661" s="4"/>
      <c r="F661" s="4"/>
      <c r="G661" s="4"/>
      <c r="H661" s="865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.5">
      <c r="A662" s="4"/>
      <c r="B662" s="4"/>
      <c r="C662" s="4"/>
      <c r="D662" s="4"/>
      <c r="E662" s="4"/>
      <c r="F662" s="4"/>
      <c r="G662" s="4"/>
      <c r="H662" s="865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.5">
      <c r="A663" s="4"/>
      <c r="B663" s="4"/>
      <c r="C663" s="4"/>
      <c r="D663" s="4"/>
      <c r="E663" s="4"/>
      <c r="F663" s="4"/>
      <c r="G663" s="4"/>
      <c r="H663" s="865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.5">
      <c r="A664" s="4"/>
      <c r="B664" s="4"/>
      <c r="C664" s="4"/>
      <c r="D664" s="4"/>
      <c r="E664" s="4"/>
      <c r="F664" s="4"/>
      <c r="G664" s="4"/>
      <c r="H664" s="865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.5">
      <c r="A665" s="4"/>
      <c r="B665" s="4"/>
      <c r="C665" s="4"/>
      <c r="D665" s="4"/>
      <c r="E665" s="4"/>
      <c r="F665" s="4"/>
      <c r="G665" s="4"/>
      <c r="H665" s="865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.5">
      <c r="A666" s="4"/>
      <c r="B666" s="4"/>
      <c r="C666" s="4"/>
      <c r="D666" s="4"/>
      <c r="E666" s="4"/>
      <c r="F666" s="4"/>
      <c r="G666" s="4"/>
      <c r="H666" s="865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.5">
      <c r="A667" s="4"/>
      <c r="B667" s="4"/>
      <c r="C667" s="4"/>
      <c r="D667" s="4"/>
      <c r="E667" s="4"/>
      <c r="F667" s="4"/>
      <c r="G667" s="4"/>
      <c r="H667" s="865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.5">
      <c r="A668" s="4"/>
      <c r="B668" s="4"/>
      <c r="C668" s="4"/>
      <c r="D668" s="4"/>
      <c r="E668" s="4"/>
      <c r="F668" s="4"/>
      <c r="G668" s="4"/>
      <c r="H668" s="865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.5">
      <c r="A669" s="4"/>
      <c r="B669" s="4"/>
      <c r="C669" s="4"/>
      <c r="D669" s="4"/>
      <c r="E669" s="4"/>
      <c r="F669" s="4"/>
      <c r="G669" s="4"/>
      <c r="H669" s="865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.5">
      <c r="A670" s="4"/>
      <c r="B670" s="4"/>
      <c r="C670" s="4"/>
      <c r="D670" s="4"/>
      <c r="E670" s="4"/>
      <c r="F670" s="4"/>
      <c r="G670" s="4"/>
      <c r="H670" s="865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.5">
      <c r="A671" s="4"/>
      <c r="B671" s="4"/>
      <c r="C671" s="4"/>
      <c r="D671" s="4"/>
      <c r="E671" s="4"/>
      <c r="F671" s="4"/>
      <c r="G671" s="4"/>
      <c r="H671" s="865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.5">
      <c r="A672" s="4"/>
      <c r="B672" s="4"/>
      <c r="C672" s="4"/>
      <c r="D672" s="4"/>
      <c r="E672" s="4"/>
      <c r="F672" s="4"/>
      <c r="G672" s="4"/>
      <c r="H672" s="865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.5">
      <c r="A673" s="4"/>
      <c r="B673" s="4"/>
      <c r="C673" s="4"/>
      <c r="D673" s="4"/>
      <c r="E673" s="4"/>
      <c r="F673" s="4"/>
      <c r="G673" s="4"/>
      <c r="H673" s="865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.5">
      <c r="A674" s="4"/>
      <c r="B674" s="4"/>
      <c r="C674" s="4"/>
      <c r="D674" s="4"/>
      <c r="E674" s="4"/>
      <c r="F674" s="4"/>
      <c r="G674" s="4"/>
      <c r="H674" s="865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.5">
      <c r="A675" s="4"/>
      <c r="B675" s="4"/>
      <c r="C675" s="4"/>
      <c r="D675" s="4"/>
      <c r="E675" s="4"/>
      <c r="F675" s="4"/>
      <c r="G675" s="4"/>
      <c r="H675" s="865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.5">
      <c r="A676" s="4"/>
      <c r="B676" s="4"/>
      <c r="C676" s="4"/>
      <c r="D676" s="4"/>
      <c r="E676" s="4"/>
      <c r="F676" s="4"/>
      <c r="G676" s="4"/>
      <c r="H676" s="865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.5">
      <c r="A677" s="4"/>
      <c r="B677" s="4"/>
      <c r="C677" s="4"/>
      <c r="D677" s="4"/>
      <c r="E677" s="4"/>
      <c r="F677" s="4"/>
      <c r="G677" s="4"/>
      <c r="H677" s="865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.5">
      <c r="A678" s="4"/>
      <c r="B678" s="4"/>
      <c r="C678" s="4"/>
      <c r="D678" s="4"/>
      <c r="E678" s="4"/>
      <c r="F678" s="4"/>
      <c r="G678" s="4"/>
      <c r="H678" s="865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.5">
      <c r="A679" s="4"/>
      <c r="B679" s="4"/>
      <c r="C679" s="4"/>
      <c r="D679" s="4"/>
      <c r="E679" s="4"/>
      <c r="F679" s="4"/>
      <c r="G679" s="4"/>
      <c r="H679" s="865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.5">
      <c r="A680" s="4"/>
      <c r="B680" s="4"/>
      <c r="C680" s="4"/>
      <c r="D680" s="4"/>
      <c r="E680" s="4"/>
      <c r="F680" s="4"/>
      <c r="G680" s="4"/>
      <c r="H680" s="865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.5">
      <c r="A681" s="4"/>
      <c r="B681" s="4"/>
      <c r="C681" s="4"/>
      <c r="D681" s="4"/>
      <c r="E681" s="4"/>
      <c r="F681" s="4"/>
      <c r="G681" s="4"/>
      <c r="H681" s="865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.5">
      <c r="A682" s="4"/>
      <c r="B682" s="4"/>
      <c r="C682" s="4"/>
      <c r="D682" s="4"/>
      <c r="E682" s="4"/>
      <c r="F682" s="4"/>
      <c r="G682" s="4"/>
      <c r="H682" s="865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.5">
      <c r="A683" s="4"/>
      <c r="B683" s="4"/>
      <c r="C683" s="4"/>
      <c r="D683" s="4"/>
      <c r="E683" s="4"/>
      <c r="F683" s="4"/>
      <c r="G683" s="4"/>
      <c r="H683" s="865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.5">
      <c r="A684" s="4"/>
      <c r="B684" s="4"/>
      <c r="C684" s="4"/>
      <c r="D684" s="4"/>
      <c r="E684" s="4"/>
      <c r="F684" s="4"/>
      <c r="G684" s="4"/>
      <c r="H684" s="865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.5">
      <c r="A685" s="4"/>
      <c r="B685" s="4"/>
      <c r="C685" s="4"/>
      <c r="D685" s="4"/>
      <c r="E685" s="4"/>
      <c r="F685" s="4"/>
      <c r="G685" s="4"/>
      <c r="H685" s="865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.5">
      <c r="A686" s="4"/>
      <c r="B686" s="4"/>
      <c r="C686" s="4"/>
      <c r="D686" s="4"/>
      <c r="E686" s="4"/>
      <c r="F686" s="4"/>
      <c r="G686" s="4"/>
      <c r="H686" s="865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.5">
      <c r="A687" s="4"/>
      <c r="B687" s="4"/>
      <c r="C687" s="4"/>
      <c r="D687" s="4"/>
      <c r="E687" s="4"/>
      <c r="F687" s="4"/>
      <c r="G687" s="4"/>
      <c r="H687" s="865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.5">
      <c r="A688" s="4"/>
      <c r="B688" s="4"/>
      <c r="C688" s="4"/>
      <c r="D688" s="4"/>
      <c r="E688" s="4"/>
      <c r="F688" s="4"/>
      <c r="G688" s="4"/>
      <c r="H688" s="865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.5">
      <c r="A689" s="4"/>
      <c r="B689" s="4"/>
      <c r="C689" s="4"/>
      <c r="D689" s="4"/>
      <c r="E689" s="4"/>
      <c r="F689" s="4"/>
      <c r="G689" s="4"/>
      <c r="H689" s="865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.5">
      <c r="A690" s="4"/>
      <c r="B690" s="4"/>
      <c r="C690" s="4"/>
      <c r="D690" s="4"/>
      <c r="E690" s="4"/>
      <c r="F690" s="4"/>
      <c r="G690" s="4"/>
      <c r="H690" s="865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.5">
      <c r="A691" s="4"/>
      <c r="B691" s="4"/>
      <c r="C691" s="4"/>
      <c r="D691" s="4"/>
      <c r="E691" s="4"/>
      <c r="F691" s="4"/>
      <c r="G691" s="4"/>
      <c r="H691" s="865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.5">
      <c r="A692" s="4"/>
      <c r="B692" s="4"/>
      <c r="C692" s="4"/>
      <c r="D692" s="4"/>
      <c r="E692" s="4"/>
      <c r="F692" s="4"/>
      <c r="G692" s="4"/>
      <c r="H692" s="865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.5">
      <c r="A693" s="4"/>
      <c r="B693" s="4"/>
      <c r="C693" s="4"/>
      <c r="D693" s="4"/>
      <c r="E693" s="4"/>
      <c r="F693" s="4"/>
      <c r="G693" s="4"/>
      <c r="H693" s="865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.5">
      <c r="A694" s="4"/>
      <c r="B694" s="4"/>
      <c r="C694" s="4"/>
      <c r="D694" s="4"/>
      <c r="E694" s="4"/>
      <c r="F694" s="4"/>
      <c r="G694" s="4"/>
      <c r="H694" s="865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.5">
      <c r="A695" s="4"/>
      <c r="B695" s="4"/>
      <c r="C695" s="4"/>
      <c r="D695" s="4"/>
      <c r="E695" s="4"/>
      <c r="F695" s="4"/>
      <c r="G695" s="4"/>
      <c r="H695" s="865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.5">
      <c r="A696" s="4"/>
      <c r="B696" s="4"/>
      <c r="C696" s="4"/>
      <c r="D696" s="4"/>
      <c r="E696" s="4"/>
      <c r="F696" s="4"/>
      <c r="G696" s="4"/>
      <c r="H696" s="865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.5">
      <c r="A697" s="4"/>
      <c r="B697" s="4"/>
      <c r="C697" s="4"/>
      <c r="D697" s="4"/>
      <c r="E697" s="4"/>
      <c r="F697" s="4"/>
      <c r="G697" s="4"/>
      <c r="H697" s="865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.5">
      <c r="A698" s="4"/>
      <c r="B698" s="4"/>
      <c r="C698" s="4"/>
      <c r="D698" s="4"/>
      <c r="E698" s="4"/>
      <c r="F698" s="4"/>
      <c r="G698" s="4"/>
      <c r="H698" s="865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.5">
      <c r="A699" s="4"/>
      <c r="B699" s="4"/>
      <c r="C699" s="4"/>
      <c r="D699" s="4"/>
      <c r="E699" s="4"/>
      <c r="F699" s="4"/>
      <c r="G699" s="4"/>
      <c r="H699" s="865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.5">
      <c r="A700" s="4"/>
      <c r="B700" s="4"/>
      <c r="C700" s="4"/>
      <c r="D700" s="4"/>
      <c r="E700" s="4"/>
      <c r="F700" s="4"/>
      <c r="G700" s="4"/>
      <c r="H700" s="865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.5">
      <c r="A701" s="4"/>
      <c r="B701" s="4"/>
      <c r="C701" s="4"/>
      <c r="D701" s="4"/>
      <c r="E701" s="4"/>
      <c r="F701" s="4"/>
      <c r="G701" s="4"/>
      <c r="H701" s="865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.5">
      <c r="A702" s="4"/>
      <c r="B702" s="4"/>
      <c r="C702" s="4"/>
      <c r="D702" s="4"/>
      <c r="E702" s="4"/>
      <c r="F702" s="4"/>
      <c r="G702" s="4"/>
      <c r="H702" s="865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.5">
      <c r="A703" s="4"/>
      <c r="B703" s="4"/>
      <c r="C703" s="4"/>
      <c r="D703" s="4"/>
      <c r="E703" s="4"/>
      <c r="F703" s="4"/>
      <c r="G703" s="4"/>
      <c r="H703" s="865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.5">
      <c r="A704" s="4"/>
      <c r="B704" s="4"/>
      <c r="C704" s="4"/>
      <c r="D704" s="4"/>
      <c r="E704" s="4"/>
      <c r="F704" s="4"/>
      <c r="G704" s="4"/>
      <c r="H704" s="865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.5">
      <c r="A705" s="4"/>
      <c r="B705" s="4"/>
      <c r="C705" s="4"/>
      <c r="D705" s="4"/>
      <c r="E705" s="4"/>
      <c r="F705" s="4"/>
      <c r="G705" s="4"/>
      <c r="H705" s="865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.5">
      <c r="A706" s="4"/>
      <c r="B706" s="4"/>
      <c r="C706" s="4"/>
      <c r="D706" s="4"/>
      <c r="E706" s="4"/>
      <c r="F706" s="4"/>
      <c r="G706" s="4"/>
      <c r="H706" s="865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.5">
      <c r="A707" s="4"/>
      <c r="B707" s="4"/>
      <c r="C707" s="4"/>
      <c r="D707" s="4"/>
      <c r="E707" s="4"/>
      <c r="F707" s="4"/>
      <c r="G707" s="4"/>
      <c r="H707" s="865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.5">
      <c r="A708" s="4"/>
      <c r="B708" s="4"/>
      <c r="C708" s="4"/>
      <c r="D708" s="4"/>
      <c r="E708" s="4"/>
      <c r="F708" s="4"/>
      <c r="G708" s="4"/>
      <c r="H708" s="865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.5">
      <c r="A709" s="4"/>
      <c r="B709" s="4"/>
      <c r="C709" s="4"/>
      <c r="D709" s="4"/>
      <c r="E709" s="4"/>
      <c r="F709" s="4"/>
      <c r="G709" s="4"/>
      <c r="H709" s="865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.5">
      <c r="A710" s="4"/>
      <c r="B710" s="4"/>
      <c r="C710" s="4"/>
      <c r="D710" s="4"/>
      <c r="E710" s="4"/>
      <c r="F710" s="4"/>
      <c r="G710" s="4"/>
      <c r="H710" s="865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.5">
      <c r="A711" s="4"/>
      <c r="B711" s="4"/>
      <c r="C711" s="4"/>
      <c r="D711" s="4"/>
      <c r="E711" s="4"/>
      <c r="F711" s="4"/>
      <c r="G711" s="4"/>
      <c r="H711" s="865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.5">
      <c r="A712" s="4"/>
      <c r="B712" s="4"/>
      <c r="C712" s="4"/>
      <c r="D712" s="4"/>
      <c r="E712" s="4"/>
      <c r="F712" s="4"/>
      <c r="G712" s="4"/>
      <c r="H712" s="865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.5">
      <c r="A713" s="4"/>
      <c r="B713" s="4"/>
      <c r="C713" s="4"/>
      <c r="D713" s="4"/>
      <c r="E713" s="4"/>
      <c r="F713" s="4"/>
      <c r="G713" s="4"/>
      <c r="H713" s="865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.5">
      <c r="A714" s="4"/>
      <c r="B714" s="4"/>
      <c r="C714" s="4"/>
      <c r="D714" s="4"/>
      <c r="E714" s="4"/>
      <c r="F714" s="4"/>
      <c r="G714" s="4"/>
      <c r="H714" s="865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.5">
      <c r="A715" s="4"/>
      <c r="B715" s="4"/>
      <c r="C715" s="4"/>
      <c r="D715" s="4"/>
      <c r="E715" s="4"/>
      <c r="F715" s="4"/>
      <c r="G715" s="4"/>
      <c r="H715" s="865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.5">
      <c r="A716" s="4"/>
      <c r="B716" s="4"/>
      <c r="C716" s="4"/>
      <c r="D716" s="4"/>
      <c r="E716" s="4"/>
      <c r="F716" s="4"/>
      <c r="G716" s="4"/>
      <c r="H716" s="865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.5">
      <c r="A717" s="4"/>
      <c r="B717" s="4"/>
      <c r="C717" s="4"/>
      <c r="D717" s="4"/>
      <c r="E717" s="4"/>
      <c r="F717" s="4"/>
      <c r="G717" s="4"/>
      <c r="H717" s="865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.5">
      <c r="A718" s="4"/>
      <c r="B718" s="4"/>
      <c r="C718" s="4"/>
      <c r="D718" s="4"/>
      <c r="E718" s="4"/>
      <c r="F718" s="4"/>
      <c r="G718" s="4"/>
      <c r="H718" s="865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.5">
      <c r="A719" s="4"/>
      <c r="B719" s="4"/>
      <c r="C719" s="4"/>
      <c r="D719" s="4"/>
      <c r="E719" s="4"/>
      <c r="F719" s="4"/>
      <c r="G719" s="4"/>
      <c r="H719" s="865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.5">
      <c r="A720" s="4"/>
      <c r="B720" s="4"/>
      <c r="C720" s="4"/>
      <c r="D720" s="4"/>
      <c r="E720" s="4"/>
      <c r="F720" s="4"/>
      <c r="G720" s="4"/>
      <c r="H720" s="865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.5">
      <c r="A721" s="4"/>
      <c r="B721" s="4"/>
      <c r="C721" s="4"/>
      <c r="D721" s="4"/>
      <c r="E721" s="4"/>
      <c r="F721" s="4"/>
      <c r="G721" s="4"/>
      <c r="H721" s="865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.5">
      <c r="A722" s="4"/>
      <c r="B722" s="4"/>
      <c r="C722" s="4"/>
      <c r="D722" s="4"/>
      <c r="E722" s="4"/>
      <c r="F722" s="4"/>
      <c r="G722" s="4"/>
      <c r="H722" s="865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.5">
      <c r="A723" s="4"/>
      <c r="B723" s="4"/>
      <c r="C723" s="4"/>
      <c r="D723" s="4"/>
      <c r="E723" s="4"/>
      <c r="F723" s="4"/>
      <c r="G723" s="4"/>
      <c r="H723" s="865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.5">
      <c r="A724" s="4"/>
      <c r="B724" s="4"/>
      <c r="C724" s="4"/>
      <c r="D724" s="4"/>
      <c r="E724" s="4"/>
      <c r="F724" s="4"/>
      <c r="G724" s="4"/>
      <c r="H724" s="865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.5">
      <c r="A725" s="4"/>
      <c r="B725" s="4"/>
      <c r="C725" s="4"/>
      <c r="D725" s="4"/>
      <c r="E725" s="4"/>
      <c r="F725" s="4"/>
      <c r="G725" s="4"/>
      <c r="H725" s="865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.5">
      <c r="A726" s="4"/>
      <c r="B726" s="4"/>
      <c r="C726" s="4"/>
      <c r="D726" s="4"/>
      <c r="E726" s="4"/>
      <c r="F726" s="4"/>
      <c r="G726" s="4"/>
      <c r="H726" s="865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.5">
      <c r="A727" s="4"/>
      <c r="B727" s="4"/>
      <c r="C727" s="4"/>
      <c r="D727" s="4"/>
      <c r="E727" s="4"/>
      <c r="F727" s="4"/>
      <c r="G727" s="4"/>
      <c r="H727" s="865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.5">
      <c r="A728" s="4"/>
      <c r="B728" s="4"/>
      <c r="C728" s="4"/>
      <c r="D728" s="4"/>
      <c r="E728" s="4"/>
      <c r="F728" s="4"/>
      <c r="G728" s="4"/>
      <c r="H728" s="865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.5">
      <c r="A729" s="4"/>
      <c r="B729" s="4"/>
      <c r="C729" s="4"/>
      <c r="D729" s="4"/>
      <c r="E729" s="4"/>
      <c r="F729" s="4"/>
      <c r="G729" s="4"/>
      <c r="H729" s="865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.5">
      <c r="A730" s="4"/>
      <c r="B730" s="4"/>
      <c r="C730" s="4"/>
      <c r="D730" s="4"/>
      <c r="E730" s="4"/>
      <c r="F730" s="4"/>
      <c r="G730" s="4"/>
      <c r="H730" s="865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.5">
      <c r="A731" s="4"/>
      <c r="B731" s="4"/>
      <c r="C731" s="4"/>
      <c r="D731" s="4"/>
      <c r="E731" s="4"/>
      <c r="F731" s="4"/>
      <c r="G731" s="4"/>
      <c r="H731" s="865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.5">
      <c r="A732" s="4"/>
      <c r="B732" s="4"/>
      <c r="C732" s="4"/>
      <c r="D732" s="4"/>
      <c r="E732" s="4"/>
      <c r="F732" s="4"/>
      <c r="G732" s="4"/>
      <c r="H732" s="865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.5">
      <c r="A733" s="4"/>
      <c r="B733" s="4"/>
      <c r="C733" s="4"/>
      <c r="D733" s="4"/>
      <c r="E733" s="4"/>
      <c r="F733" s="4"/>
      <c r="G733" s="4"/>
      <c r="H733" s="865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.5">
      <c r="A734" s="4"/>
      <c r="B734" s="4"/>
      <c r="C734" s="4"/>
      <c r="D734" s="4"/>
      <c r="E734" s="4"/>
      <c r="F734" s="4"/>
      <c r="G734" s="4"/>
      <c r="H734" s="865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.5">
      <c r="A735" s="4"/>
      <c r="B735" s="4"/>
      <c r="C735" s="4"/>
      <c r="D735" s="4"/>
      <c r="E735" s="4"/>
      <c r="F735" s="4"/>
      <c r="G735" s="4"/>
      <c r="H735" s="865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.5">
      <c r="A736" s="4"/>
      <c r="B736" s="4"/>
      <c r="C736" s="4"/>
      <c r="D736" s="4"/>
      <c r="E736" s="4"/>
      <c r="F736" s="4"/>
      <c r="G736" s="4"/>
      <c r="H736" s="865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.5">
      <c r="A737" s="4"/>
      <c r="B737" s="4"/>
      <c r="C737" s="4"/>
      <c r="D737" s="4"/>
      <c r="E737" s="4"/>
      <c r="F737" s="4"/>
      <c r="G737" s="4"/>
      <c r="H737" s="865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.5">
      <c r="A738" s="4"/>
      <c r="B738" s="4"/>
      <c r="C738" s="4"/>
      <c r="D738" s="4"/>
      <c r="E738" s="4"/>
      <c r="F738" s="4"/>
      <c r="G738" s="4"/>
      <c r="H738" s="865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.5">
      <c r="A739" s="4"/>
      <c r="B739" s="4"/>
      <c r="C739" s="4"/>
      <c r="D739" s="4"/>
      <c r="E739" s="4"/>
      <c r="F739" s="4"/>
      <c r="G739" s="4"/>
      <c r="H739" s="865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.5">
      <c r="A740" s="4"/>
      <c r="B740" s="4"/>
      <c r="C740" s="4"/>
      <c r="D740" s="4"/>
      <c r="E740" s="4"/>
      <c r="F740" s="4"/>
      <c r="G740" s="4"/>
      <c r="H740" s="865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.5">
      <c r="A741" s="4"/>
      <c r="B741" s="4"/>
      <c r="C741" s="4"/>
      <c r="D741" s="4"/>
      <c r="E741" s="4"/>
      <c r="F741" s="4"/>
      <c r="G741" s="4"/>
      <c r="H741" s="865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.5">
      <c r="A742" s="4"/>
      <c r="B742" s="4"/>
      <c r="C742" s="4"/>
      <c r="D742" s="4"/>
      <c r="E742" s="4"/>
      <c r="F742" s="4"/>
      <c r="G742" s="4"/>
      <c r="H742" s="865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.5">
      <c r="A743" s="4"/>
      <c r="B743" s="4"/>
      <c r="C743" s="4"/>
      <c r="D743" s="4"/>
      <c r="E743" s="4"/>
      <c r="F743" s="4"/>
      <c r="G743" s="4"/>
      <c r="H743" s="865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.5">
      <c r="A744" s="4"/>
      <c r="B744" s="4"/>
      <c r="C744" s="4"/>
      <c r="D744" s="4"/>
      <c r="E744" s="4"/>
      <c r="F744" s="4"/>
      <c r="G744" s="4"/>
      <c r="H744" s="865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.5">
      <c r="A745" s="4"/>
      <c r="B745" s="4"/>
      <c r="C745" s="4"/>
      <c r="D745" s="4"/>
      <c r="E745" s="4"/>
      <c r="F745" s="4"/>
      <c r="G745" s="4"/>
      <c r="H745" s="865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.5">
      <c r="A746" s="4"/>
      <c r="B746" s="4"/>
      <c r="C746" s="4"/>
      <c r="D746" s="4"/>
      <c r="E746" s="4"/>
      <c r="F746" s="4"/>
      <c r="G746" s="4"/>
      <c r="H746" s="865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.5">
      <c r="A747" s="4"/>
      <c r="B747" s="4"/>
      <c r="C747" s="4"/>
      <c r="D747" s="4"/>
      <c r="E747" s="4"/>
      <c r="F747" s="4"/>
      <c r="G747" s="4"/>
      <c r="H747" s="865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.5">
      <c r="A748" s="4"/>
      <c r="B748" s="4"/>
      <c r="C748" s="4"/>
      <c r="D748" s="4"/>
      <c r="E748" s="4"/>
      <c r="F748" s="4"/>
      <c r="G748" s="4"/>
      <c r="H748" s="865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.5">
      <c r="A749" s="4"/>
      <c r="B749" s="4"/>
      <c r="C749" s="4"/>
      <c r="D749" s="4"/>
      <c r="E749" s="4"/>
      <c r="F749" s="4"/>
      <c r="G749" s="4"/>
      <c r="H749" s="865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.5">
      <c r="A750" s="4"/>
      <c r="B750" s="4"/>
      <c r="C750" s="4"/>
      <c r="D750" s="4"/>
      <c r="E750" s="4"/>
      <c r="F750" s="4"/>
      <c r="G750" s="4"/>
      <c r="H750" s="865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.5">
      <c r="A751" s="4"/>
      <c r="B751" s="4"/>
      <c r="C751" s="4"/>
      <c r="D751" s="4"/>
      <c r="E751" s="4"/>
      <c r="F751" s="4"/>
      <c r="G751" s="4"/>
      <c r="H751" s="865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.5">
      <c r="A752" s="4"/>
      <c r="B752" s="4"/>
      <c r="C752" s="4"/>
      <c r="D752" s="4"/>
      <c r="E752" s="4"/>
      <c r="F752" s="4"/>
      <c r="G752" s="4"/>
      <c r="H752" s="865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.5">
      <c r="A753" s="4"/>
      <c r="B753" s="4"/>
      <c r="C753" s="4"/>
      <c r="D753" s="4"/>
      <c r="E753" s="4"/>
      <c r="F753" s="4"/>
      <c r="G753" s="4"/>
      <c r="H753" s="865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.5">
      <c r="A754" s="4"/>
      <c r="B754" s="4"/>
      <c r="C754" s="4"/>
      <c r="D754" s="4"/>
      <c r="E754" s="4"/>
      <c r="F754" s="4"/>
      <c r="G754" s="4"/>
      <c r="H754" s="865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.5">
      <c r="A755" s="4"/>
      <c r="B755" s="4"/>
      <c r="C755" s="4"/>
      <c r="D755" s="4"/>
      <c r="E755" s="4"/>
      <c r="F755" s="4"/>
      <c r="G755" s="4"/>
      <c r="H755" s="865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.5">
      <c r="A756" s="4"/>
      <c r="B756" s="4"/>
      <c r="C756" s="4"/>
      <c r="D756" s="4"/>
      <c r="E756" s="4"/>
      <c r="F756" s="4"/>
      <c r="G756" s="4"/>
      <c r="H756" s="865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.5">
      <c r="A757" s="4"/>
      <c r="B757" s="4"/>
      <c r="C757" s="4"/>
      <c r="D757" s="4"/>
      <c r="E757" s="4"/>
      <c r="F757" s="4"/>
      <c r="G757" s="4"/>
      <c r="H757" s="865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.5">
      <c r="A758" s="4"/>
      <c r="B758" s="4"/>
      <c r="C758" s="4"/>
      <c r="D758" s="4"/>
      <c r="E758" s="4"/>
      <c r="F758" s="4"/>
      <c r="G758" s="4"/>
      <c r="H758" s="865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.5">
      <c r="A759" s="4"/>
      <c r="B759" s="4"/>
      <c r="C759" s="4"/>
      <c r="D759" s="4"/>
      <c r="E759" s="4"/>
      <c r="F759" s="4"/>
      <c r="G759" s="4"/>
      <c r="H759" s="865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.5">
      <c r="A760" s="4"/>
      <c r="B760" s="4"/>
      <c r="C760" s="4"/>
      <c r="D760" s="4"/>
      <c r="E760" s="4"/>
      <c r="F760" s="4"/>
      <c r="G760" s="4"/>
      <c r="H760" s="865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.5">
      <c r="A761" s="4"/>
      <c r="B761" s="4"/>
      <c r="C761" s="4"/>
      <c r="D761" s="4"/>
      <c r="E761" s="4"/>
      <c r="F761" s="4"/>
      <c r="G761" s="4"/>
      <c r="H761" s="865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.5">
      <c r="A762" s="4"/>
      <c r="B762" s="4"/>
      <c r="C762" s="4"/>
      <c r="D762" s="4"/>
      <c r="E762" s="4"/>
      <c r="F762" s="4"/>
      <c r="G762" s="4"/>
      <c r="H762" s="865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.5">
      <c r="A763" s="4"/>
      <c r="B763" s="4"/>
      <c r="C763" s="4"/>
      <c r="D763" s="4"/>
      <c r="E763" s="4"/>
      <c r="F763" s="4"/>
      <c r="G763" s="4"/>
      <c r="H763" s="865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.5">
      <c r="A764" s="4"/>
      <c r="B764" s="4"/>
      <c r="C764" s="4"/>
      <c r="D764" s="4"/>
      <c r="E764" s="4"/>
      <c r="F764" s="4"/>
      <c r="G764" s="4"/>
      <c r="H764" s="865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.5">
      <c r="A765" s="4"/>
      <c r="B765" s="4"/>
      <c r="C765" s="4"/>
      <c r="D765" s="4"/>
      <c r="E765" s="4"/>
      <c r="F765" s="4"/>
      <c r="G765" s="4"/>
      <c r="H765" s="865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.5">
      <c r="A766" s="4"/>
      <c r="B766" s="4"/>
      <c r="C766" s="4"/>
      <c r="D766" s="4"/>
      <c r="E766" s="4"/>
      <c r="F766" s="4"/>
      <c r="G766" s="4"/>
      <c r="H766" s="865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.5">
      <c r="A767" s="4"/>
      <c r="B767" s="4"/>
      <c r="C767" s="4"/>
      <c r="D767" s="4"/>
      <c r="E767" s="4"/>
      <c r="F767" s="4"/>
      <c r="G767" s="4"/>
      <c r="H767" s="865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.5">
      <c r="A768" s="4"/>
      <c r="B768" s="4"/>
      <c r="C768" s="4"/>
      <c r="D768" s="4"/>
      <c r="E768" s="4"/>
      <c r="F768" s="4"/>
      <c r="G768" s="4"/>
      <c r="H768" s="865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.5">
      <c r="A769" s="4"/>
      <c r="B769" s="4"/>
      <c r="C769" s="4"/>
      <c r="D769" s="4"/>
      <c r="E769" s="4"/>
      <c r="F769" s="4"/>
      <c r="G769" s="4"/>
      <c r="H769" s="865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.5">
      <c r="A770" s="4"/>
      <c r="B770" s="4"/>
      <c r="C770" s="4"/>
      <c r="D770" s="4"/>
      <c r="E770" s="4"/>
      <c r="F770" s="4"/>
      <c r="G770" s="4"/>
      <c r="H770" s="865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.5">
      <c r="A771" s="4"/>
      <c r="B771" s="4"/>
      <c r="C771" s="4"/>
      <c r="D771" s="4"/>
      <c r="E771" s="4"/>
      <c r="F771" s="4"/>
      <c r="G771" s="4"/>
      <c r="H771" s="865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.5">
      <c r="A772" s="4"/>
      <c r="B772" s="4"/>
      <c r="C772" s="4"/>
      <c r="D772" s="4"/>
      <c r="E772" s="4"/>
      <c r="F772" s="4"/>
      <c r="G772" s="4"/>
      <c r="H772" s="865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.5">
      <c r="A773" s="4"/>
      <c r="B773" s="4"/>
      <c r="C773" s="4"/>
      <c r="D773" s="4"/>
      <c r="E773" s="4"/>
      <c r="F773" s="4"/>
      <c r="G773" s="4"/>
      <c r="H773" s="865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.5">
      <c r="A774" s="4"/>
      <c r="B774" s="4"/>
      <c r="C774" s="4"/>
      <c r="D774" s="4"/>
      <c r="E774" s="4"/>
      <c r="F774" s="4"/>
      <c r="G774" s="4"/>
      <c r="H774" s="865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.5">
      <c r="A775" s="4"/>
      <c r="B775" s="4"/>
      <c r="C775" s="4"/>
      <c r="D775" s="4"/>
      <c r="E775" s="4"/>
      <c r="F775" s="4"/>
      <c r="G775" s="4"/>
      <c r="H775" s="865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.5">
      <c r="A776" s="4"/>
      <c r="B776" s="4"/>
      <c r="C776" s="4"/>
      <c r="D776" s="4"/>
      <c r="E776" s="4"/>
      <c r="F776" s="4"/>
      <c r="G776" s="4"/>
      <c r="H776" s="865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.5">
      <c r="A777" s="4"/>
      <c r="B777" s="4"/>
      <c r="C777" s="4"/>
      <c r="D777" s="4"/>
      <c r="E777" s="4"/>
      <c r="F777" s="4"/>
      <c r="G777" s="4"/>
      <c r="H777" s="865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.5">
      <c r="A778" s="4"/>
      <c r="B778" s="4"/>
      <c r="C778" s="4"/>
      <c r="D778" s="4"/>
      <c r="E778" s="4"/>
      <c r="F778" s="4"/>
      <c r="G778" s="4"/>
      <c r="H778" s="865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.5">
      <c r="A779" s="4"/>
      <c r="B779" s="4"/>
      <c r="C779" s="4"/>
      <c r="D779" s="4"/>
      <c r="E779" s="4"/>
      <c r="F779" s="4"/>
      <c r="G779" s="4"/>
      <c r="H779" s="865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.5">
      <c r="A780" s="4"/>
      <c r="B780" s="4"/>
      <c r="C780" s="4"/>
      <c r="D780" s="4"/>
      <c r="E780" s="4"/>
      <c r="F780" s="4"/>
      <c r="G780" s="4"/>
      <c r="H780" s="865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.5">
      <c r="A781" s="4"/>
      <c r="B781" s="4"/>
      <c r="C781" s="4"/>
      <c r="D781" s="4"/>
      <c r="E781" s="4"/>
      <c r="F781" s="4"/>
      <c r="G781" s="4"/>
      <c r="H781" s="865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.5">
      <c r="A782" s="4"/>
      <c r="B782" s="4"/>
      <c r="C782" s="4"/>
      <c r="D782" s="4"/>
      <c r="E782" s="4"/>
      <c r="F782" s="4"/>
      <c r="G782" s="4"/>
      <c r="H782" s="865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.5">
      <c r="A783" s="4"/>
      <c r="B783" s="4"/>
      <c r="C783" s="4"/>
      <c r="D783" s="4"/>
      <c r="E783" s="4"/>
      <c r="F783" s="4"/>
      <c r="G783" s="4"/>
      <c r="H783" s="865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.5">
      <c r="A784" s="4"/>
      <c r="B784" s="4"/>
      <c r="C784" s="4"/>
      <c r="D784" s="4"/>
      <c r="E784" s="4"/>
      <c r="F784" s="4"/>
      <c r="G784" s="4"/>
      <c r="H784" s="865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.5">
      <c r="A785" s="4"/>
      <c r="B785" s="4"/>
      <c r="C785" s="4"/>
      <c r="D785" s="4"/>
      <c r="E785" s="4"/>
      <c r="F785" s="4"/>
      <c r="G785" s="4"/>
      <c r="H785" s="865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.5">
      <c r="A786" s="4"/>
      <c r="B786" s="4"/>
      <c r="C786" s="4"/>
      <c r="D786" s="4"/>
      <c r="E786" s="4"/>
      <c r="F786" s="4"/>
      <c r="G786" s="4"/>
      <c r="H786" s="865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.5">
      <c r="A787" s="4"/>
      <c r="B787" s="4"/>
      <c r="C787" s="4"/>
      <c r="D787" s="4"/>
      <c r="E787" s="4"/>
      <c r="F787" s="4"/>
      <c r="G787" s="4"/>
      <c r="H787" s="865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.5">
      <c r="A788" s="4"/>
      <c r="B788" s="4"/>
      <c r="C788" s="4"/>
      <c r="D788" s="4"/>
      <c r="E788" s="4"/>
      <c r="F788" s="4"/>
      <c r="G788" s="4"/>
      <c r="H788" s="865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.5">
      <c r="A789" s="4"/>
      <c r="B789" s="4"/>
      <c r="C789" s="4"/>
      <c r="D789" s="4"/>
      <c r="E789" s="4"/>
      <c r="F789" s="4"/>
      <c r="G789" s="4"/>
      <c r="H789" s="865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.5">
      <c r="A790" s="4"/>
      <c r="B790" s="4"/>
      <c r="C790" s="4"/>
      <c r="D790" s="4"/>
      <c r="E790" s="4"/>
      <c r="F790" s="4"/>
      <c r="G790" s="4"/>
      <c r="H790" s="865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.5">
      <c r="A791" s="4"/>
      <c r="B791" s="4"/>
      <c r="C791" s="4"/>
      <c r="D791" s="4"/>
      <c r="E791" s="4"/>
      <c r="F791" s="4"/>
      <c r="G791" s="4"/>
      <c r="H791" s="865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.5">
      <c r="A792" s="4"/>
      <c r="B792" s="4"/>
      <c r="C792" s="4"/>
      <c r="D792" s="4"/>
      <c r="E792" s="4"/>
      <c r="F792" s="4"/>
      <c r="G792" s="4"/>
      <c r="H792" s="865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.5">
      <c r="A793" s="4"/>
      <c r="B793" s="4"/>
      <c r="C793" s="4"/>
      <c r="D793" s="4"/>
      <c r="E793" s="4"/>
      <c r="F793" s="4"/>
      <c r="G793" s="4"/>
      <c r="H793" s="865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.5">
      <c r="A794" s="4"/>
      <c r="B794" s="4"/>
      <c r="C794" s="4"/>
      <c r="D794" s="4"/>
      <c r="E794" s="4"/>
      <c r="F794" s="4"/>
      <c r="G794" s="4"/>
      <c r="H794" s="865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.5">
      <c r="A795" s="4"/>
      <c r="B795" s="4"/>
      <c r="C795" s="4"/>
      <c r="D795" s="4"/>
      <c r="E795" s="4"/>
      <c r="F795" s="4"/>
      <c r="G795" s="4"/>
      <c r="H795" s="865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.5">
      <c r="A796" s="4"/>
      <c r="B796" s="4"/>
      <c r="C796" s="4"/>
      <c r="D796" s="4"/>
      <c r="E796" s="4"/>
      <c r="F796" s="4"/>
      <c r="G796" s="4"/>
      <c r="H796" s="865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.5">
      <c r="A797" s="4"/>
      <c r="B797" s="4"/>
      <c r="C797" s="4"/>
      <c r="D797" s="4"/>
      <c r="E797" s="4"/>
      <c r="F797" s="4"/>
      <c r="G797" s="4"/>
      <c r="H797" s="865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.5">
      <c r="A798" s="4"/>
      <c r="B798" s="4"/>
      <c r="C798" s="4"/>
      <c r="D798" s="4"/>
      <c r="E798" s="4"/>
      <c r="F798" s="4"/>
      <c r="G798" s="4"/>
      <c r="H798" s="865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.5">
      <c r="A799" s="4"/>
      <c r="B799" s="4"/>
      <c r="C799" s="4"/>
      <c r="D799" s="4"/>
      <c r="E799" s="4"/>
      <c r="F799" s="4"/>
      <c r="G799" s="4"/>
      <c r="H799" s="865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.5">
      <c r="A800" s="4"/>
      <c r="B800" s="4"/>
      <c r="C800" s="4"/>
      <c r="D800" s="4"/>
      <c r="E800" s="4"/>
      <c r="F800" s="4"/>
      <c r="G800" s="4"/>
      <c r="H800" s="865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.5">
      <c r="A801" s="4"/>
      <c r="B801" s="4"/>
      <c r="C801" s="4"/>
      <c r="D801" s="4"/>
      <c r="E801" s="4"/>
      <c r="F801" s="4"/>
      <c r="G801" s="4"/>
      <c r="H801" s="865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.5">
      <c r="A802" s="4"/>
      <c r="B802" s="4"/>
      <c r="C802" s="4"/>
      <c r="D802" s="4"/>
      <c r="E802" s="4"/>
      <c r="F802" s="4"/>
      <c r="G802" s="4"/>
      <c r="H802" s="865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.5">
      <c r="A803" s="4"/>
      <c r="B803" s="4"/>
      <c r="C803" s="4"/>
      <c r="D803" s="4"/>
      <c r="E803" s="4"/>
      <c r="F803" s="4"/>
      <c r="G803" s="4"/>
      <c r="H803" s="865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.5">
      <c r="A804" s="4"/>
      <c r="B804" s="4"/>
      <c r="C804" s="4"/>
      <c r="D804" s="4"/>
      <c r="E804" s="4"/>
      <c r="F804" s="4"/>
      <c r="G804" s="4"/>
      <c r="H804" s="865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.5">
      <c r="A805" s="4"/>
      <c r="B805" s="4"/>
      <c r="C805" s="4"/>
      <c r="D805" s="4"/>
      <c r="E805" s="4"/>
      <c r="F805" s="4"/>
      <c r="G805" s="4"/>
      <c r="H805" s="865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.5">
      <c r="A806" s="4"/>
      <c r="B806" s="4"/>
      <c r="C806" s="4"/>
      <c r="D806" s="4"/>
      <c r="E806" s="4"/>
      <c r="F806" s="4"/>
      <c r="G806" s="4"/>
      <c r="H806" s="865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.5">
      <c r="A807" s="4"/>
      <c r="B807" s="4"/>
      <c r="C807" s="4"/>
      <c r="D807" s="4"/>
      <c r="E807" s="4"/>
      <c r="F807" s="4"/>
      <c r="G807" s="4"/>
      <c r="H807" s="865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.5">
      <c r="A808" s="4"/>
      <c r="B808" s="4"/>
      <c r="C808" s="4"/>
      <c r="D808" s="4"/>
      <c r="E808" s="4"/>
      <c r="F808" s="4"/>
      <c r="G808" s="4"/>
      <c r="H808" s="865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.5">
      <c r="A809" s="4"/>
      <c r="B809" s="4"/>
      <c r="C809" s="4"/>
      <c r="D809" s="4"/>
      <c r="E809" s="4"/>
      <c r="F809" s="4"/>
      <c r="G809" s="4"/>
      <c r="H809" s="865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.5">
      <c r="A810" s="4"/>
      <c r="B810" s="4"/>
      <c r="C810" s="4"/>
      <c r="D810" s="4"/>
      <c r="E810" s="4"/>
      <c r="F810" s="4"/>
      <c r="G810" s="4"/>
      <c r="H810" s="865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.5">
      <c r="A811" s="4"/>
      <c r="B811" s="4"/>
      <c r="C811" s="4"/>
      <c r="D811" s="4"/>
      <c r="E811" s="4"/>
      <c r="F811" s="4"/>
      <c r="G811" s="4"/>
      <c r="H811" s="865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.5">
      <c r="A812" s="4"/>
      <c r="B812" s="4"/>
      <c r="C812" s="4"/>
      <c r="D812" s="4"/>
      <c r="E812" s="4"/>
      <c r="F812" s="4"/>
      <c r="G812" s="4"/>
      <c r="H812" s="865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.5">
      <c r="A813" s="4"/>
      <c r="B813" s="4"/>
      <c r="C813" s="4"/>
      <c r="D813" s="4"/>
      <c r="E813" s="4"/>
      <c r="F813" s="4"/>
      <c r="G813" s="4"/>
      <c r="H813" s="865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.5">
      <c r="A814" s="4"/>
      <c r="B814" s="4"/>
      <c r="C814" s="4"/>
      <c r="D814" s="4"/>
      <c r="E814" s="4"/>
      <c r="F814" s="4"/>
      <c r="G814" s="4"/>
      <c r="H814" s="865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.5">
      <c r="A815" s="4"/>
      <c r="B815" s="4"/>
      <c r="C815" s="4"/>
      <c r="D815" s="4"/>
      <c r="E815" s="4"/>
      <c r="F815" s="4"/>
      <c r="G815" s="4"/>
      <c r="H815" s="865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.5">
      <c r="A816" s="4"/>
      <c r="B816" s="4"/>
      <c r="C816" s="4"/>
      <c r="D816" s="4"/>
      <c r="E816" s="4"/>
      <c r="F816" s="4"/>
      <c r="G816" s="4"/>
      <c r="H816" s="865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.5">
      <c r="A817" s="4"/>
      <c r="B817" s="4"/>
      <c r="C817" s="4"/>
      <c r="D817" s="4"/>
      <c r="E817" s="4"/>
      <c r="F817" s="4"/>
      <c r="G817" s="4"/>
      <c r="H817" s="865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.5">
      <c r="A818" s="4"/>
      <c r="B818" s="4"/>
      <c r="C818" s="4"/>
      <c r="D818" s="4"/>
      <c r="E818" s="4"/>
      <c r="F818" s="4"/>
      <c r="G818" s="4"/>
      <c r="H818" s="865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.5">
      <c r="A819" s="4"/>
      <c r="B819" s="4"/>
      <c r="C819" s="4"/>
      <c r="D819" s="4"/>
      <c r="E819" s="4"/>
      <c r="F819" s="4"/>
      <c r="G819" s="4"/>
      <c r="H819" s="865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.5">
      <c r="A820" s="4"/>
      <c r="B820" s="4"/>
      <c r="C820" s="4"/>
      <c r="D820" s="4"/>
      <c r="E820" s="4"/>
      <c r="F820" s="4"/>
      <c r="G820" s="4"/>
      <c r="H820" s="865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.5">
      <c r="A821" s="4"/>
      <c r="B821" s="4"/>
      <c r="C821" s="4"/>
      <c r="D821" s="4"/>
      <c r="E821" s="4"/>
      <c r="F821" s="4"/>
      <c r="G821" s="4"/>
      <c r="H821" s="865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.5">
      <c r="A822" s="4"/>
      <c r="B822" s="4"/>
      <c r="C822" s="4"/>
      <c r="D822" s="4"/>
      <c r="E822" s="4"/>
      <c r="F822" s="4"/>
      <c r="G822" s="4"/>
      <c r="H822" s="865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.5">
      <c r="A823" s="4"/>
      <c r="B823" s="4"/>
      <c r="C823" s="4"/>
      <c r="D823" s="4"/>
      <c r="E823" s="4"/>
      <c r="F823" s="4"/>
      <c r="G823" s="4"/>
      <c r="H823" s="865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.5">
      <c r="A824" s="4"/>
      <c r="B824" s="4"/>
      <c r="C824" s="4"/>
      <c r="D824" s="4"/>
      <c r="E824" s="4"/>
      <c r="F824" s="4"/>
      <c r="G824" s="4"/>
      <c r="H824" s="865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.5">
      <c r="A825" s="4"/>
      <c r="B825" s="4"/>
      <c r="C825" s="4"/>
      <c r="D825" s="4"/>
      <c r="E825" s="4"/>
      <c r="F825" s="4"/>
      <c r="G825" s="4"/>
      <c r="H825" s="865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.5">
      <c r="A826" s="4"/>
      <c r="B826" s="4"/>
      <c r="C826" s="4"/>
      <c r="D826" s="4"/>
      <c r="E826" s="4"/>
      <c r="F826" s="4"/>
      <c r="G826" s="4"/>
      <c r="H826" s="865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.5">
      <c r="A827" s="4"/>
      <c r="B827" s="4"/>
      <c r="C827" s="4"/>
      <c r="D827" s="4"/>
      <c r="E827" s="4"/>
      <c r="F827" s="4"/>
      <c r="G827" s="4"/>
      <c r="H827" s="865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.5">
      <c r="A828" s="4"/>
      <c r="B828" s="4"/>
      <c r="C828" s="4"/>
      <c r="D828" s="4"/>
      <c r="E828" s="4"/>
      <c r="F828" s="4"/>
      <c r="G828" s="4"/>
      <c r="H828" s="865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.5">
      <c r="A829" s="4"/>
      <c r="B829" s="4"/>
      <c r="C829" s="4"/>
      <c r="D829" s="4"/>
      <c r="E829" s="4"/>
      <c r="F829" s="4"/>
      <c r="G829" s="4"/>
      <c r="H829" s="865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.5">
      <c r="A830" s="4"/>
      <c r="B830" s="4"/>
      <c r="C830" s="4"/>
      <c r="D830" s="4"/>
      <c r="E830" s="4"/>
      <c r="F830" s="4"/>
      <c r="G830" s="4"/>
      <c r="H830" s="865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.5">
      <c r="A831" s="4"/>
      <c r="B831" s="4"/>
      <c r="C831" s="4"/>
      <c r="D831" s="4"/>
      <c r="E831" s="4"/>
      <c r="F831" s="4"/>
      <c r="G831" s="4"/>
      <c r="H831" s="865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.5">
      <c r="A832" s="4"/>
      <c r="B832" s="4"/>
      <c r="C832" s="4"/>
      <c r="D832" s="4"/>
      <c r="E832" s="4"/>
      <c r="F832" s="4"/>
      <c r="G832" s="4"/>
      <c r="H832" s="865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.5">
      <c r="A833" s="4"/>
      <c r="B833" s="4"/>
      <c r="C833" s="4"/>
      <c r="D833" s="4"/>
      <c r="E833" s="4"/>
      <c r="F833" s="4"/>
      <c r="G833" s="4"/>
      <c r="H833" s="865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.5">
      <c r="A834" s="4"/>
      <c r="B834" s="4"/>
      <c r="C834" s="4"/>
      <c r="D834" s="4"/>
      <c r="E834" s="4"/>
      <c r="F834" s="4"/>
      <c r="G834" s="4"/>
      <c r="H834" s="865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.5">
      <c r="A835" s="4"/>
      <c r="B835" s="4"/>
      <c r="C835" s="4"/>
      <c r="D835" s="4"/>
      <c r="E835" s="4"/>
      <c r="F835" s="4"/>
      <c r="G835" s="4"/>
      <c r="H835" s="865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.5">
      <c r="A836" s="4"/>
      <c r="B836" s="4"/>
      <c r="C836" s="4"/>
      <c r="D836" s="4"/>
      <c r="E836" s="4"/>
      <c r="F836" s="4"/>
      <c r="G836" s="4"/>
      <c r="H836" s="865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.5">
      <c r="A837" s="4"/>
      <c r="B837" s="4"/>
      <c r="C837" s="4"/>
      <c r="D837" s="4"/>
      <c r="E837" s="4"/>
      <c r="F837" s="4"/>
      <c r="G837" s="4"/>
      <c r="H837" s="865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.5">
      <c r="A838" s="4"/>
      <c r="B838" s="4"/>
      <c r="C838" s="4"/>
      <c r="D838" s="4"/>
      <c r="E838" s="4"/>
      <c r="F838" s="4"/>
      <c r="G838" s="4"/>
      <c r="H838" s="865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.5">
      <c r="A839" s="4"/>
      <c r="B839" s="4"/>
      <c r="C839" s="4"/>
      <c r="D839" s="4"/>
      <c r="E839" s="4"/>
      <c r="F839" s="4"/>
      <c r="G839" s="4"/>
      <c r="H839" s="865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.5">
      <c r="A840" s="4"/>
      <c r="B840" s="4"/>
      <c r="C840" s="4"/>
      <c r="D840" s="4"/>
      <c r="E840" s="4"/>
      <c r="F840" s="4"/>
      <c r="G840" s="4"/>
      <c r="H840" s="865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.5">
      <c r="A841" s="4"/>
      <c r="B841" s="4"/>
      <c r="C841" s="4"/>
      <c r="D841" s="4"/>
      <c r="E841" s="4"/>
      <c r="F841" s="4"/>
      <c r="G841" s="4"/>
      <c r="H841" s="865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.5">
      <c r="A842" s="4"/>
      <c r="B842" s="4"/>
      <c r="C842" s="4"/>
      <c r="D842" s="4"/>
      <c r="E842" s="4"/>
      <c r="F842" s="4"/>
      <c r="G842" s="4"/>
      <c r="H842" s="865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.5">
      <c r="A843" s="4"/>
      <c r="B843" s="4"/>
      <c r="C843" s="4"/>
      <c r="D843" s="4"/>
      <c r="E843" s="4"/>
      <c r="F843" s="4"/>
      <c r="G843" s="4"/>
      <c r="H843" s="865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.5">
      <c r="A844" s="4"/>
      <c r="B844" s="4"/>
      <c r="C844" s="4"/>
      <c r="D844" s="4"/>
      <c r="E844" s="4"/>
      <c r="F844" s="4"/>
      <c r="G844" s="4"/>
      <c r="H844" s="865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.5">
      <c r="A845" s="4"/>
      <c r="B845" s="4"/>
      <c r="C845" s="4"/>
      <c r="D845" s="4"/>
      <c r="E845" s="4"/>
      <c r="F845" s="4"/>
      <c r="G845" s="4"/>
      <c r="H845" s="865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.5">
      <c r="A846" s="4"/>
      <c r="B846" s="4"/>
      <c r="C846" s="4"/>
      <c r="D846" s="4"/>
      <c r="E846" s="4"/>
      <c r="F846" s="4"/>
      <c r="G846" s="4"/>
      <c r="H846" s="865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.5">
      <c r="A847" s="4"/>
      <c r="B847" s="4"/>
      <c r="C847" s="4"/>
      <c r="D847" s="4"/>
      <c r="E847" s="4"/>
      <c r="F847" s="4"/>
      <c r="G847" s="4"/>
      <c r="H847" s="865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.5">
      <c r="A848" s="4"/>
      <c r="B848" s="4"/>
      <c r="C848" s="4"/>
      <c r="D848" s="4"/>
      <c r="E848" s="4"/>
      <c r="F848" s="4"/>
      <c r="G848" s="4"/>
      <c r="H848" s="865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.5">
      <c r="A849" s="4"/>
      <c r="B849" s="4"/>
      <c r="C849" s="4"/>
      <c r="D849" s="4"/>
      <c r="E849" s="4"/>
      <c r="F849" s="4"/>
      <c r="G849" s="4"/>
      <c r="H849" s="865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.5">
      <c r="A850" s="4"/>
      <c r="B850" s="4"/>
      <c r="C850" s="4"/>
      <c r="D850" s="4"/>
      <c r="E850" s="4"/>
      <c r="F850" s="4"/>
      <c r="G850" s="4"/>
      <c r="H850" s="865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.5">
      <c r="A851" s="4"/>
      <c r="B851" s="4"/>
      <c r="C851" s="4"/>
      <c r="D851" s="4"/>
      <c r="E851" s="4"/>
      <c r="F851" s="4"/>
      <c r="G851" s="4"/>
      <c r="H851" s="865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.5">
      <c r="A852" s="4"/>
      <c r="B852" s="4"/>
      <c r="C852" s="4"/>
      <c r="D852" s="4"/>
      <c r="E852" s="4"/>
      <c r="F852" s="4"/>
      <c r="G852" s="4"/>
      <c r="H852" s="865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.5">
      <c r="A853" s="4"/>
      <c r="B853" s="4"/>
      <c r="C853" s="4"/>
      <c r="D853" s="4"/>
      <c r="E853" s="4"/>
      <c r="F853" s="4"/>
      <c r="G853" s="4"/>
      <c r="H853" s="865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.5">
      <c r="A854" s="4"/>
      <c r="B854" s="4"/>
      <c r="C854" s="4"/>
      <c r="D854" s="4"/>
      <c r="E854" s="4"/>
      <c r="F854" s="4"/>
      <c r="G854" s="4"/>
      <c r="H854" s="865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.5">
      <c r="A855" s="4"/>
      <c r="B855" s="4"/>
      <c r="C855" s="4"/>
      <c r="D855" s="4"/>
      <c r="E855" s="4"/>
      <c r="F855" s="4"/>
      <c r="G855" s="4"/>
      <c r="H855" s="865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.5">
      <c r="A856" s="4"/>
      <c r="B856" s="4"/>
      <c r="C856" s="4"/>
      <c r="D856" s="4"/>
      <c r="E856" s="4"/>
      <c r="F856" s="4"/>
      <c r="G856" s="4"/>
      <c r="H856" s="865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.5">
      <c r="A857" s="4"/>
      <c r="B857" s="4"/>
      <c r="C857" s="4"/>
      <c r="D857" s="4"/>
      <c r="E857" s="4"/>
      <c r="F857" s="4"/>
      <c r="G857" s="4"/>
      <c r="H857" s="865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.5">
      <c r="A858" s="4"/>
      <c r="B858" s="4"/>
      <c r="C858" s="4"/>
      <c r="D858" s="4"/>
      <c r="E858" s="4"/>
      <c r="F858" s="4"/>
      <c r="G858" s="4"/>
      <c r="H858" s="865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.5">
      <c r="A859" s="4"/>
      <c r="B859" s="4"/>
      <c r="C859" s="4"/>
      <c r="D859" s="4"/>
      <c r="E859" s="4"/>
      <c r="F859" s="4"/>
      <c r="G859" s="4"/>
      <c r="H859" s="865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.5">
      <c r="A860" s="4"/>
      <c r="B860" s="4"/>
      <c r="C860" s="4"/>
      <c r="D860" s="4"/>
      <c r="E860" s="4"/>
      <c r="F860" s="4"/>
      <c r="G860" s="4"/>
      <c r="H860" s="865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.5">
      <c r="A861" s="4"/>
      <c r="B861" s="4"/>
      <c r="C861" s="4"/>
      <c r="D861" s="4"/>
      <c r="E861" s="4"/>
      <c r="F861" s="4"/>
      <c r="G861" s="4"/>
      <c r="H861" s="865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.5">
      <c r="A862" s="4"/>
      <c r="B862" s="4"/>
      <c r="C862" s="4"/>
      <c r="D862" s="4"/>
      <c r="E862" s="4"/>
      <c r="F862" s="4"/>
      <c r="G862" s="4"/>
      <c r="H862" s="865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.5">
      <c r="A863" s="4"/>
      <c r="B863" s="4"/>
      <c r="C863" s="4"/>
      <c r="D863" s="4"/>
      <c r="E863" s="4"/>
      <c r="F863" s="4"/>
      <c r="G863" s="4"/>
      <c r="H863" s="865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.5">
      <c r="A864" s="4"/>
      <c r="B864" s="4"/>
      <c r="C864" s="4"/>
      <c r="D864" s="4"/>
      <c r="E864" s="4"/>
      <c r="F864" s="4"/>
      <c r="G864" s="4"/>
      <c r="H864" s="865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.5">
      <c r="A865" s="4"/>
      <c r="B865" s="4"/>
      <c r="C865" s="4"/>
      <c r="D865" s="4"/>
      <c r="E865" s="4"/>
      <c r="F865" s="4"/>
      <c r="G865" s="4"/>
      <c r="H865" s="865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.5">
      <c r="A866" s="4"/>
      <c r="B866" s="4"/>
      <c r="C866" s="4"/>
      <c r="D866" s="4"/>
      <c r="E866" s="4"/>
      <c r="F866" s="4"/>
      <c r="G866" s="4"/>
      <c r="H866" s="865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.5">
      <c r="A867" s="4"/>
      <c r="B867" s="4"/>
      <c r="C867" s="4"/>
      <c r="D867" s="4"/>
      <c r="E867" s="4"/>
      <c r="F867" s="4"/>
      <c r="G867" s="4"/>
      <c r="H867" s="865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.5">
      <c r="A868" s="4"/>
      <c r="B868" s="4"/>
      <c r="C868" s="4"/>
      <c r="D868" s="4"/>
      <c r="E868" s="4"/>
      <c r="F868" s="4"/>
      <c r="G868" s="4"/>
      <c r="H868" s="865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.5">
      <c r="A869" s="4"/>
      <c r="B869" s="4"/>
      <c r="C869" s="4"/>
      <c r="D869" s="4"/>
      <c r="E869" s="4"/>
      <c r="F869" s="4"/>
      <c r="G869" s="4"/>
      <c r="H869" s="865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.5">
      <c r="A870" s="4"/>
      <c r="B870" s="4"/>
      <c r="C870" s="4"/>
      <c r="D870" s="4"/>
      <c r="E870" s="4"/>
      <c r="F870" s="4"/>
      <c r="G870" s="4"/>
      <c r="H870" s="865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.5">
      <c r="A871" s="4"/>
      <c r="B871" s="4"/>
      <c r="C871" s="4"/>
      <c r="D871" s="4"/>
      <c r="E871" s="4"/>
      <c r="F871" s="4"/>
      <c r="G871" s="4"/>
      <c r="H871" s="865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.5">
      <c r="A872" s="4"/>
      <c r="B872" s="4"/>
      <c r="C872" s="4"/>
      <c r="D872" s="4"/>
      <c r="E872" s="4"/>
      <c r="F872" s="4"/>
      <c r="G872" s="4"/>
      <c r="H872" s="865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.5">
      <c r="A873" s="4"/>
      <c r="B873" s="4"/>
      <c r="C873" s="4"/>
      <c r="D873" s="4"/>
      <c r="E873" s="4"/>
      <c r="F873" s="4"/>
      <c r="G873" s="4"/>
      <c r="H873" s="865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.5">
      <c r="A874" s="4"/>
      <c r="B874" s="4"/>
      <c r="C874" s="4"/>
      <c r="D874" s="4"/>
      <c r="E874" s="4"/>
      <c r="F874" s="4"/>
      <c r="G874" s="4"/>
      <c r="H874" s="865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.5">
      <c r="A875" s="4"/>
      <c r="B875" s="4"/>
      <c r="C875" s="4"/>
      <c r="D875" s="4"/>
      <c r="E875" s="4"/>
      <c r="F875" s="4"/>
      <c r="G875" s="4"/>
      <c r="H875" s="865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.5">
      <c r="A876" s="4"/>
      <c r="B876" s="4"/>
      <c r="C876" s="4"/>
      <c r="D876" s="4"/>
      <c r="E876" s="4"/>
      <c r="F876" s="4"/>
      <c r="G876" s="4"/>
      <c r="H876" s="865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.5">
      <c r="A877" s="4"/>
      <c r="B877" s="4"/>
      <c r="C877" s="4"/>
      <c r="D877" s="4"/>
      <c r="E877" s="4"/>
      <c r="F877" s="4"/>
      <c r="G877" s="4"/>
      <c r="H877" s="865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.5">
      <c r="A878" s="4"/>
      <c r="B878" s="4"/>
      <c r="C878" s="4"/>
      <c r="D878" s="4"/>
      <c r="E878" s="4"/>
      <c r="F878" s="4"/>
      <c r="G878" s="4"/>
      <c r="H878" s="865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.5">
      <c r="A879" s="4"/>
      <c r="B879" s="4"/>
      <c r="C879" s="4"/>
      <c r="D879" s="4"/>
      <c r="E879" s="4"/>
      <c r="F879" s="4"/>
      <c r="G879" s="4"/>
      <c r="H879" s="865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.5">
      <c r="A880" s="4"/>
      <c r="B880" s="4"/>
      <c r="C880" s="4"/>
      <c r="D880" s="4"/>
      <c r="E880" s="4"/>
      <c r="F880" s="4"/>
      <c r="G880" s="4"/>
      <c r="H880" s="865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.5">
      <c r="A881" s="4"/>
      <c r="B881" s="4"/>
      <c r="C881" s="4"/>
      <c r="D881" s="4"/>
      <c r="E881" s="4"/>
      <c r="F881" s="4"/>
      <c r="G881" s="4"/>
      <c r="H881" s="865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.5">
      <c r="A882" s="4"/>
      <c r="B882" s="4"/>
      <c r="C882" s="4"/>
      <c r="D882" s="4"/>
      <c r="E882" s="4"/>
      <c r="F882" s="4"/>
      <c r="G882" s="4"/>
      <c r="H882" s="865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.5">
      <c r="A883" s="4"/>
      <c r="B883" s="4"/>
      <c r="C883" s="4"/>
      <c r="D883" s="4"/>
      <c r="E883" s="4"/>
      <c r="F883" s="4"/>
      <c r="G883" s="4"/>
      <c r="H883" s="865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.5">
      <c r="A884" s="4"/>
      <c r="B884" s="4"/>
      <c r="C884" s="4"/>
      <c r="D884" s="4"/>
      <c r="E884" s="4"/>
      <c r="F884" s="4"/>
      <c r="G884" s="4"/>
      <c r="H884" s="865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.5">
      <c r="A885" s="4"/>
      <c r="B885" s="4"/>
      <c r="C885" s="4"/>
      <c r="D885" s="4"/>
      <c r="E885" s="4"/>
      <c r="F885" s="4"/>
      <c r="G885" s="4"/>
      <c r="H885" s="865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.5">
      <c r="A886" s="4"/>
      <c r="B886" s="4"/>
      <c r="C886" s="4"/>
      <c r="D886" s="4"/>
      <c r="E886" s="4"/>
      <c r="F886" s="4"/>
      <c r="G886" s="4"/>
      <c r="H886" s="865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.5">
      <c r="A887" s="4"/>
      <c r="B887" s="4"/>
      <c r="C887" s="4"/>
      <c r="D887" s="4"/>
      <c r="E887" s="4"/>
      <c r="F887" s="4"/>
      <c r="G887" s="4"/>
      <c r="H887" s="865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.5">
      <c r="A888" s="4"/>
      <c r="B888" s="4"/>
      <c r="C888" s="4"/>
      <c r="D888" s="4"/>
      <c r="E888" s="4"/>
      <c r="F888" s="4"/>
      <c r="G888" s="4"/>
      <c r="H888" s="865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.5">
      <c r="A889" s="4"/>
      <c r="B889" s="4"/>
      <c r="C889" s="4"/>
      <c r="D889" s="4"/>
      <c r="E889" s="4"/>
      <c r="F889" s="4"/>
      <c r="G889" s="4"/>
      <c r="H889" s="865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.5">
      <c r="A890" s="4"/>
      <c r="B890" s="4"/>
      <c r="C890" s="4"/>
      <c r="D890" s="4"/>
      <c r="E890" s="4"/>
      <c r="F890" s="4"/>
      <c r="G890" s="4"/>
      <c r="H890" s="865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.5">
      <c r="A891" s="4"/>
      <c r="B891" s="4"/>
      <c r="C891" s="4"/>
      <c r="D891" s="4"/>
      <c r="E891" s="4"/>
      <c r="F891" s="4"/>
      <c r="G891" s="4"/>
      <c r="H891" s="865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.5">
      <c r="A892" s="4"/>
      <c r="B892" s="4"/>
      <c r="C892" s="4"/>
      <c r="D892" s="4"/>
      <c r="E892" s="4"/>
      <c r="F892" s="4"/>
      <c r="G892" s="4"/>
      <c r="H892" s="865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.5">
      <c r="A893" s="4"/>
      <c r="B893" s="4"/>
      <c r="C893" s="4"/>
      <c r="D893" s="4"/>
      <c r="E893" s="4"/>
      <c r="F893" s="4"/>
      <c r="G893" s="4"/>
      <c r="H893" s="865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.5">
      <c r="A894" s="4"/>
      <c r="B894" s="4"/>
      <c r="C894" s="4"/>
      <c r="D894" s="4"/>
      <c r="E894" s="4"/>
      <c r="F894" s="4"/>
      <c r="G894" s="4"/>
      <c r="H894" s="865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.5">
      <c r="A895" s="4"/>
      <c r="B895" s="4"/>
      <c r="C895" s="4"/>
      <c r="D895" s="4"/>
      <c r="E895" s="4"/>
      <c r="F895" s="4"/>
      <c r="G895" s="4"/>
      <c r="H895" s="865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.5">
      <c r="A896" s="4"/>
      <c r="B896" s="4"/>
      <c r="C896" s="4"/>
      <c r="D896" s="4"/>
      <c r="E896" s="4"/>
      <c r="F896" s="4"/>
      <c r="G896" s="4"/>
      <c r="H896" s="865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.5">
      <c r="A897" s="4"/>
      <c r="B897" s="4"/>
      <c r="C897" s="4"/>
      <c r="D897" s="4"/>
      <c r="E897" s="4"/>
      <c r="F897" s="4"/>
      <c r="G897" s="4"/>
      <c r="H897" s="865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.5">
      <c r="A898" s="4"/>
      <c r="B898" s="4"/>
      <c r="C898" s="4"/>
      <c r="D898" s="4"/>
      <c r="E898" s="4"/>
      <c r="F898" s="4"/>
      <c r="G898" s="4"/>
      <c r="H898" s="865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.5">
      <c r="A899" s="4"/>
      <c r="B899" s="4"/>
      <c r="C899" s="4"/>
      <c r="D899" s="4"/>
      <c r="E899" s="4"/>
      <c r="F899" s="4"/>
      <c r="G899" s="4"/>
      <c r="H899" s="865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.5">
      <c r="A900" s="4"/>
      <c r="B900" s="4"/>
      <c r="C900" s="4"/>
      <c r="D900" s="4"/>
      <c r="E900" s="4"/>
      <c r="F900" s="4"/>
      <c r="G900" s="4"/>
      <c r="H900" s="865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.5">
      <c r="A901" s="4"/>
      <c r="B901" s="4"/>
      <c r="C901" s="4"/>
      <c r="D901" s="4"/>
      <c r="E901" s="4"/>
      <c r="F901" s="4"/>
      <c r="G901" s="4"/>
      <c r="H901" s="865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.5">
      <c r="A902" s="4"/>
      <c r="B902" s="4"/>
      <c r="C902" s="4"/>
      <c r="D902" s="4"/>
      <c r="E902" s="4"/>
      <c r="F902" s="4"/>
      <c r="G902" s="4"/>
      <c r="H902" s="865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.5">
      <c r="A903" s="4"/>
      <c r="B903" s="4"/>
      <c r="C903" s="4"/>
      <c r="D903" s="4"/>
      <c r="E903" s="4"/>
      <c r="F903" s="4"/>
      <c r="G903" s="4"/>
      <c r="H903" s="865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.5">
      <c r="A904" s="4"/>
      <c r="B904" s="4"/>
      <c r="C904" s="4"/>
      <c r="D904" s="4"/>
      <c r="E904" s="4"/>
      <c r="F904" s="4"/>
      <c r="G904" s="4"/>
      <c r="H904" s="865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.5">
      <c r="A905" s="4"/>
      <c r="B905" s="4"/>
      <c r="C905" s="4"/>
      <c r="D905" s="4"/>
      <c r="E905" s="4"/>
      <c r="F905" s="4"/>
      <c r="G905" s="4"/>
      <c r="H905" s="865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.5">
      <c r="A906" s="4"/>
      <c r="B906" s="4"/>
      <c r="C906" s="4"/>
      <c r="D906" s="4"/>
      <c r="E906" s="4"/>
      <c r="F906" s="4"/>
      <c r="G906" s="4"/>
      <c r="H906" s="865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.5">
      <c r="A907" s="4"/>
      <c r="B907" s="4"/>
      <c r="C907" s="4"/>
      <c r="D907" s="4"/>
      <c r="E907" s="4"/>
      <c r="F907" s="4"/>
      <c r="G907" s="4"/>
      <c r="H907" s="865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.5">
      <c r="A908" s="4"/>
      <c r="B908" s="4"/>
      <c r="C908" s="4"/>
      <c r="D908" s="4"/>
      <c r="E908" s="4"/>
      <c r="F908" s="4"/>
      <c r="G908" s="4"/>
      <c r="H908" s="865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.5">
      <c r="A909" s="4"/>
      <c r="B909" s="4"/>
      <c r="C909" s="4"/>
      <c r="D909" s="4"/>
      <c r="E909" s="4"/>
      <c r="F909" s="4"/>
      <c r="G909" s="4"/>
      <c r="H909" s="865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.5">
      <c r="A910" s="4"/>
      <c r="B910" s="4"/>
      <c r="C910" s="4"/>
      <c r="D910" s="4"/>
      <c r="E910" s="4"/>
      <c r="F910" s="4"/>
      <c r="G910" s="4"/>
      <c r="H910" s="865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.5">
      <c r="A911" s="4"/>
      <c r="B911" s="4"/>
      <c r="C911" s="4"/>
      <c r="D911" s="4"/>
      <c r="E911" s="4"/>
      <c r="F911" s="4"/>
      <c r="G911" s="4"/>
      <c r="H911" s="865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.5">
      <c r="A912" s="4"/>
      <c r="B912" s="4"/>
      <c r="C912" s="4"/>
      <c r="D912" s="4"/>
      <c r="E912" s="4"/>
      <c r="F912" s="4"/>
      <c r="G912" s="4"/>
      <c r="H912" s="865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.5">
      <c r="A913" s="4"/>
      <c r="B913" s="4"/>
      <c r="C913" s="4"/>
      <c r="D913" s="4"/>
      <c r="E913" s="4"/>
      <c r="F913" s="4"/>
      <c r="G913" s="4"/>
      <c r="H913" s="865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.5">
      <c r="A914" s="4"/>
      <c r="B914" s="4"/>
      <c r="C914" s="4"/>
      <c r="D914" s="4"/>
      <c r="E914" s="4"/>
      <c r="F914" s="4"/>
      <c r="G914" s="4"/>
      <c r="H914" s="865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.5">
      <c r="A915" s="4"/>
      <c r="B915" s="4"/>
      <c r="C915" s="4"/>
      <c r="D915" s="4"/>
      <c r="E915" s="4"/>
      <c r="F915" s="4"/>
      <c r="G915" s="4"/>
      <c r="H915" s="865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.5">
      <c r="A916" s="4"/>
      <c r="B916" s="4"/>
      <c r="C916" s="4"/>
      <c r="D916" s="4"/>
      <c r="E916" s="4"/>
      <c r="F916" s="4"/>
      <c r="G916" s="4"/>
      <c r="H916" s="865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.5">
      <c r="A917" s="4"/>
      <c r="B917" s="4"/>
      <c r="C917" s="4"/>
      <c r="D917" s="4"/>
      <c r="E917" s="4"/>
      <c r="F917" s="4"/>
      <c r="G917" s="4"/>
      <c r="H917" s="865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.5">
      <c r="A918" s="4"/>
      <c r="B918" s="4"/>
      <c r="C918" s="4"/>
      <c r="D918" s="4"/>
      <c r="E918" s="4"/>
      <c r="F918" s="4"/>
      <c r="G918" s="4"/>
      <c r="H918" s="865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.5">
      <c r="A919" s="4"/>
      <c r="B919" s="4"/>
      <c r="C919" s="4"/>
      <c r="D919" s="4"/>
      <c r="E919" s="4"/>
      <c r="F919" s="4"/>
      <c r="G919" s="4"/>
      <c r="H919" s="865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.5">
      <c r="A920" s="4"/>
      <c r="B920" s="4"/>
      <c r="C920" s="4"/>
      <c r="D920" s="4"/>
      <c r="E920" s="4"/>
      <c r="F920" s="4"/>
      <c r="G920" s="4"/>
      <c r="H920" s="865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.5">
      <c r="A921" s="4"/>
      <c r="B921" s="4"/>
      <c r="C921" s="4"/>
      <c r="D921" s="4"/>
      <c r="E921" s="4"/>
      <c r="F921" s="4"/>
      <c r="G921" s="4"/>
      <c r="H921" s="865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.5">
      <c r="A922" s="4"/>
      <c r="B922" s="4"/>
      <c r="C922" s="4"/>
      <c r="D922" s="4"/>
      <c r="E922" s="4"/>
      <c r="F922" s="4"/>
      <c r="G922" s="4"/>
      <c r="H922" s="865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.5">
      <c r="A923" s="4"/>
      <c r="B923" s="4"/>
      <c r="C923" s="4"/>
      <c r="D923" s="4"/>
      <c r="E923" s="4"/>
      <c r="F923" s="4"/>
      <c r="G923" s="4"/>
      <c r="H923" s="865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.5">
      <c r="A924" s="4"/>
      <c r="B924" s="4"/>
      <c r="C924" s="4"/>
      <c r="D924" s="4"/>
      <c r="E924" s="4"/>
      <c r="F924" s="4"/>
      <c r="G924" s="4"/>
      <c r="H924" s="865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.5">
      <c r="A925" s="4"/>
      <c r="B925" s="4"/>
      <c r="C925" s="4"/>
      <c r="D925" s="4"/>
      <c r="E925" s="4"/>
      <c r="F925" s="4"/>
      <c r="G925" s="4"/>
      <c r="H925" s="865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.5">
      <c r="A926" s="4"/>
      <c r="B926" s="4"/>
      <c r="C926" s="4"/>
      <c r="D926" s="4"/>
      <c r="E926" s="4"/>
      <c r="F926" s="4"/>
      <c r="G926" s="4"/>
      <c r="H926" s="865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.5">
      <c r="A927" s="4"/>
      <c r="B927" s="4"/>
      <c r="C927" s="4"/>
      <c r="D927" s="4"/>
      <c r="E927" s="4"/>
      <c r="F927" s="4"/>
      <c r="G927" s="4"/>
      <c r="H927" s="865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.5">
      <c r="A928" s="4"/>
      <c r="B928" s="4"/>
      <c r="C928" s="4"/>
      <c r="D928" s="4"/>
      <c r="E928" s="4"/>
      <c r="F928" s="4"/>
      <c r="G928" s="4"/>
      <c r="H928" s="865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.5">
      <c r="A929" s="4"/>
      <c r="B929" s="4"/>
      <c r="C929" s="4"/>
      <c r="D929" s="4"/>
      <c r="E929" s="4"/>
      <c r="F929" s="4"/>
      <c r="G929" s="4"/>
      <c r="H929" s="865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.5">
      <c r="A930" s="4"/>
      <c r="B930" s="4"/>
      <c r="C930" s="4"/>
      <c r="D930" s="4"/>
      <c r="E930" s="4"/>
      <c r="F930" s="4"/>
      <c r="G930" s="4"/>
      <c r="H930" s="865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.5">
      <c r="A931" s="4"/>
      <c r="B931" s="4"/>
      <c r="C931" s="4"/>
      <c r="D931" s="4"/>
      <c r="E931" s="4"/>
      <c r="F931" s="4"/>
      <c r="G931" s="4"/>
      <c r="H931" s="865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.5">
      <c r="A932" s="4"/>
      <c r="B932" s="4"/>
      <c r="C932" s="4"/>
      <c r="D932" s="4"/>
      <c r="E932" s="4"/>
      <c r="F932" s="4"/>
      <c r="G932" s="4"/>
      <c r="H932" s="865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.5">
      <c r="A933" s="4"/>
      <c r="B933" s="4"/>
      <c r="C933" s="4"/>
      <c r="D933" s="4"/>
      <c r="E933" s="4"/>
      <c r="F933" s="4"/>
      <c r="G933" s="4"/>
      <c r="H933" s="865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.5">
      <c r="A934" s="4"/>
      <c r="B934" s="4"/>
      <c r="C934" s="4"/>
      <c r="D934" s="4"/>
      <c r="E934" s="4"/>
      <c r="F934" s="4"/>
      <c r="G934" s="4"/>
      <c r="H934" s="865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.5">
      <c r="A935" s="4"/>
      <c r="B935" s="4"/>
      <c r="C935" s="4"/>
      <c r="D935" s="4"/>
      <c r="E935" s="4"/>
      <c r="F935" s="4"/>
      <c r="G935" s="4"/>
      <c r="H935" s="865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.5">
      <c r="A936" s="4"/>
      <c r="B936" s="4"/>
      <c r="C936" s="4"/>
      <c r="D936" s="4"/>
      <c r="E936" s="4"/>
      <c r="F936" s="4"/>
      <c r="G936" s="4"/>
      <c r="H936" s="865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.5">
      <c r="A937" s="4"/>
      <c r="B937" s="4"/>
      <c r="C937" s="4"/>
      <c r="D937" s="4"/>
      <c r="E937" s="4"/>
      <c r="F937" s="4"/>
      <c r="G937" s="4"/>
      <c r="H937" s="865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.5">
      <c r="A938" s="4"/>
      <c r="B938" s="4"/>
      <c r="C938" s="4"/>
      <c r="D938" s="4"/>
      <c r="E938" s="4"/>
      <c r="F938" s="4"/>
      <c r="G938" s="4"/>
      <c r="H938" s="865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.5">
      <c r="A939" s="4"/>
      <c r="B939" s="4"/>
      <c r="C939" s="4"/>
      <c r="D939" s="4"/>
      <c r="E939" s="4"/>
      <c r="F939" s="4"/>
      <c r="G939" s="4"/>
      <c r="H939" s="865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.5">
      <c r="A940" s="4"/>
      <c r="B940" s="4"/>
      <c r="C940" s="4"/>
      <c r="D940" s="4"/>
      <c r="E940" s="4"/>
      <c r="F940" s="4"/>
      <c r="G940" s="4"/>
      <c r="H940" s="865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.5">
      <c r="A941" s="4"/>
      <c r="B941" s="4"/>
      <c r="C941" s="4"/>
      <c r="D941" s="4"/>
      <c r="E941" s="4"/>
      <c r="F941" s="4"/>
      <c r="G941" s="4"/>
      <c r="H941" s="865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.5">
      <c r="A942" s="4"/>
      <c r="B942" s="4"/>
      <c r="C942" s="4"/>
      <c r="D942" s="4"/>
      <c r="E942" s="4"/>
      <c r="F942" s="4"/>
      <c r="G942" s="4"/>
      <c r="H942" s="865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.5">
      <c r="A943" s="4"/>
      <c r="B943" s="4"/>
      <c r="C943" s="4"/>
      <c r="D943" s="4"/>
      <c r="E943" s="4"/>
      <c r="F943" s="4"/>
      <c r="G943" s="4"/>
      <c r="H943" s="865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.5">
      <c r="A944" s="4"/>
      <c r="B944" s="4"/>
      <c r="C944" s="4"/>
      <c r="D944" s="4"/>
      <c r="E944" s="4"/>
      <c r="F944" s="4"/>
      <c r="G944" s="4"/>
      <c r="H944" s="865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.5">
      <c r="A945" s="4"/>
      <c r="B945" s="4"/>
      <c r="C945" s="4"/>
      <c r="D945" s="4"/>
      <c r="E945" s="4"/>
      <c r="F945" s="4"/>
      <c r="G945" s="4"/>
      <c r="H945" s="865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.5">
      <c r="A946" s="4"/>
      <c r="B946" s="4"/>
      <c r="C946" s="4"/>
      <c r="D946" s="4"/>
      <c r="E946" s="4"/>
      <c r="F946" s="4"/>
      <c r="G946" s="4"/>
      <c r="H946" s="865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.5">
      <c r="A947" s="4"/>
      <c r="B947" s="4"/>
      <c r="C947" s="4"/>
      <c r="D947" s="4"/>
      <c r="E947" s="4"/>
      <c r="F947" s="4"/>
      <c r="G947" s="4"/>
      <c r="H947" s="865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.5">
      <c r="A948" s="4"/>
      <c r="B948" s="4"/>
      <c r="C948" s="4"/>
      <c r="D948" s="4"/>
      <c r="E948" s="4"/>
      <c r="F948" s="4"/>
      <c r="G948" s="4"/>
      <c r="H948" s="865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.5">
      <c r="A949" s="4"/>
      <c r="B949" s="4"/>
      <c r="C949" s="4"/>
      <c r="D949" s="4"/>
      <c r="E949" s="4"/>
      <c r="F949" s="4"/>
      <c r="G949" s="4"/>
      <c r="H949" s="865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.5">
      <c r="A950" s="4"/>
      <c r="B950" s="4"/>
      <c r="C950" s="4"/>
      <c r="D950" s="4"/>
      <c r="E950" s="4"/>
      <c r="F950" s="4"/>
      <c r="G950" s="4"/>
      <c r="H950" s="865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.5">
      <c r="A951" s="4"/>
      <c r="B951" s="4"/>
      <c r="C951" s="4"/>
      <c r="D951" s="4"/>
      <c r="E951" s="4"/>
      <c r="F951" s="4"/>
      <c r="G951" s="4"/>
      <c r="H951" s="865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.5">
      <c r="A952" s="4"/>
      <c r="B952" s="4"/>
      <c r="C952" s="4"/>
      <c r="D952" s="4"/>
      <c r="E952" s="4"/>
      <c r="F952" s="4"/>
      <c r="G952" s="4"/>
      <c r="H952" s="865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.5">
      <c r="A953" s="4"/>
      <c r="B953" s="4"/>
      <c r="C953" s="4"/>
      <c r="D953" s="4"/>
      <c r="E953" s="4"/>
      <c r="F953" s="4"/>
      <c r="G953" s="4"/>
      <c r="H953" s="865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.5">
      <c r="A954" s="4"/>
      <c r="B954" s="4"/>
      <c r="C954" s="4"/>
      <c r="D954" s="4"/>
      <c r="E954" s="4"/>
      <c r="F954" s="4"/>
      <c r="G954" s="4"/>
      <c r="H954" s="865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.5">
      <c r="A955" s="4"/>
      <c r="B955" s="4"/>
      <c r="C955" s="4"/>
      <c r="D955" s="4"/>
      <c r="E955" s="4"/>
      <c r="F955" s="4"/>
      <c r="G955" s="4"/>
      <c r="H955" s="865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.5">
      <c r="A956" s="4"/>
      <c r="B956" s="4"/>
      <c r="C956" s="4"/>
      <c r="D956" s="4"/>
      <c r="E956" s="4"/>
      <c r="F956" s="4"/>
      <c r="G956" s="4"/>
      <c r="H956" s="865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.5">
      <c r="A957" s="4"/>
      <c r="B957" s="4"/>
      <c r="C957" s="4"/>
      <c r="D957" s="4"/>
      <c r="E957" s="4"/>
      <c r="F957" s="4"/>
      <c r="G957" s="4"/>
      <c r="H957" s="865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.5">
      <c r="A958" s="4"/>
      <c r="B958" s="4"/>
      <c r="C958" s="4"/>
      <c r="D958" s="4"/>
      <c r="E958" s="4"/>
      <c r="F958" s="4"/>
      <c r="G958" s="4"/>
      <c r="H958" s="865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.5">
      <c r="A959" s="4"/>
      <c r="B959" s="4"/>
      <c r="C959" s="4"/>
      <c r="D959" s="4"/>
      <c r="E959" s="4"/>
      <c r="F959" s="4"/>
      <c r="G959" s="4"/>
      <c r="H959" s="865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.5">
      <c r="A960" s="4"/>
      <c r="B960" s="4"/>
      <c r="C960" s="4"/>
      <c r="D960" s="4"/>
      <c r="E960" s="4"/>
      <c r="F960" s="4"/>
      <c r="G960" s="4"/>
      <c r="H960" s="865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.5">
      <c r="A961" s="4"/>
      <c r="B961" s="4"/>
      <c r="C961" s="4"/>
      <c r="D961" s="4"/>
      <c r="E961" s="4"/>
      <c r="F961" s="4"/>
      <c r="G961" s="4"/>
      <c r="H961" s="865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.5">
      <c r="A962" s="4"/>
      <c r="B962" s="4"/>
      <c r="C962" s="4"/>
      <c r="D962" s="4"/>
      <c r="E962" s="4"/>
      <c r="F962" s="4"/>
      <c r="G962" s="4"/>
      <c r="H962" s="865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.5">
      <c r="A963" s="4"/>
      <c r="B963" s="4"/>
      <c r="C963" s="4"/>
      <c r="D963" s="4"/>
      <c r="E963" s="4"/>
      <c r="F963" s="4"/>
      <c r="G963" s="4"/>
      <c r="H963" s="865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.5">
      <c r="A964" s="4"/>
      <c r="B964" s="4"/>
      <c r="C964" s="4"/>
      <c r="D964" s="4"/>
      <c r="E964" s="4"/>
      <c r="F964" s="4"/>
      <c r="G964" s="4"/>
      <c r="H964" s="865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.5">
      <c r="A965" s="4"/>
      <c r="B965" s="4"/>
      <c r="C965" s="4"/>
      <c r="D965" s="4"/>
      <c r="E965" s="4"/>
      <c r="F965" s="4"/>
      <c r="G965" s="4"/>
      <c r="H965" s="865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.5">
      <c r="A966" s="4"/>
      <c r="B966" s="4"/>
      <c r="C966" s="4"/>
      <c r="D966" s="4"/>
      <c r="E966" s="4"/>
      <c r="F966" s="4"/>
      <c r="G966" s="4"/>
      <c r="H966" s="865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.5">
      <c r="A967" s="4"/>
      <c r="B967" s="4"/>
      <c r="C967" s="4"/>
      <c r="D967" s="4"/>
      <c r="E967" s="4"/>
      <c r="F967" s="4"/>
      <c r="G967" s="4"/>
      <c r="H967" s="865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.5">
      <c r="A968" s="4"/>
      <c r="B968" s="4"/>
      <c r="C968" s="4"/>
      <c r="D968" s="4"/>
      <c r="E968" s="4"/>
      <c r="F968" s="4"/>
      <c r="G968" s="4"/>
      <c r="H968" s="865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.5">
      <c r="A969" s="4"/>
      <c r="B969" s="4"/>
      <c r="C969" s="4"/>
      <c r="D969" s="4"/>
      <c r="E969" s="4"/>
      <c r="F969" s="4"/>
      <c r="G969" s="4"/>
      <c r="H969" s="865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.5">
      <c r="A970" s="4"/>
      <c r="B970" s="4"/>
      <c r="C970" s="4"/>
      <c r="D970" s="4"/>
      <c r="E970" s="4"/>
      <c r="F970" s="4"/>
      <c r="G970" s="4"/>
      <c r="H970" s="865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.5">
      <c r="A971" s="4"/>
      <c r="B971" s="4"/>
      <c r="C971" s="4"/>
      <c r="D971" s="4"/>
      <c r="E971" s="4"/>
      <c r="F971" s="4"/>
      <c r="G971" s="4"/>
      <c r="H971" s="865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.5">
      <c r="A972" s="4"/>
      <c r="B972" s="4"/>
      <c r="C972" s="4"/>
      <c r="D972" s="4"/>
      <c r="E972" s="4"/>
      <c r="F972" s="4"/>
      <c r="G972" s="4"/>
      <c r="H972" s="865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.5">
      <c r="A973" s="4"/>
      <c r="B973" s="4"/>
      <c r="C973" s="4"/>
      <c r="D973" s="4"/>
      <c r="E973" s="4"/>
      <c r="F973" s="4"/>
      <c r="G973" s="4"/>
      <c r="H973" s="865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.5">
      <c r="A974" s="4"/>
      <c r="B974" s="4"/>
      <c r="C974" s="4"/>
      <c r="D974" s="4"/>
      <c r="E974" s="4"/>
      <c r="F974" s="4"/>
      <c r="G974" s="4"/>
      <c r="H974" s="865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.5">
      <c r="A975" s="4"/>
      <c r="B975" s="4"/>
      <c r="C975" s="4"/>
      <c r="D975" s="4"/>
      <c r="E975" s="4"/>
      <c r="F975" s="4"/>
      <c r="G975" s="4"/>
      <c r="H975" s="865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.5">
      <c r="A976" s="4"/>
      <c r="B976" s="4"/>
      <c r="C976" s="4"/>
      <c r="D976" s="4"/>
      <c r="E976" s="4"/>
      <c r="F976" s="4"/>
      <c r="G976" s="4"/>
      <c r="H976" s="865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.5">
      <c r="A977" s="4"/>
      <c r="B977" s="4"/>
      <c r="C977" s="4"/>
      <c r="D977" s="4"/>
      <c r="E977" s="4"/>
      <c r="F977" s="4"/>
      <c r="G977" s="4"/>
      <c r="H977" s="865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.5">
      <c r="A978" s="4"/>
      <c r="B978" s="4"/>
      <c r="C978" s="4"/>
      <c r="D978" s="4"/>
      <c r="E978" s="4"/>
      <c r="F978" s="4"/>
      <c r="G978" s="4"/>
      <c r="H978" s="865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.5">
      <c r="A979" s="4"/>
      <c r="B979" s="4"/>
      <c r="C979" s="4"/>
      <c r="D979" s="4"/>
      <c r="E979" s="4"/>
      <c r="F979" s="4"/>
      <c r="G979" s="4"/>
      <c r="H979" s="865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.5">
      <c r="A980" s="4"/>
      <c r="B980" s="4"/>
      <c r="C980" s="4"/>
      <c r="D980" s="4"/>
      <c r="E980" s="4"/>
      <c r="F980" s="4"/>
      <c r="G980" s="4"/>
      <c r="H980" s="865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.5">
      <c r="A981" s="4"/>
      <c r="B981" s="4"/>
      <c r="C981" s="4"/>
      <c r="D981" s="4"/>
      <c r="E981" s="4"/>
      <c r="F981" s="4"/>
      <c r="G981" s="4"/>
      <c r="H981" s="865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.5">
      <c r="A982" s="4"/>
      <c r="B982" s="4"/>
      <c r="C982" s="4"/>
      <c r="D982" s="4"/>
      <c r="E982" s="4"/>
      <c r="F982" s="4"/>
      <c r="G982" s="4"/>
      <c r="H982" s="865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.5">
      <c r="A983" s="4"/>
      <c r="B983" s="4"/>
      <c r="C983" s="4"/>
      <c r="D983" s="4"/>
      <c r="E983" s="4"/>
      <c r="F983" s="4"/>
      <c r="G983" s="4"/>
      <c r="H983" s="865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.5">
      <c r="A984" s="4"/>
      <c r="B984" s="4"/>
      <c r="C984" s="4"/>
      <c r="D984" s="4"/>
      <c r="E984" s="4"/>
      <c r="F984" s="4"/>
      <c r="G984" s="4"/>
      <c r="H984" s="865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.5">
      <c r="A985" s="4"/>
      <c r="B985" s="4"/>
      <c r="C985" s="4"/>
      <c r="D985" s="4"/>
      <c r="E985" s="4"/>
      <c r="F985" s="4"/>
      <c r="G985" s="4"/>
      <c r="H985" s="865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.5">
      <c r="A986" s="4"/>
      <c r="B986" s="4"/>
      <c r="C986" s="4"/>
      <c r="D986" s="4"/>
      <c r="E986" s="4"/>
      <c r="F986" s="4"/>
      <c r="G986" s="4"/>
      <c r="H986" s="865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.5">
      <c r="A987" s="4"/>
      <c r="B987" s="4"/>
      <c r="C987" s="4"/>
      <c r="D987" s="4"/>
      <c r="E987" s="4"/>
      <c r="F987" s="4"/>
      <c r="G987" s="4"/>
      <c r="H987" s="865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.5">
      <c r="A988" s="4"/>
      <c r="B988" s="4"/>
      <c r="C988" s="4"/>
      <c r="D988" s="4"/>
      <c r="E988" s="4"/>
      <c r="F988" s="4"/>
      <c r="G988" s="4"/>
      <c r="H988" s="865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.5">
      <c r="A989" s="4"/>
      <c r="B989" s="4"/>
      <c r="C989" s="4"/>
      <c r="D989" s="4"/>
      <c r="E989" s="4"/>
      <c r="F989" s="4"/>
      <c r="G989" s="4"/>
      <c r="H989" s="865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.5">
      <c r="A990" s="4"/>
      <c r="B990" s="4"/>
      <c r="C990" s="4"/>
      <c r="D990" s="4"/>
      <c r="E990" s="4"/>
      <c r="F990" s="4"/>
      <c r="G990" s="4"/>
      <c r="H990" s="865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.5">
      <c r="A991" s="4"/>
      <c r="B991" s="4"/>
      <c r="C991" s="4"/>
      <c r="D991" s="4"/>
      <c r="E991" s="4"/>
      <c r="F991" s="4"/>
      <c r="G991" s="4"/>
      <c r="H991" s="865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.5">
      <c r="A992" s="4"/>
      <c r="B992" s="4"/>
      <c r="C992" s="4"/>
      <c r="D992" s="4"/>
      <c r="E992" s="4"/>
      <c r="F992" s="4"/>
      <c r="G992" s="4"/>
      <c r="H992" s="865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.5">
      <c r="A993" s="4"/>
      <c r="B993" s="4"/>
      <c r="C993" s="4"/>
      <c r="D993" s="4"/>
      <c r="E993" s="4"/>
      <c r="F993" s="4"/>
      <c r="G993" s="4"/>
      <c r="H993" s="865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.5">
      <c r="A994" s="4"/>
      <c r="B994" s="4"/>
      <c r="C994" s="4"/>
      <c r="D994" s="4"/>
      <c r="E994" s="4"/>
      <c r="F994" s="4"/>
      <c r="G994" s="4"/>
      <c r="H994" s="865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.5">
      <c r="A995" s="4"/>
      <c r="B995" s="4"/>
      <c r="C995" s="4"/>
      <c r="D995" s="4"/>
      <c r="E995" s="4"/>
      <c r="F995" s="4"/>
      <c r="G995" s="4"/>
      <c r="H995" s="865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.5">
      <c r="A996" s="4"/>
      <c r="B996" s="4"/>
      <c r="C996" s="4"/>
      <c r="D996" s="4"/>
      <c r="E996" s="4"/>
      <c r="F996" s="4"/>
      <c r="G996" s="4"/>
      <c r="H996" s="865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.5">
      <c r="A997" s="4"/>
      <c r="B997" s="4"/>
      <c r="C997" s="4"/>
      <c r="D997" s="4"/>
      <c r="E997" s="4"/>
      <c r="F997" s="4"/>
      <c r="G997" s="4"/>
      <c r="H997" s="865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.5">
      <c r="A998" s="4"/>
      <c r="B998" s="4"/>
      <c r="C998" s="4"/>
      <c r="D998" s="4"/>
      <c r="E998" s="4"/>
      <c r="F998" s="4"/>
      <c r="G998" s="4"/>
      <c r="H998" s="865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.5">
      <c r="A999" s="4"/>
      <c r="B999" s="4"/>
      <c r="C999" s="4"/>
      <c r="D999" s="4"/>
      <c r="E999" s="4"/>
      <c r="F999" s="4"/>
      <c r="G999" s="4"/>
      <c r="H999" s="865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.5">
      <c r="A1000" s="4"/>
      <c r="B1000" s="4"/>
      <c r="C1000" s="4"/>
      <c r="D1000" s="4"/>
      <c r="E1000" s="4"/>
      <c r="F1000" s="4"/>
      <c r="G1000" s="4"/>
      <c r="H1000" s="865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2.5">
      <c r="A1001" s="4"/>
      <c r="B1001" s="4"/>
      <c r="C1001" s="4"/>
      <c r="D1001" s="4"/>
      <c r="E1001" s="4"/>
      <c r="F1001" s="4"/>
      <c r="G1001" s="4"/>
      <c r="H1001" s="865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</sheetData>
  <mergeCells count="240">
    <mergeCell ref="H170:H171"/>
    <mergeCell ref="H110:H111"/>
    <mergeCell ref="H112:H113"/>
    <mergeCell ref="H118:H121"/>
    <mergeCell ref="H122:H123"/>
    <mergeCell ref="H124:H125"/>
    <mergeCell ref="H134:H135"/>
    <mergeCell ref="H142:H143"/>
    <mergeCell ref="F82:F89"/>
    <mergeCell ref="G82:G85"/>
    <mergeCell ref="G86:G89"/>
    <mergeCell ref="F118:F125"/>
    <mergeCell ref="G118:G121"/>
    <mergeCell ref="F110:F117"/>
    <mergeCell ref="G114:G117"/>
    <mergeCell ref="H86:H87"/>
    <mergeCell ref="H90:H91"/>
    <mergeCell ref="H92:H93"/>
    <mergeCell ref="H94:H97"/>
    <mergeCell ref="H103:H104"/>
    <mergeCell ref="H146:H147"/>
    <mergeCell ref="H148:H149"/>
    <mergeCell ref="H150:H151"/>
    <mergeCell ref="H162:H163"/>
    <mergeCell ref="H32:H33"/>
    <mergeCell ref="J28:J31"/>
    <mergeCell ref="J32:J35"/>
    <mergeCell ref="J36:J39"/>
    <mergeCell ref="J41:J44"/>
    <mergeCell ref="H43:H44"/>
    <mergeCell ref="H45:H46"/>
    <mergeCell ref="I45:I46"/>
    <mergeCell ref="C82:C85"/>
    <mergeCell ref="D82:D85"/>
    <mergeCell ref="C70:C73"/>
    <mergeCell ref="H50:H51"/>
    <mergeCell ref="H52:H53"/>
    <mergeCell ref="H54:H55"/>
    <mergeCell ref="H60:H61"/>
    <mergeCell ref="H66:H67"/>
    <mergeCell ref="H68:H69"/>
    <mergeCell ref="H70:H71"/>
    <mergeCell ref="H80:H81"/>
    <mergeCell ref="H82:H83"/>
    <mergeCell ref="E58:E65"/>
    <mergeCell ref="F58:F65"/>
    <mergeCell ref="E66:E73"/>
    <mergeCell ref="F66:F73"/>
    <mergeCell ref="H24:H25"/>
    <mergeCell ref="J24:J27"/>
    <mergeCell ref="H26:H27"/>
    <mergeCell ref="H2:I4"/>
    <mergeCell ref="K2:K4"/>
    <mergeCell ref="J10:J12"/>
    <mergeCell ref="J13:J15"/>
    <mergeCell ref="J16:J19"/>
    <mergeCell ref="J20:J23"/>
    <mergeCell ref="L2:L4"/>
    <mergeCell ref="M2:N2"/>
    <mergeCell ref="O2:O4"/>
    <mergeCell ref="Q2:Q4"/>
    <mergeCell ref="R2:R4"/>
    <mergeCell ref="S2:S4"/>
    <mergeCell ref="A1:B2"/>
    <mergeCell ref="C1:F1"/>
    <mergeCell ref="G1:I1"/>
    <mergeCell ref="K1:Q1"/>
    <mergeCell ref="R1:S1"/>
    <mergeCell ref="C2:C4"/>
    <mergeCell ref="D2:D4"/>
    <mergeCell ref="A4:B4"/>
    <mergeCell ref="J174:J177"/>
    <mergeCell ref="J178:J181"/>
    <mergeCell ref="J146:J149"/>
    <mergeCell ref="J150:J153"/>
    <mergeCell ref="J154:J157"/>
    <mergeCell ref="J158:J161"/>
    <mergeCell ref="J162:J165"/>
    <mergeCell ref="J166:J169"/>
    <mergeCell ref="J170:J173"/>
    <mergeCell ref="J110:J113"/>
    <mergeCell ref="J114:J117"/>
    <mergeCell ref="J118:J121"/>
    <mergeCell ref="J122:J125"/>
    <mergeCell ref="J126:J129"/>
    <mergeCell ref="J130:J133"/>
    <mergeCell ref="J134:J137"/>
    <mergeCell ref="J138:J141"/>
    <mergeCell ref="I142:I143"/>
    <mergeCell ref="J142:J145"/>
    <mergeCell ref="I80:I81"/>
    <mergeCell ref="J82:J85"/>
    <mergeCell ref="J86:J89"/>
    <mergeCell ref="J90:J93"/>
    <mergeCell ref="J94:J97"/>
    <mergeCell ref="J98:J101"/>
    <mergeCell ref="J102:J105"/>
    <mergeCell ref="I103:I104"/>
    <mergeCell ref="J106:J109"/>
    <mergeCell ref="J45:J48"/>
    <mergeCell ref="J50:J53"/>
    <mergeCell ref="J54:J57"/>
    <mergeCell ref="J58:J61"/>
    <mergeCell ref="J62:J65"/>
    <mergeCell ref="J66:J69"/>
    <mergeCell ref="J70:J73"/>
    <mergeCell ref="J74:J77"/>
    <mergeCell ref="J78:J81"/>
    <mergeCell ref="A198:B198"/>
    <mergeCell ref="A204:B204"/>
    <mergeCell ref="G2:G4"/>
    <mergeCell ref="G16:G17"/>
    <mergeCell ref="G18:G19"/>
    <mergeCell ref="G20:G23"/>
    <mergeCell ref="E2:F4"/>
    <mergeCell ref="A5:A9"/>
    <mergeCell ref="B10:B12"/>
    <mergeCell ref="B13:B15"/>
    <mergeCell ref="B16:B19"/>
    <mergeCell ref="C16:C19"/>
    <mergeCell ref="B20:B23"/>
    <mergeCell ref="B24:B27"/>
    <mergeCell ref="E24:F26"/>
    <mergeCell ref="B62:B65"/>
    <mergeCell ref="B66:B69"/>
    <mergeCell ref="B70:B73"/>
    <mergeCell ref="B74:B77"/>
    <mergeCell ref="B78:B81"/>
    <mergeCell ref="B82:B85"/>
    <mergeCell ref="G66:G67"/>
    <mergeCell ref="E74:F75"/>
    <mergeCell ref="E82:E89"/>
    <mergeCell ref="G41:G42"/>
    <mergeCell ref="E49:E57"/>
    <mergeCell ref="F49:F57"/>
    <mergeCell ref="G50:G53"/>
    <mergeCell ref="G54:G57"/>
    <mergeCell ref="A41:A61"/>
    <mergeCell ref="A62:A77"/>
    <mergeCell ref="A78:A97"/>
    <mergeCell ref="A98:A113"/>
    <mergeCell ref="B41:B44"/>
    <mergeCell ref="B45:B48"/>
    <mergeCell ref="B50:B53"/>
    <mergeCell ref="B54:B57"/>
    <mergeCell ref="B58:B61"/>
    <mergeCell ref="B110:B113"/>
    <mergeCell ref="C110:C113"/>
    <mergeCell ref="D110:D113"/>
    <mergeCell ref="E110:E117"/>
    <mergeCell ref="B114:B117"/>
    <mergeCell ref="B86:B89"/>
    <mergeCell ref="E98:E105"/>
    <mergeCell ref="A114:A129"/>
    <mergeCell ref="E90:E97"/>
    <mergeCell ref="F90:F97"/>
    <mergeCell ref="A10:A23"/>
    <mergeCell ref="A24:A39"/>
    <mergeCell ref="B28:B31"/>
    <mergeCell ref="C28:C31"/>
    <mergeCell ref="D28:D31"/>
    <mergeCell ref="E28:E39"/>
    <mergeCell ref="F28:F39"/>
    <mergeCell ref="C45:C48"/>
    <mergeCell ref="C58:C61"/>
    <mergeCell ref="D58:D61"/>
    <mergeCell ref="E40:E48"/>
    <mergeCell ref="F40:F48"/>
    <mergeCell ref="B32:B35"/>
    <mergeCell ref="B36:B39"/>
    <mergeCell ref="C205:G205"/>
    <mergeCell ref="C206:G206"/>
    <mergeCell ref="C207:G207"/>
    <mergeCell ref="C209:G209"/>
    <mergeCell ref="G180:G181"/>
    <mergeCell ref="C194:G194"/>
    <mergeCell ref="C195:G195"/>
    <mergeCell ref="C196:G196"/>
    <mergeCell ref="C199:G199"/>
    <mergeCell ref="C200:G200"/>
    <mergeCell ref="C201:G201"/>
    <mergeCell ref="E118:E125"/>
    <mergeCell ref="B122:B125"/>
    <mergeCell ref="C122:C125"/>
    <mergeCell ref="B138:B141"/>
    <mergeCell ref="B142:B145"/>
    <mergeCell ref="B146:B149"/>
    <mergeCell ref="B150:B153"/>
    <mergeCell ref="C150:C153"/>
    <mergeCell ref="B154:B157"/>
    <mergeCell ref="E150:E157"/>
    <mergeCell ref="B118:B121"/>
    <mergeCell ref="B126:B129"/>
    <mergeCell ref="G166:G169"/>
    <mergeCell ref="E170:E173"/>
    <mergeCell ref="F170:F173"/>
    <mergeCell ref="G174:G175"/>
    <mergeCell ref="F150:F157"/>
    <mergeCell ref="G154:G157"/>
    <mergeCell ref="G158:G161"/>
    <mergeCell ref="G178:G179"/>
    <mergeCell ref="B130:B133"/>
    <mergeCell ref="F134:F141"/>
    <mergeCell ref="E134:E141"/>
    <mergeCell ref="E142:E149"/>
    <mergeCell ref="B134:B137"/>
    <mergeCell ref="C134:C137"/>
    <mergeCell ref="D134:D137"/>
    <mergeCell ref="E126:E133"/>
    <mergeCell ref="F126:F133"/>
    <mergeCell ref="G126:G127"/>
    <mergeCell ref="G128:G129"/>
    <mergeCell ref="G146:G147"/>
    <mergeCell ref="B158:B161"/>
    <mergeCell ref="E162:E165"/>
    <mergeCell ref="A193:B193"/>
    <mergeCell ref="B162:B165"/>
    <mergeCell ref="D162:D165"/>
    <mergeCell ref="A166:A181"/>
    <mergeCell ref="B166:B169"/>
    <mergeCell ref="B170:B173"/>
    <mergeCell ref="B174:B177"/>
    <mergeCell ref="B178:B181"/>
    <mergeCell ref="F142:F149"/>
    <mergeCell ref="F162:F165"/>
    <mergeCell ref="A182:A185"/>
    <mergeCell ref="A186:A190"/>
    <mergeCell ref="A130:A145"/>
    <mergeCell ref="A146:A165"/>
    <mergeCell ref="G90:G93"/>
    <mergeCell ref="F98:F105"/>
    <mergeCell ref="G98:G99"/>
    <mergeCell ref="G102:G103"/>
    <mergeCell ref="E106:F107"/>
    <mergeCell ref="B90:B93"/>
    <mergeCell ref="B94:B97"/>
    <mergeCell ref="C94:C97"/>
    <mergeCell ref="B98:B101"/>
    <mergeCell ref="B102:B105"/>
    <mergeCell ref="B106:B109"/>
  </mergeCells>
  <hyperlinks>
    <hyperlink ref="H24" r:id="rId1" xr:uid="{00000000-0004-0000-0500-000000000000}"/>
    <hyperlink ref="H26" r:id="rId2" xr:uid="{00000000-0004-0000-0500-000001000000}"/>
    <hyperlink ref="H32" r:id="rId3" xr:uid="{00000000-0004-0000-0500-000002000000}"/>
    <hyperlink ref="H40" r:id="rId4" xr:uid="{00000000-0004-0000-0500-000003000000}"/>
    <hyperlink ref="H43" r:id="rId5" xr:uid="{00000000-0004-0000-0500-000004000000}"/>
    <hyperlink ref="H45" r:id="rId6" xr:uid="{00000000-0004-0000-0500-000005000000}"/>
    <hyperlink ref="H49" r:id="rId7" xr:uid="{00000000-0004-0000-0500-000006000000}"/>
    <hyperlink ref="H50" r:id="rId8" xr:uid="{00000000-0004-0000-0500-000007000000}"/>
    <hyperlink ref="H52" r:id="rId9" xr:uid="{00000000-0004-0000-0500-000008000000}"/>
    <hyperlink ref="H54" r:id="rId10" xr:uid="{00000000-0004-0000-0500-000009000000}"/>
    <hyperlink ref="H60" r:id="rId11" xr:uid="{00000000-0004-0000-0500-00000A000000}"/>
    <hyperlink ref="H66" r:id="rId12" xr:uid="{00000000-0004-0000-0500-00000B000000}"/>
    <hyperlink ref="H68" r:id="rId13" xr:uid="{00000000-0004-0000-0500-00000C000000}"/>
    <hyperlink ref="H70" r:id="rId14" xr:uid="{00000000-0004-0000-0500-00000D000000}"/>
    <hyperlink ref="H80" r:id="rId15" xr:uid="{00000000-0004-0000-0500-00000E000000}"/>
    <hyperlink ref="H82" r:id="rId16" xr:uid="{00000000-0004-0000-0500-00000F000000}"/>
    <hyperlink ref="H86" r:id="rId17" xr:uid="{00000000-0004-0000-0500-000010000000}"/>
    <hyperlink ref="H90" r:id="rId18" xr:uid="{00000000-0004-0000-0500-000011000000}"/>
    <hyperlink ref="H92" r:id="rId19" xr:uid="{00000000-0004-0000-0500-000012000000}"/>
    <hyperlink ref="H94" r:id="rId20" xr:uid="{00000000-0004-0000-0500-000013000000}"/>
    <hyperlink ref="H103" r:id="rId21" xr:uid="{00000000-0004-0000-0500-000014000000}"/>
    <hyperlink ref="H110" r:id="rId22" xr:uid="{00000000-0004-0000-0500-000015000000}"/>
    <hyperlink ref="H112" r:id="rId23" xr:uid="{00000000-0004-0000-0500-000016000000}"/>
    <hyperlink ref="H118" r:id="rId24" xr:uid="{00000000-0004-0000-0500-000017000000}"/>
    <hyperlink ref="H122" r:id="rId25" xr:uid="{00000000-0004-0000-0500-000018000000}"/>
    <hyperlink ref="H124" r:id="rId26" xr:uid="{00000000-0004-0000-0500-000019000000}"/>
    <hyperlink ref="H134" r:id="rId27" xr:uid="{00000000-0004-0000-0500-00001A000000}"/>
    <hyperlink ref="H142" r:id="rId28" xr:uid="{00000000-0004-0000-0500-00001B000000}"/>
    <hyperlink ref="H146" r:id="rId29" xr:uid="{00000000-0004-0000-0500-00001C000000}"/>
    <hyperlink ref="H148" r:id="rId30" xr:uid="{00000000-0004-0000-0500-00001D000000}"/>
    <hyperlink ref="H150" r:id="rId31" xr:uid="{00000000-0004-0000-0500-00001E000000}"/>
    <hyperlink ref="H162" r:id="rId32" xr:uid="{00000000-0004-0000-0500-00001F000000}"/>
    <hyperlink ref="H170" r:id="rId33" xr:uid="{00000000-0004-0000-0500-000020000000}"/>
  </hyperlinks>
  <pageMargins left="0.7" right="0.7" top="0.75" bottom="0.75" header="0.3" footer="0.3"/>
  <pageSetup paperSize="9" orientation="portrait" r:id="rId3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C101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baseColWidth="10" defaultColWidth="15.08984375" defaultRowHeight="15" customHeight="1"/>
  <cols>
    <col min="1" max="1" width="7.08984375" customWidth="1"/>
    <col min="2" max="2" width="6.453125" customWidth="1"/>
    <col min="3" max="3" width="6" customWidth="1"/>
    <col min="4" max="4" width="5.6328125" customWidth="1"/>
    <col min="5" max="6" width="3.6328125" customWidth="1"/>
    <col min="7" max="7" width="10.453125" customWidth="1"/>
    <col min="8" max="8" width="8.7265625" customWidth="1"/>
    <col min="9" max="9" width="11.36328125" customWidth="1"/>
    <col min="11" max="12" width="12.453125" customWidth="1"/>
    <col min="13" max="13" width="4" customWidth="1"/>
    <col min="14" max="14" width="11.36328125" customWidth="1"/>
    <col min="15" max="15" width="6.26953125" customWidth="1"/>
    <col min="16" max="16" width="6.90625" customWidth="1"/>
    <col min="17" max="17" width="7.26953125" customWidth="1"/>
    <col min="18" max="18" width="6.36328125" customWidth="1"/>
  </cols>
  <sheetData>
    <row r="1" spans="1:29" ht="13">
      <c r="A1" s="4700" t="s">
        <v>961</v>
      </c>
      <c r="B1" s="4183"/>
      <c r="C1" s="4995" t="s">
        <v>1</v>
      </c>
      <c r="D1" s="4610"/>
      <c r="E1" s="4610"/>
      <c r="F1" s="4996"/>
      <c r="G1" s="4703" t="s">
        <v>2</v>
      </c>
      <c r="H1" s="4610"/>
      <c r="I1" s="4610"/>
      <c r="J1" s="4997" t="s">
        <v>962</v>
      </c>
      <c r="K1" s="4610"/>
      <c r="L1" s="4610"/>
      <c r="M1" s="4995" t="s">
        <v>5</v>
      </c>
      <c r="N1" s="4610"/>
      <c r="O1" s="4610"/>
      <c r="P1" s="4610"/>
      <c r="Q1" s="4610"/>
      <c r="R1" s="4611"/>
      <c r="S1" s="1300"/>
      <c r="T1" s="2182"/>
      <c r="U1" s="2183"/>
      <c r="V1" s="2183"/>
      <c r="W1" s="2183"/>
      <c r="X1" s="2183"/>
      <c r="Y1" s="2183"/>
      <c r="Z1" s="2183"/>
      <c r="AA1" s="2184"/>
      <c r="AB1" s="2184"/>
      <c r="AC1" s="2184"/>
    </row>
    <row r="2" spans="1:29" ht="13">
      <c r="A2" s="4189"/>
      <c r="B2" s="4068"/>
      <c r="C2" s="4998" t="s">
        <v>7</v>
      </c>
      <c r="D2" s="4934" t="s">
        <v>8</v>
      </c>
      <c r="E2" s="5000">
        <v>25</v>
      </c>
      <c r="F2" s="4392"/>
      <c r="G2" s="5001" t="s">
        <v>963</v>
      </c>
      <c r="H2" s="4716" t="s">
        <v>964</v>
      </c>
      <c r="I2" s="4947" t="s">
        <v>14</v>
      </c>
      <c r="J2" s="1225" t="s">
        <v>965</v>
      </c>
      <c r="K2" s="1225" t="s">
        <v>966</v>
      </c>
      <c r="L2" s="2186" t="s">
        <v>967</v>
      </c>
      <c r="M2" s="4715" t="s">
        <v>15</v>
      </c>
      <c r="N2" s="4716" t="s">
        <v>16</v>
      </c>
      <c r="O2" s="1224" t="s">
        <v>17</v>
      </c>
      <c r="P2" s="4718" t="s">
        <v>587</v>
      </c>
      <c r="Q2" s="1224" t="s">
        <v>19</v>
      </c>
      <c r="R2" s="4719" t="s">
        <v>588</v>
      </c>
      <c r="S2" s="5005" t="s">
        <v>6</v>
      </c>
      <c r="T2" s="5006" t="s">
        <v>968</v>
      </c>
      <c r="U2" s="2183"/>
      <c r="V2" s="2183"/>
      <c r="W2" s="2183"/>
      <c r="X2" s="2183"/>
      <c r="Y2" s="2183"/>
      <c r="Z2" s="2183"/>
      <c r="AA2" s="2184"/>
      <c r="AB2" s="2184"/>
      <c r="AC2" s="2184"/>
    </row>
    <row r="3" spans="1:29" ht="13">
      <c r="A3" s="4999" t="s">
        <v>23</v>
      </c>
      <c r="B3" s="4642"/>
      <c r="C3" s="4148"/>
      <c r="D3" s="4148"/>
      <c r="E3" s="4130"/>
      <c r="F3" s="4055"/>
      <c r="G3" s="4148"/>
      <c r="H3" s="4148"/>
      <c r="I3" s="4506"/>
      <c r="J3" s="2187"/>
      <c r="K3" s="2188"/>
      <c r="L3" s="2189"/>
      <c r="M3" s="4024"/>
      <c r="N3" s="4148"/>
      <c r="O3" s="2190" t="s">
        <v>969</v>
      </c>
      <c r="P3" s="4148"/>
      <c r="Q3" s="2190" t="s">
        <v>26</v>
      </c>
      <c r="R3" s="4443"/>
      <c r="S3" s="4068"/>
      <c r="T3" s="4474"/>
      <c r="U3" s="2183"/>
      <c r="V3" s="2183"/>
      <c r="W3" s="2183"/>
      <c r="X3" s="2183"/>
      <c r="Y3" s="2183"/>
      <c r="Z3" s="2183"/>
      <c r="AA3" s="2184"/>
      <c r="AB3" s="2184"/>
      <c r="AC3" s="2184"/>
    </row>
    <row r="4" spans="1:29" ht="13">
      <c r="A4" s="4930" t="s">
        <v>27</v>
      </c>
      <c r="B4" s="2191">
        <v>43552</v>
      </c>
      <c r="C4" s="2192"/>
      <c r="D4" s="2193"/>
      <c r="E4" s="2194"/>
      <c r="F4" s="2195"/>
      <c r="G4" s="4920" t="s">
        <v>970</v>
      </c>
      <c r="H4" s="4391"/>
      <c r="I4" s="4391"/>
      <c r="J4" s="2196"/>
      <c r="K4" s="2196"/>
      <c r="L4" s="2197"/>
      <c r="M4" s="2198"/>
      <c r="N4" s="2199"/>
      <c r="O4" s="2200"/>
      <c r="P4" s="2200"/>
      <c r="Q4" s="2200"/>
      <c r="R4" s="2201"/>
      <c r="S4" s="2202"/>
      <c r="T4" s="5007" t="s">
        <v>971</v>
      </c>
      <c r="U4" s="2183"/>
      <c r="V4" s="2183"/>
      <c r="W4" s="2183"/>
      <c r="X4" s="2183"/>
      <c r="Y4" s="2183"/>
      <c r="Z4" s="2183"/>
      <c r="AA4" s="2184"/>
      <c r="AB4" s="2184"/>
      <c r="AC4" s="2184"/>
    </row>
    <row r="5" spans="1:29" ht="13">
      <c r="A5" s="4111"/>
      <c r="B5" s="2203">
        <v>43742</v>
      </c>
      <c r="C5" s="2192"/>
      <c r="D5" s="2193"/>
      <c r="E5" s="2204"/>
      <c r="F5" s="2205"/>
      <c r="G5" s="4921" t="s">
        <v>972</v>
      </c>
      <c r="H5" s="4068"/>
      <c r="I5" s="4068"/>
      <c r="J5" s="2207"/>
      <c r="K5" s="2207"/>
      <c r="L5" s="2208"/>
      <c r="M5" s="2209"/>
      <c r="N5" s="2210"/>
      <c r="O5" s="2211"/>
      <c r="P5" s="2211"/>
      <c r="Q5" s="2211"/>
      <c r="R5" s="2212"/>
      <c r="S5" s="2202"/>
      <c r="T5" s="4068"/>
      <c r="U5" s="2183"/>
      <c r="V5" s="2183"/>
      <c r="W5" s="2183"/>
      <c r="X5" s="2183"/>
      <c r="Y5" s="2183"/>
      <c r="Z5" s="2183"/>
      <c r="AA5" s="2184"/>
      <c r="AB5" s="2184"/>
      <c r="AC5" s="2184"/>
    </row>
    <row r="6" spans="1:29" ht="13">
      <c r="A6" s="4111"/>
      <c r="B6" s="2213"/>
      <c r="C6" s="2192"/>
      <c r="D6" s="2193"/>
      <c r="E6" s="2204"/>
      <c r="F6" s="2205"/>
      <c r="G6" s="2206"/>
      <c r="H6" s="2206"/>
      <c r="I6" s="2206"/>
      <c r="J6" s="2207"/>
      <c r="K6" s="2207"/>
      <c r="L6" s="2208"/>
      <c r="M6" s="2209"/>
      <c r="N6" s="2210"/>
      <c r="O6" s="2211"/>
      <c r="P6" s="2211"/>
      <c r="Q6" s="2211"/>
      <c r="R6" s="2212"/>
      <c r="S6" s="2202"/>
      <c r="T6" s="4068"/>
      <c r="U6" s="2183"/>
      <c r="V6" s="2183"/>
      <c r="W6" s="2183"/>
      <c r="X6" s="2183"/>
      <c r="Y6" s="2183"/>
      <c r="Z6" s="2183"/>
      <c r="AA6" s="2184"/>
      <c r="AB6" s="2184"/>
      <c r="AC6" s="2184"/>
    </row>
    <row r="7" spans="1:29" ht="13">
      <c r="A7" s="4111"/>
      <c r="B7" s="2213"/>
      <c r="C7" s="2192"/>
      <c r="D7" s="2193"/>
      <c r="E7" s="2204"/>
      <c r="F7" s="2205"/>
      <c r="G7" s="2206"/>
      <c r="H7" s="2206"/>
      <c r="I7" s="2206"/>
      <c r="J7" s="2207"/>
      <c r="K7" s="2207"/>
      <c r="L7" s="2208"/>
      <c r="M7" s="2209"/>
      <c r="N7" s="2210"/>
      <c r="O7" s="2211"/>
      <c r="P7" s="2211"/>
      <c r="Q7" s="2211"/>
      <c r="R7" s="2212"/>
      <c r="S7" s="2202"/>
      <c r="T7" s="4068"/>
      <c r="U7" s="2183"/>
      <c r="V7" s="2183"/>
      <c r="W7" s="2183"/>
      <c r="X7" s="2183"/>
      <c r="Y7" s="2183"/>
      <c r="Z7" s="2183"/>
      <c r="AA7" s="2184"/>
      <c r="AB7" s="2184"/>
      <c r="AC7" s="2184"/>
    </row>
    <row r="8" spans="1:29" ht="13">
      <c r="A8" s="4111"/>
      <c r="B8" s="2214">
        <v>43491</v>
      </c>
      <c r="C8" s="2215"/>
      <c r="D8" s="2216"/>
      <c r="E8" s="2217"/>
      <c r="F8" s="2218"/>
      <c r="G8" s="4922" t="s">
        <v>973</v>
      </c>
      <c r="H8" s="4070"/>
      <c r="I8" s="4070"/>
      <c r="J8" s="2219"/>
      <c r="K8" s="2219"/>
      <c r="L8" s="2220"/>
      <c r="M8" s="2221"/>
      <c r="N8" s="2222"/>
      <c r="O8" s="2223"/>
      <c r="P8" s="2223"/>
      <c r="Q8" s="2223"/>
      <c r="R8" s="2224"/>
      <c r="S8" s="2225"/>
      <c r="T8" s="4068"/>
      <c r="U8" s="2183"/>
      <c r="V8" s="2183"/>
      <c r="W8" s="2183"/>
      <c r="X8" s="2183"/>
      <c r="Y8" s="2183"/>
      <c r="Z8" s="2183"/>
      <c r="AA8" s="2184"/>
      <c r="AB8" s="2184"/>
      <c r="AC8" s="2184"/>
    </row>
    <row r="9" spans="1:29" ht="13">
      <c r="A9" s="4111"/>
      <c r="B9" s="4931" t="s">
        <v>161</v>
      </c>
      <c r="C9" s="2215"/>
      <c r="D9" s="2216"/>
      <c r="E9" s="2217"/>
      <c r="F9" s="2218"/>
      <c r="G9" s="2226"/>
      <c r="H9" s="2227"/>
      <c r="I9" s="4923" t="s">
        <v>974</v>
      </c>
      <c r="J9" s="2228"/>
      <c r="K9" s="2229"/>
      <c r="L9" s="2230"/>
      <c r="M9" s="2221"/>
      <c r="N9" s="2222"/>
      <c r="O9" s="2223"/>
      <c r="P9" s="2223"/>
      <c r="Q9" s="2223"/>
      <c r="R9" s="2224"/>
      <c r="S9" s="2225"/>
      <c r="T9" s="4068"/>
      <c r="U9" s="2183"/>
      <c r="V9" s="2183"/>
      <c r="W9" s="2183"/>
      <c r="X9" s="2183"/>
      <c r="Y9" s="2183"/>
      <c r="Z9" s="2183"/>
      <c r="AA9" s="2184"/>
      <c r="AB9" s="2184"/>
      <c r="AC9" s="2184"/>
    </row>
    <row r="10" spans="1:29" ht="13">
      <c r="A10" s="4111"/>
      <c r="B10" s="4458"/>
      <c r="C10" s="2231"/>
      <c r="D10" s="2232"/>
      <c r="E10" s="2233"/>
      <c r="F10" s="2234"/>
      <c r="G10" s="2226"/>
      <c r="H10" s="2227"/>
      <c r="I10" s="4207"/>
      <c r="J10" s="2235" t="s">
        <v>975</v>
      </c>
      <c r="K10" s="2235"/>
      <c r="L10" s="2230"/>
      <c r="M10" s="2221"/>
      <c r="N10" s="2222"/>
      <c r="O10" s="2223"/>
      <c r="P10" s="2223"/>
      <c r="Q10" s="2223"/>
      <c r="R10" s="2224"/>
      <c r="S10" s="2225"/>
      <c r="T10" s="4068"/>
      <c r="U10" s="2183"/>
      <c r="V10" s="2183"/>
      <c r="W10" s="2183"/>
      <c r="X10" s="2183"/>
      <c r="Y10" s="2183"/>
      <c r="Z10" s="2183"/>
      <c r="AA10" s="2184"/>
      <c r="AB10" s="2184"/>
      <c r="AC10" s="2184"/>
    </row>
    <row r="11" spans="1:29" ht="13">
      <c r="A11" s="4111"/>
      <c r="B11" s="4932" t="s">
        <v>976</v>
      </c>
      <c r="C11" s="2236"/>
      <c r="D11" s="2237"/>
      <c r="E11" s="2238"/>
      <c r="F11" s="2239"/>
      <c r="G11" s="2240"/>
      <c r="H11" s="1674"/>
      <c r="I11" s="4924" t="s">
        <v>977</v>
      </c>
      <c r="J11" s="2241" t="s">
        <v>978</v>
      </c>
      <c r="K11" s="2241"/>
      <c r="L11" s="2242"/>
      <c r="M11" s="2243"/>
      <c r="N11" s="2244"/>
      <c r="O11" s="2245"/>
      <c r="P11" s="2245"/>
      <c r="Q11" s="2245"/>
      <c r="R11" s="2246"/>
      <c r="S11" s="2202"/>
      <c r="T11" s="4068"/>
      <c r="U11" s="2183"/>
      <c r="V11" s="2183"/>
      <c r="W11" s="2183"/>
      <c r="X11" s="2183"/>
      <c r="Y11" s="2183"/>
      <c r="Z11" s="2183"/>
      <c r="AA11" s="2184"/>
      <c r="AB11" s="2184"/>
      <c r="AC11" s="2184"/>
    </row>
    <row r="12" spans="1:29" ht="13">
      <c r="A12" s="4111"/>
      <c r="B12" s="4442"/>
      <c r="C12" s="2236"/>
      <c r="D12" s="2237"/>
      <c r="E12" s="2238"/>
      <c r="F12" s="2239"/>
      <c r="G12" s="2240"/>
      <c r="H12" s="1674"/>
      <c r="I12" s="4189"/>
      <c r="J12" s="2247" t="s">
        <v>979</v>
      </c>
      <c r="K12" s="2247"/>
      <c r="L12" s="2248"/>
      <c r="M12" s="2243"/>
      <c r="N12" s="2244"/>
      <c r="O12" s="2245"/>
      <c r="P12" s="2245"/>
      <c r="Q12" s="2245"/>
      <c r="R12" s="2246"/>
      <c r="S12" s="2202"/>
      <c r="T12" s="4068"/>
      <c r="U12" s="2183"/>
      <c r="V12" s="2183"/>
      <c r="W12" s="2183"/>
      <c r="X12" s="2183"/>
      <c r="Y12" s="2183"/>
      <c r="Z12" s="2183"/>
      <c r="AA12" s="2184"/>
      <c r="AB12" s="2184"/>
      <c r="AC12" s="2184"/>
    </row>
    <row r="13" spans="1:29" ht="13">
      <c r="A13" s="4111"/>
      <c r="B13" s="4442"/>
      <c r="C13" s="2236"/>
      <c r="D13" s="2237"/>
      <c r="E13" s="2238"/>
      <c r="F13" s="2239"/>
      <c r="G13" s="2240"/>
      <c r="H13" s="1674"/>
      <c r="I13" s="4189"/>
      <c r="J13" s="2247" t="s">
        <v>980</v>
      </c>
      <c r="K13" s="2247"/>
      <c r="L13" s="2248"/>
      <c r="M13" s="2243"/>
      <c r="N13" s="2244"/>
      <c r="O13" s="2245"/>
      <c r="P13" s="2245"/>
      <c r="Q13" s="2245"/>
      <c r="R13" s="2246"/>
      <c r="S13" s="2202"/>
      <c r="T13" s="4068"/>
      <c r="U13" s="2183"/>
      <c r="V13" s="2183"/>
      <c r="W13" s="2183"/>
      <c r="X13" s="2183"/>
      <c r="Y13" s="2183"/>
      <c r="Z13" s="2183"/>
      <c r="AA13" s="2184"/>
      <c r="AB13" s="2184"/>
      <c r="AC13" s="2184"/>
    </row>
    <row r="14" spans="1:29" ht="13">
      <c r="A14" s="4112"/>
      <c r="B14" s="4443"/>
      <c r="C14" s="2249"/>
      <c r="D14" s="2250"/>
      <c r="E14" s="2251"/>
      <c r="F14" s="2252"/>
      <c r="G14" s="2253"/>
      <c r="H14" s="1276"/>
      <c r="I14" s="4506"/>
      <c r="J14" s="2254"/>
      <c r="K14" s="2254" t="s">
        <v>981</v>
      </c>
      <c r="L14" s="2255"/>
      <c r="M14" s="2256"/>
      <c r="N14" s="2257"/>
      <c r="O14" s="2258"/>
      <c r="P14" s="2258"/>
      <c r="Q14" s="2258"/>
      <c r="R14" s="2259"/>
      <c r="S14" s="2202"/>
      <c r="T14" s="4068"/>
      <c r="U14" s="2183"/>
      <c r="V14" s="2183"/>
      <c r="W14" s="2183"/>
      <c r="X14" s="2183"/>
      <c r="Y14" s="2183"/>
      <c r="Z14" s="2183"/>
      <c r="AA14" s="2184"/>
      <c r="AB14" s="2184"/>
      <c r="AC14" s="2184"/>
    </row>
    <row r="15" spans="1:29" ht="19.5" customHeight="1">
      <c r="A15" s="4664" t="s">
        <v>41</v>
      </c>
      <c r="B15" s="4935">
        <v>43496</v>
      </c>
      <c r="C15" s="4933"/>
      <c r="D15" s="4919"/>
      <c r="E15" s="2261"/>
      <c r="F15" s="2262"/>
      <c r="G15" s="2263"/>
      <c r="H15" s="2264"/>
      <c r="I15" s="4923" t="s">
        <v>982</v>
      </c>
      <c r="J15" s="2265"/>
      <c r="K15" s="2265"/>
      <c r="L15" s="2266"/>
      <c r="M15" s="2209"/>
      <c r="N15" s="2210"/>
      <c r="O15" s="2211"/>
      <c r="P15" s="2211"/>
      <c r="Q15" s="2211"/>
      <c r="R15" s="2212"/>
      <c r="S15" s="2202"/>
      <c r="T15" s="4068"/>
      <c r="U15" s="2183"/>
      <c r="V15" s="2183"/>
      <c r="W15" s="2183"/>
      <c r="X15" s="2183"/>
      <c r="Y15" s="2183"/>
      <c r="Z15" s="2183"/>
      <c r="AA15" s="2184"/>
      <c r="AB15" s="2184"/>
      <c r="AC15" s="2184"/>
    </row>
    <row r="16" spans="1:29" ht="22.5" customHeight="1">
      <c r="A16" s="4111"/>
      <c r="B16" s="4458"/>
      <c r="C16" s="4474"/>
      <c r="D16" s="4180"/>
      <c r="E16" s="2217"/>
      <c r="F16" s="2218"/>
      <c r="G16" s="2267"/>
      <c r="H16" s="2230"/>
      <c r="I16" s="4207"/>
      <c r="J16" s="2235" t="s">
        <v>983</v>
      </c>
      <c r="K16" s="2235"/>
      <c r="L16" s="2230"/>
      <c r="M16" s="2221"/>
      <c r="N16" s="2222"/>
      <c r="O16" s="2223"/>
      <c r="P16" s="2223"/>
      <c r="Q16" s="2223"/>
      <c r="R16" s="2224"/>
      <c r="S16" s="2225"/>
      <c r="T16" s="4068"/>
      <c r="U16" s="2183"/>
      <c r="V16" s="2183"/>
      <c r="W16" s="2183"/>
      <c r="X16" s="2183"/>
      <c r="Y16" s="2183"/>
      <c r="Z16" s="2183"/>
      <c r="AA16" s="2184"/>
      <c r="AB16" s="2184"/>
      <c r="AC16" s="2184"/>
    </row>
    <row r="17" spans="1:29" ht="31.5" customHeight="1">
      <c r="A17" s="4111"/>
      <c r="B17" s="4939">
        <v>43684</v>
      </c>
      <c r="C17" s="4938"/>
      <c r="D17" s="4716"/>
      <c r="E17" s="2238"/>
      <c r="F17" s="2239"/>
      <c r="G17" s="2268"/>
      <c r="H17" s="2269"/>
      <c r="I17" s="2270" t="s">
        <v>984</v>
      </c>
      <c r="J17" s="2271" t="s">
        <v>985</v>
      </c>
      <c r="K17" s="2272" t="s">
        <v>986</v>
      </c>
      <c r="L17" s="2273" t="s">
        <v>987</v>
      </c>
      <c r="M17" s="2243"/>
      <c r="N17" s="2244"/>
      <c r="O17" s="2245"/>
      <c r="P17" s="2245"/>
      <c r="Q17" s="2245"/>
      <c r="R17" s="2246"/>
      <c r="S17" s="2202"/>
      <c r="T17" s="4068"/>
      <c r="U17" s="2183"/>
      <c r="V17" s="2183"/>
      <c r="W17" s="2183"/>
      <c r="X17" s="2183"/>
      <c r="Y17" s="2183"/>
      <c r="Z17" s="2183"/>
      <c r="AA17" s="2184"/>
      <c r="AB17" s="2184"/>
      <c r="AC17" s="2184"/>
    </row>
    <row r="18" spans="1:29" ht="13">
      <c r="A18" s="4111"/>
      <c r="B18" s="4458"/>
      <c r="C18" s="4474"/>
      <c r="D18" s="4180"/>
      <c r="E18" s="2274"/>
      <c r="F18" s="2275"/>
      <c r="G18" s="2276"/>
      <c r="H18" s="2277"/>
      <c r="I18" s="2278"/>
      <c r="J18" s="2279"/>
      <c r="K18" s="2279"/>
      <c r="L18" s="2277"/>
      <c r="M18" s="2280"/>
      <c r="N18" s="2281"/>
      <c r="O18" s="2282"/>
      <c r="P18" s="2282"/>
      <c r="Q18" s="2282"/>
      <c r="R18" s="2283"/>
      <c r="S18" s="2225"/>
      <c r="T18" s="4068"/>
      <c r="U18" s="2183"/>
      <c r="V18" s="2183"/>
      <c r="W18" s="2183"/>
      <c r="X18" s="2183"/>
      <c r="Y18" s="2183"/>
      <c r="Z18" s="2183"/>
      <c r="AA18" s="2184"/>
      <c r="AB18" s="2184"/>
      <c r="AC18" s="2184"/>
    </row>
    <row r="19" spans="1:29" ht="13">
      <c r="A19" s="4111"/>
      <c r="B19" s="4936"/>
      <c r="C19" s="4938"/>
      <c r="D19" s="4716"/>
      <c r="E19" s="2284"/>
      <c r="F19" s="2285"/>
      <c r="G19" s="2268"/>
      <c r="H19" s="2248"/>
      <c r="I19" s="2286"/>
      <c r="J19" s="2272"/>
      <c r="K19" s="2272"/>
      <c r="L19" s="2248"/>
      <c r="M19" s="2243"/>
      <c r="N19" s="2244"/>
      <c r="O19" s="2245"/>
      <c r="P19" s="2245"/>
      <c r="Q19" s="2245"/>
      <c r="R19" s="2246"/>
      <c r="S19" s="2202"/>
      <c r="T19" s="4068"/>
      <c r="U19" s="2183"/>
      <c r="V19" s="2183"/>
      <c r="W19" s="2183"/>
      <c r="X19" s="2183"/>
      <c r="Y19" s="2183"/>
      <c r="Z19" s="2183"/>
      <c r="AA19" s="2184"/>
      <c r="AB19" s="2184"/>
      <c r="AC19" s="2184"/>
    </row>
    <row r="20" spans="1:29" ht="13">
      <c r="A20" s="4111"/>
      <c r="B20" s="4442"/>
      <c r="C20" s="4145"/>
      <c r="D20" s="4147"/>
      <c r="E20" s="2284"/>
      <c r="F20" s="2285"/>
      <c r="G20" s="2268"/>
      <c r="H20" s="2248"/>
      <c r="I20" s="2286"/>
      <c r="J20" s="2272"/>
      <c r="K20" s="2272"/>
      <c r="L20" s="2248"/>
      <c r="M20" s="2243"/>
      <c r="N20" s="2244"/>
      <c r="O20" s="2245"/>
      <c r="P20" s="2245"/>
      <c r="Q20" s="2245"/>
      <c r="R20" s="2246"/>
      <c r="S20" s="2202"/>
      <c r="T20" s="4068"/>
      <c r="U20" s="2183"/>
      <c r="V20" s="2183"/>
      <c r="W20" s="2183"/>
      <c r="X20" s="2183"/>
      <c r="Y20" s="2183"/>
      <c r="Z20" s="2183"/>
      <c r="AA20" s="2184"/>
      <c r="AB20" s="2184"/>
      <c r="AC20" s="2184"/>
    </row>
    <row r="21" spans="1:29" ht="13">
      <c r="A21" s="4111"/>
      <c r="B21" s="4458"/>
      <c r="C21" s="4474"/>
      <c r="D21" s="4180"/>
      <c r="E21" s="2274"/>
      <c r="F21" s="2275"/>
      <c r="G21" s="2276"/>
      <c r="H21" s="2277"/>
      <c r="I21" s="2278"/>
      <c r="J21" s="2279"/>
      <c r="K21" s="2279"/>
      <c r="L21" s="2277"/>
      <c r="M21" s="2280"/>
      <c r="N21" s="2281"/>
      <c r="O21" s="2282"/>
      <c r="P21" s="2282"/>
      <c r="Q21" s="2282"/>
      <c r="R21" s="2283"/>
      <c r="S21" s="2225"/>
      <c r="T21" s="4068"/>
      <c r="U21" s="2183"/>
      <c r="V21" s="2183"/>
      <c r="W21" s="2183"/>
      <c r="X21" s="2183"/>
      <c r="Y21" s="2183"/>
      <c r="Z21" s="2183"/>
      <c r="AA21" s="2184"/>
      <c r="AB21" s="2184"/>
      <c r="AC21" s="2184"/>
    </row>
    <row r="22" spans="1:29" ht="13">
      <c r="A22" s="4111"/>
      <c r="B22" s="4936" t="s">
        <v>193</v>
      </c>
      <c r="C22" s="4937" t="s">
        <v>988</v>
      </c>
      <c r="D22" s="4716"/>
      <c r="E22" s="2238"/>
      <c r="F22" s="2239"/>
      <c r="G22" s="2240"/>
      <c r="H22" s="4929" t="s">
        <v>989</v>
      </c>
      <c r="I22" s="2287"/>
      <c r="J22" s="2272"/>
      <c r="K22" s="2272"/>
      <c r="L22" s="2248"/>
      <c r="M22" s="2243"/>
      <c r="N22" s="2244"/>
      <c r="O22" s="2245"/>
      <c r="P22" s="2245"/>
      <c r="Q22" s="2245"/>
      <c r="R22" s="2246"/>
      <c r="S22" s="2202"/>
      <c r="T22" s="4068"/>
      <c r="U22" s="2183"/>
      <c r="V22" s="2183"/>
      <c r="W22" s="2183"/>
      <c r="X22" s="2183"/>
      <c r="Y22" s="2183"/>
      <c r="Z22" s="2183"/>
      <c r="AA22" s="2184"/>
      <c r="AB22" s="2184"/>
      <c r="AC22" s="2184"/>
    </row>
    <row r="23" spans="1:29" ht="13">
      <c r="A23" s="4111"/>
      <c r="B23" s="4442"/>
      <c r="C23" s="4145"/>
      <c r="D23" s="4147"/>
      <c r="E23" s="2284"/>
      <c r="F23" s="2285"/>
      <c r="G23" s="2240"/>
      <c r="H23" s="4180"/>
      <c r="I23" s="2286"/>
      <c r="J23" s="2272"/>
      <c r="K23" s="2272"/>
      <c r="L23" s="2248"/>
      <c r="M23" s="2243"/>
      <c r="N23" s="2244"/>
      <c r="O23" s="2245"/>
      <c r="P23" s="2245"/>
      <c r="Q23" s="2245"/>
      <c r="R23" s="2246"/>
      <c r="S23" s="2202"/>
      <c r="T23" s="4068"/>
      <c r="U23" s="2183"/>
      <c r="V23" s="2183"/>
      <c r="W23" s="2183"/>
      <c r="X23" s="2183"/>
      <c r="Y23" s="2183"/>
      <c r="Z23" s="2183"/>
      <c r="AA23" s="2184"/>
      <c r="AB23" s="2184"/>
      <c r="AC23" s="2184"/>
    </row>
    <row r="24" spans="1:29" ht="13">
      <c r="A24" s="4111"/>
      <c r="B24" s="4442"/>
      <c r="C24" s="4145"/>
      <c r="D24" s="4147"/>
      <c r="E24" s="2284"/>
      <c r="F24" s="2285"/>
      <c r="G24" s="2240"/>
      <c r="H24" s="2286"/>
      <c r="I24" s="2272"/>
      <c r="J24" s="2272"/>
      <c r="K24" s="2272"/>
      <c r="L24" s="2248"/>
      <c r="M24" s="2243"/>
      <c r="N24" s="2244"/>
      <c r="O24" s="2245"/>
      <c r="P24" s="2245"/>
      <c r="Q24" s="2245"/>
      <c r="R24" s="2246"/>
      <c r="S24" s="2202"/>
      <c r="T24" s="4068"/>
      <c r="U24" s="2183"/>
      <c r="V24" s="2183"/>
      <c r="W24" s="2183"/>
      <c r="X24" s="2183"/>
      <c r="Y24" s="2183"/>
      <c r="Z24" s="2183"/>
      <c r="AA24" s="2184"/>
      <c r="AB24" s="2184"/>
      <c r="AC24" s="2184"/>
    </row>
    <row r="25" spans="1:29" ht="13">
      <c r="A25" s="4111"/>
      <c r="B25" s="4458"/>
      <c r="C25" s="4474"/>
      <c r="D25" s="4180"/>
      <c r="E25" s="2274"/>
      <c r="F25" s="2275"/>
      <c r="G25" s="2288"/>
      <c r="H25" s="2278"/>
      <c r="I25" s="2279"/>
      <c r="J25" s="2279"/>
      <c r="K25" s="2279"/>
      <c r="L25" s="2277"/>
      <c r="M25" s="2280"/>
      <c r="N25" s="2281"/>
      <c r="O25" s="2282"/>
      <c r="P25" s="2289"/>
      <c r="Q25" s="2282"/>
      <c r="R25" s="2283"/>
      <c r="S25" s="2225"/>
      <c r="T25" s="4068"/>
      <c r="U25" s="2183"/>
      <c r="V25" s="2183"/>
      <c r="W25" s="2183"/>
      <c r="X25" s="2183"/>
      <c r="Y25" s="2183"/>
      <c r="Z25" s="2183"/>
      <c r="AA25" s="2184"/>
      <c r="AB25" s="2184"/>
      <c r="AC25" s="2184"/>
    </row>
    <row r="26" spans="1:29" ht="13">
      <c r="A26" s="4111"/>
      <c r="B26" s="4936" t="s">
        <v>209</v>
      </c>
      <c r="C26" s="4938"/>
      <c r="D26" s="4716"/>
      <c r="E26" s="2238"/>
      <c r="F26" s="2239"/>
      <c r="G26" s="4925" t="s">
        <v>990</v>
      </c>
      <c r="H26" s="2290"/>
      <c r="I26" s="2287"/>
      <c r="J26" s="2272"/>
      <c r="K26" s="2272"/>
      <c r="L26" s="2248"/>
      <c r="M26" s="2243"/>
      <c r="N26" s="2244"/>
      <c r="O26" s="2245"/>
      <c r="P26" s="2245"/>
      <c r="Q26" s="2245"/>
      <c r="R26" s="2246"/>
      <c r="S26" s="2202"/>
      <c r="T26" s="4068"/>
      <c r="U26" s="2183"/>
      <c r="V26" s="2183"/>
      <c r="W26" s="2183"/>
      <c r="X26" s="2183"/>
      <c r="Y26" s="2183"/>
      <c r="Z26" s="2183"/>
      <c r="AA26" s="2184"/>
      <c r="AB26" s="2184"/>
      <c r="AC26" s="2184"/>
    </row>
    <row r="27" spans="1:29" ht="13">
      <c r="A27" s="4111"/>
      <c r="B27" s="4442"/>
      <c r="C27" s="4145"/>
      <c r="D27" s="4147"/>
      <c r="E27" s="2284"/>
      <c r="F27" s="2285"/>
      <c r="G27" s="4474"/>
      <c r="H27" s="2291"/>
      <c r="I27" s="2286"/>
      <c r="J27" s="2272"/>
      <c r="K27" s="2272"/>
      <c r="L27" s="2248"/>
      <c r="M27" s="2243"/>
      <c r="N27" s="2244"/>
      <c r="O27" s="2245"/>
      <c r="P27" s="2245"/>
      <c r="Q27" s="2245"/>
      <c r="R27" s="2246"/>
      <c r="S27" s="2202"/>
      <c r="T27" s="4068"/>
      <c r="U27" s="2183"/>
      <c r="V27" s="2183"/>
      <c r="W27" s="2183"/>
      <c r="X27" s="2183"/>
      <c r="Y27" s="2183"/>
      <c r="Z27" s="2183"/>
      <c r="AA27" s="2184"/>
      <c r="AB27" s="2184"/>
      <c r="AC27" s="2184"/>
    </row>
    <row r="28" spans="1:29" ht="13">
      <c r="A28" s="4111"/>
      <c r="B28" s="4442"/>
      <c r="C28" s="4145"/>
      <c r="D28" s="4147"/>
      <c r="E28" s="2284"/>
      <c r="F28" s="2285"/>
      <c r="G28" s="4926" t="s">
        <v>991</v>
      </c>
      <c r="H28" s="2291"/>
      <c r="I28" s="2286"/>
      <c r="J28" s="2272"/>
      <c r="K28" s="2272"/>
      <c r="L28" s="2248"/>
      <c r="M28" s="2243"/>
      <c r="N28" s="2244"/>
      <c r="O28" s="2245"/>
      <c r="P28" s="2245"/>
      <c r="Q28" s="2245"/>
      <c r="R28" s="2246"/>
      <c r="S28" s="2202"/>
      <c r="T28" s="4068"/>
      <c r="U28" s="2183"/>
      <c r="V28" s="2183"/>
      <c r="W28" s="2183"/>
      <c r="X28" s="2183"/>
      <c r="Y28" s="2183"/>
      <c r="Z28" s="2183"/>
      <c r="AA28" s="2184"/>
      <c r="AB28" s="2184"/>
      <c r="AC28" s="2184"/>
    </row>
    <row r="29" spans="1:29" ht="13">
      <c r="A29" s="4112"/>
      <c r="B29" s="4443"/>
      <c r="C29" s="4024"/>
      <c r="D29" s="4148"/>
      <c r="E29" s="2292"/>
      <c r="F29" s="2293"/>
      <c r="G29" s="4024"/>
      <c r="H29" s="2294"/>
      <c r="I29" s="2295"/>
      <c r="J29" s="2296"/>
      <c r="K29" s="2296"/>
      <c r="L29" s="2255"/>
      <c r="M29" s="2256"/>
      <c r="N29" s="2257"/>
      <c r="O29" s="2258"/>
      <c r="P29" s="2258"/>
      <c r="Q29" s="2258"/>
      <c r="R29" s="2259"/>
      <c r="S29" s="2225"/>
      <c r="T29" s="4068"/>
      <c r="U29" s="2183"/>
      <c r="V29" s="2183"/>
      <c r="W29" s="2183"/>
      <c r="X29" s="2183"/>
      <c r="Y29" s="2183"/>
      <c r="Z29" s="2183"/>
      <c r="AA29" s="2184"/>
      <c r="AB29" s="2184"/>
      <c r="AC29" s="2184"/>
    </row>
    <row r="30" spans="1:29" ht="13">
      <c r="A30" s="4664" t="s">
        <v>65</v>
      </c>
      <c r="B30" s="4939">
        <v>43621</v>
      </c>
      <c r="C30" s="4937" t="s">
        <v>992</v>
      </c>
      <c r="D30" s="4934" t="s">
        <v>312</v>
      </c>
      <c r="E30" s="4893" t="s">
        <v>63</v>
      </c>
      <c r="F30" s="4914" t="s">
        <v>993</v>
      </c>
      <c r="G30" s="2268"/>
      <c r="H30" s="2269"/>
      <c r="I30" s="2297" t="str">
        <f>HYPERLINK("https://www.codep25.com/les-tdj/","TDJ 1")</f>
        <v>TDJ 1</v>
      </c>
      <c r="J30" s="2298" t="s">
        <v>994</v>
      </c>
      <c r="K30" s="2298" t="s">
        <v>995</v>
      </c>
      <c r="L30" s="2298" t="s">
        <v>996</v>
      </c>
      <c r="M30" s="2299"/>
      <c r="N30" s="2244"/>
      <c r="O30" s="2245"/>
      <c r="P30" s="2245"/>
      <c r="Q30" s="2245"/>
      <c r="R30" s="2246"/>
      <c r="S30" s="2202"/>
      <c r="T30" s="4068"/>
      <c r="U30" s="2183"/>
      <c r="V30" s="2183"/>
      <c r="W30" s="2183"/>
      <c r="X30" s="2183"/>
      <c r="Y30" s="2183"/>
      <c r="Z30" s="2183"/>
      <c r="AA30" s="2184"/>
      <c r="AB30" s="2184"/>
      <c r="AC30" s="2184"/>
    </row>
    <row r="31" spans="1:29" ht="13">
      <c r="A31" s="4111"/>
      <c r="B31" s="4442"/>
      <c r="C31" s="4145"/>
      <c r="D31" s="4147"/>
      <c r="E31" s="4111"/>
      <c r="F31" s="4503"/>
      <c r="G31" s="2268"/>
      <c r="H31" s="2248"/>
      <c r="I31" s="2300" t="str">
        <f>HYPERLINK("https://www.codep25.com/jeunes/minibad/","Minibad 1")</f>
        <v>Minibad 1</v>
      </c>
      <c r="J31" s="2301" t="s">
        <v>994</v>
      </c>
      <c r="K31" s="2301" t="s">
        <v>997</v>
      </c>
      <c r="L31" s="2301" t="s">
        <v>996</v>
      </c>
      <c r="M31" s="2299"/>
      <c r="N31" s="2244"/>
      <c r="O31" s="2245"/>
      <c r="P31" s="2245"/>
      <c r="Q31" s="2245"/>
      <c r="R31" s="2246"/>
      <c r="S31" s="2202"/>
      <c r="T31" s="4068"/>
      <c r="U31" s="2183"/>
      <c r="V31" s="2183"/>
      <c r="W31" s="2183"/>
      <c r="X31" s="2183"/>
      <c r="Y31" s="2183"/>
      <c r="Z31" s="2183"/>
      <c r="AA31" s="2184"/>
      <c r="AB31" s="2184"/>
      <c r="AC31" s="2184"/>
    </row>
    <row r="32" spans="1:29" ht="13">
      <c r="A32" s="4111"/>
      <c r="B32" s="4442"/>
      <c r="C32" s="4145"/>
      <c r="D32" s="4147"/>
      <c r="E32" s="4111"/>
      <c r="F32" s="4503"/>
      <c r="G32" s="2268"/>
      <c r="H32" s="2248"/>
      <c r="I32" s="2302" t="str">
        <f>HYPERLINK("https://www.codep25.com/trophee-du-doubs-adultes/","TDD 1")</f>
        <v>TDD 1</v>
      </c>
      <c r="J32" s="2303" t="s">
        <v>998</v>
      </c>
      <c r="K32" s="2304">
        <v>43744</v>
      </c>
      <c r="L32" s="2305" t="s">
        <v>84</v>
      </c>
      <c r="M32" s="2299"/>
      <c r="N32" s="2244"/>
      <c r="O32" s="2245"/>
      <c r="P32" s="2245"/>
      <c r="Q32" s="2245"/>
      <c r="R32" s="2246"/>
      <c r="S32" s="2202"/>
      <c r="T32" s="4068"/>
      <c r="U32" s="2183"/>
      <c r="V32" s="2183"/>
      <c r="W32" s="2183"/>
      <c r="X32" s="2183"/>
      <c r="Y32" s="2183"/>
      <c r="Z32" s="2183"/>
      <c r="AA32" s="2184"/>
      <c r="AB32" s="2184"/>
      <c r="AC32" s="2184"/>
    </row>
    <row r="33" spans="1:29" ht="13">
      <c r="A33" s="4111"/>
      <c r="B33" s="4458"/>
      <c r="C33" s="4474"/>
      <c r="D33" s="4180"/>
      <c r="E33" s="4111"/>
      <c r="F33" s="4503"/>
      <c r="G33" s="2276"/>
      <c r="H33" s="2277"/>
      <c r="I33" s="1309"/>
      <c r="J33" s="2306" t="s">
        <v>999</v>
      </c>
      <c r="K33" s="2307"/>
      <c r="L33" s="2308" t="s">
        <v>1000</v>
      </c>
      <c r="M33" s="2309"/>
      <c r="N33" s="2281"/>
      <c r="O33" s="2282"/>
      <c r="P33" s="2282"/>
      <c r="Q33" s="2282"/>
      <c r="R33" s="2283"/>
      <c r="S33" s="2225"/>
      <c r="T33" s="4068"/>
      <c r="U33" s="2183"/>
      <c r="V33" s="2183"/>
      <c r="W33" s="2183"/>
      <c r="X33" s="2183"/>
      <c r="Y33" s="2183"/>
      <c r="Z33" s="2183"/>
      <c r="AA33" s="2184"/>
      <c r="AB33" s="2184"/>
      <c r="AC33" s="2184"/>
    </row>
    <row r="34" spans="1:29" ht="13">
      <c r="A34" s="4111"/>
      <c r="B34" s="4936" t="s">
        <v>317</v>
      </c>
      <c r="C34" s="4938"/>
      <c r="D34" s="4716"/>
      <c r="E34" s="4111"/>
      <c r="F34" s="4503"/>
      <c r="G34" s="2268"/>
      <c r="H34" s="2269"/>
      <c r="I34" s="2287"/>
      <c r="J34" s="2272"/>
      <c r="K34" s="2272"/>
      <c r="L34" s="2248"/>
      <c r="M34" s="2243">
        <v>25</v>
      </c>
      <c r="N34" s="2310" t="s">
        <v>1001</v>
      </c>
      <c r="O34" s="2245" t="s">
        <v>144</v>
      </c>
      <c r="P34" s="2245" t="s">
        <v>100</v>
      </c>
      <c r="Q34" s="2245" t="s">
        <v>144</v>
      </c>
      <c r="R34" s="2246">
        <v>7</v>
      </c>
      <c r="S34" s="2202"/>
      <c r="T34" s="4068"/>
      <c r="U34" s="2183"/>
      <c r="V34" s="2183"/>
      <c r="W34" s="2183"/>
      <c r="X34" s="2183"/>
      <c r="Y34" s="2183"/>
      <c r="Z34" s="2183"/>
      <c r="AA34" s="2184"/>
      <c r="AB34" s="2184"/>
      <c r="AC34" s="2184"/>
    </row>
    <row r="35" spans="1:29" ht="13">
      <c r="A35" s="4111"/>
      <c r="B35" s="4442"/>
      <c r="C35" s="4145"/>
      <c r="D35" s="4147"/>
      <c r="E35" s="4111"/>
      <c r="F35" s="4503"/>
      <c r="G35" s="2268"/>
      <c r="H35" s="2248"/>
      <c r="I35" s="2286"/>
      <c r="J35" s="2272"/>
      <c r="K35" s="2272"/>
      <c r="L35" s="2248"/>
      <c r="M35" s="2243"/>
      <c r="N35" s="2244"/>
      <c r="O35" s="2245"/>
      <c r="P35" s="2245"/>
      <c r="Q35" s="2245"/>
      <c r="R35" s="2246"/>
      <c r="S35" s="2202"/>
      <c r="T35" s="4068"/>
      <c r="U35" s="2183"/>
      <c r="V35" s="2183"/>
      <c r="W35" s="2183"/>
      <c r="X35" s="2183"/>
      <c r="Y35" s="2183"/>
      <c r="Z35" s="2183"/>
      <c r="AA35" s="2184"/>
      <c r="AB35" s="2184"/>
      <c r="AC35" s="2184"/>
    </row>
    <row r="36" spans="1:29" ht="13">
      <c r="A36" s="4111"/>
      <c r="B36" s="4442"/>
      <c r="C36" s="4145"/>
      <c r="D36" s="4147"/>
      <c r="E36" s="4111"/>
      <c r="F36" s="4503"/>
      <c r="G36" s="2268"/>
      <c r="H36" s="2248"/>
      <c r="I36" s="2286"/>
      <c r="J36" s="2272"/>
      <c r="K36" s="2272"/>
      <c r="L36" s="2248"/>
      <c r="M36" s="2243"/>
      <c r="N36" s="2244"/>
      <c r="O36" s="2245"/>
      <c r="P36" s="2245"/>
      <c r="Q36" s="2245"/>
      <c r="R36" s="2246"/>
      <c r="S36" s="2202"/>
      <c r="T36" s="4068"/>
      <c r="U36" s="2183"/>
      <c r="V36" s="2183"/>
      <c r="W36" s="2183"/>
      <c r="X36" s="2183"/>
      <c r="Y36" s="2183"/>
      <c r="Z36" s="2183"/>
      <c r="AA36" s="2184"/>
      <c r="AB36" s="2184"/>
      <c r="AC36" s="2184"/>
    </row>
    <row r="37" spans="1:29" ht="13">
      <c r="A37" s="4111"/>
      <c r="B37" s="4458"/>
      <c r="C37" s="4474"/>
      <c r="D37" s="4180"/>
      <c r="E37" s="4393"/>
      <c r="F37" s="4883"/>
      <c r="G37" s="2276"/>
      <c r="H37" s="2277"/>
      <c r="I37" s="2278"/>
      <c r="J37" s="2272"/>
      <c r="K37" s="2272"/>
      <c r="L37" s="2248"/>
      <c r="M37" s="2280"/>
      <c r="N37" s="2281"/>
      <c r="O37" s="2282"/>
      <c r="P37" s="2282"/>
      <c r="Q37" s="2282"/>
      <c r="R37" s="2283"/>
      <c r="S37" s="2225"/>
      <c r="T37" s="4068"/>
      <c r="U37" s="2183"/>
      <c r="V37" s="2183"/>
      <c r="W37" s="2183"/>
      <c r="X37" s="2183"/>
      <c r="Y37" s="2183"/>
      <c r="Z37" s="2183"/>
      <c r="AA37" s="2184"/>
      <c r="AB37" s="2184"/>
      <c r="AC37" s="2184"/>
    </row>
    <row r="38" spans="1:29" ht="13">
      <c r="A38" s="4111"/>
      <c r="B38" s="4931" t="s">
        <v>324</v>
      </c>
      <c r="C38" s="4933"/>
      <c r="D38" s="4919"/>
      <c r="E38" s="4893" t="s">
        <v>104</v>
      </c>
      <c r="F38" s="4830" t="s">
        <v>1002</v>
      </c>
      <c r="G38" s="4926" t="s">
        <v>1003</v>
      </c>
      <c r="H38" s="2311"/>
      <c r="I38" s="4927" t="str">
        <f>HYPERLINK("https://www.codep25.com/le-cdj/","CDJ 1")</f>
        <v>CDJ 1</v>
      </c>
      <c r="J38" s="2312" t="s">
        <v>803</v>
      </c>
      <c r="K38" s="2312" t="s">
        <v>1004</v>
      </c>
      <c r="L38" s="2313" t="s">
        <v>1005</v>
      </c>
      <c r="M38" s="2209"/>
      <c r="N38" s="2210"/>
      <c r="O38" s="2211"/>
      <c r="P38" s="2211"/>
      <c r="Q38" s="2211"/>
      <c r="R38" s="2212"/>
      <c r="S38" s="2202"/>
      <c r="T38" s="4068"/>
      <c r="U38" s="2183"/>
      <c r="V38" s="2183"/>
      <c r="W38" s="2183"/>
      <c r="X38" s="2183"/>
      <c r="Y38" s="2183"/>
      <c r="Z38" s="2183"/>
      <c r="AA38" s="2184"/>
      <c r="AB38" s="2184"/>
      <c r="AC38" s="2184"/>
    </row>
    <row r="39" spans="1:29" ht="13">
      <c r="A39" s="4111"/>
      <c r="B39" s="4442"/>
      <c r="C39" s="4145"/>
      <c r="D39" s="4147"/>
      <c r="E39" s="4111"/>
      <c r="F39" s="4503"/>
      <c r="G39" s="4474"/>
      <c r="H39" s="2311"/>
      <c r="I39" s="4207"/>
      <c r="J39" s="2314" t="s">
        <v>764</v>
      </c>
      <c r="K39" s="2314"/>
      <c r="L39" s="2315" t="s">
        <v>1006</v>
      </c>
      <c r="M39" s="2209"/>
      <c r="N39" s="2210"/>
      <c r="O39" s="2211"/>
      <c r="P39" s="2211"/>
      <c r="Q39" s="2211"/>
      <c r="R39" s="2212"/>
      <c r="S39" s="2202"/>
      <c r="T39" s="4068"/>
      <c r="U39" s="2183"/>
      <c r="V39" s="2183"/>
      <c r="W39" s="2183"/>
      <c r="X39" s="2183"/>
      <c r="Y39" s="2183"/>
      <c r="Z39" s="2183"/>
      <c r="AA39" s="2184"/>
      <c r="AB39" s="2184"/>
      <c r="AC39" s="2184"/>
    </row>
    <row r="40" spans="1:29" ht="13">
      <c r="A40" s="4111"/>
      <c r="B40" s="4442"/>
      <c r="C40" s="4145"/>
      <c r="D40" s="4147"/>
      <c r="E40" s="4111"/>
      <c r="F40" s="4503"/>
      <c r="G40" s="2263"/>
      <c r="H40" s="2316"/>
      <c r="I40" s="2317"/>
      <c r="J40" s="2318"/>
      <c r="K40" s="2318"/>
      <c r="L40" s="2319"/>
      <c r="M40" s="2209"/>
      <c r="N40" s="2210"/>
      <c r="O40" s="2211"/>
      <c r="P40" s="2211"/>
      <c r="Q40" s="2211"/>
      <c r="R40" s="2212"/>
      <c r="S40" s="2202"/>
      <c r="T40" s="4068"/>
      <c r="U40" s="2183"/>
      <c r="V40" s="2183"/>
      <c r="W40" s="2183"/>
      <c r="X40" s="2183"/>
      <c r="Y40" s="2183"/>
      <c r="Z40" s="2183"/>
      <c r="AA40" s="2184"/>
      <c r="AB40" s="2184"/>
      <c r="AC40" s="2184"/>
    </row>
    <row r="41" spans="1:29" ht="13">
      <c r="A41" s="4111"/>
      <c r="B41" s="4458"/>
      <c r="C41" s="4474"/>
      <c r="D41" s="4180"/>
      <c r="E41" s="4111"/>
      <c r="F41" s="4503"/>
      <c r="G41" s="2267"/>
      <c r="H41" s="2320"/>
      <c r="I41" s="2321"/>
      <c r="J41" s="2322"/>
      <c r="K41" s="2322"/>
      <c r="L41" s="2323"/>
      <c r="M41" s="2221"/>
      <c r="N41" s="2222"/>
      <c r="O41" s="2223"/>
      <c r="P41" s="2223"/>
      <c r="Q41" s="2223"/>
      <c r="R41" s="2224"/>
      <c r="S41" s="2225"/>
      <c r="T41" s="4068"/>
      <c r="U41" s="2183"/>
      <c r="V41" s="2183"/>
      <c r="W41" s="2183"/>
      <c r="X41" s="2183"/>
      <c r="Y41" s="2183"/>
      <c r="Z41" s="2183"/>
      <c r="AA41" s="2184"/>
      <c r="AB41" s="2184"/>
      <c r="AC41" s="2184"/>
    </row>
    <row r="42" spans="1:29" ht="13">
      <c r="A42" s="4111"/>
      <c r="B42" s="4931" t="s">
        <v>327</v>
      </c>
      <c r="C42" s="4933"/>
      <c r="D42" s="4919"/>
      <c r="E42" s="4111"/>
      <c r="F42" s="4503"/>
      <c r="G42" s="2263"/>
      <c r="H42" s="2316"/>
      <c r="I42" s="2324"/>
      <c r="J42" s="2325"/>
      <c r="K42" s="2325"/>
      <c r="L42" s="2326"/>
      <c r="M42" s="2209"/>
      <c r="N42" s="2210"/>
      <c r="O42" s="2211"/>
      <c r="P42" s="2211"/>
      <c r="Q42" s="2211"/>
      <c r="R42" s="2212"/>
      <c r="S42" s="2202"/>
      <c r="T42" s="4068"/>
      <c r="U42" s="2183"/>
      <c r="V42" s="2183"/>
      <c r="W42" s="2183"/>
      <c r="X42" s="2183"/>
      <c r="Y42" s="2183"/>
      <c r="Z42" s="2183"/>
      <c r="AA42" s="2184"/>
      <c r="AB42" s="2184"/>
      <c r="AC42" s="2184"/>
    </row>
    <row r="43" spans="1:29" ht="13">
      <c r="A43" s="4111"/>
      <c r="B43" s="4442"/>
      <c r="C43" s="4145"/>
      <c r="D43" s="4147"/>
      <c r="E43" s="4111"/>
      <c r="F43" s="4503"/>
      <c r="G43" s="4928" t="s">
        <v>613</v>
      </c>
      <c r="H43" s="2311"/>
      <c r="I43" s="2324"/>
      <c r="J43" s="2325"/>
      <c r="K43" s="2325"/>
      <c r="L43" s="2326"/>
      <c r="M43" s="2209"/>
      <c r="N43" s="2210"/>
      <c r="O43" s="2211"/>
      <c r="P43" s="2211"/>
      <c r="Q43" s="2211"/>
      <c r="R43" s="2212"/>
      <c r="S43" s="2202"/>
      <c r="T43" s="4068"/>
      <c r="U43" s="2183"/>
      <c r="V43" s="2183"/>
      <c r="W43" s="2183"/>
      <c r="X43" s="2183"/>
      <c r="Y43" s="2183"/>
      <c r="Z43" s="2183"/>
      <c r="AA43" s="2184"/>
      <c r="AB43" s="2184"/>
      <c r="AC43" s="2184"/>
    </row>
    <row r="44" spans="1:29" ht="13">
      <c r="A44" s="4111"/>
      <c r="B44" s="4442"/>
      <c r="C44" s="4145"/>
      <c r="D44" s="4147"/>
      <c r="E44" s="4111"/>
      <c r="F44" s="4503"/>
      <c r="G44" s="4145"/>
      <c r="H44" s="2311"/>
      <c r="I44" s="2324"/>
      <c r="J44" s="2325"/>
      <c r="K44" s="2325"/>
      <c r="L44" s="2326"/>
      <c r="M44" s="2209"/>
      <c r="N44" s="2210"/>
      <c r="O44" s="2211"/>
      <c r="P44" s="2211"/>
      <c r="Q44" s="2211"/>
      <c r="R44" s="2212"/>
      <c r="S44" s="2202"/>
      <c r="T44" s="4068"/>
      <c r="U44" s="2183"/>
      <c r="V44" s="2183"/>
      <c r="W44" s="2183"/>
      <c r="X44" s="2183"/>
      <c r="Y44" s="2183"/>
      <c r="Z44" s="2183"/>
      <c r="AA44" s="2184"/>
      <c r="AB44" s="2184"/>
      <c r="AC44" s="2184"/>
    </row>
    <row r="45" spans="1:29" ht="13">
      <c r="A45" s="4111"/>
      <c r="B45" s="4458"/>
      <c r="C45" s="4474"/>
      <c r="D45" s="4180"/>
      <c r="E45" s="4393"/>
      <c r="F45" s="4883"/>
      <c r="G45" s="4474"/>
      <c r="H45" s="2327"/>
      <c r="I45" s="2328"/>
      <c r="J45" s="2329"/>
      <c r="K45" s="2329"/>
      <c r="L45" s="2330"/>
      <c r="M45" s="2221"/>
      <c r="N45" s="2222"/>
      <c r="O45" s="2223"/>
      <c r="P45" s="2223"/>
      <c r="Q45" s="2223"/>
      <c r="R45" s="2224"/>
      <c r="S45" s="2225"/>
      <c r="T45" s="4068"/>
      <c r="U45" s="2183"/>
      <c r="V45" s="2183"/>
      <c r="W45" s="2183"/>
      <c r="X45" s="2183"/>
      <c r="Y45" s="2183"/>
      <c r="Z45" s="2183"/>
      <c r="AA45" s="2184"/>
      <c r="AB45" s="2184"/>
      <c r="AC45" s="2184"/>
    </row>
    <row r="46" spans="1:29" ht="17.25" customHeight="1">
      <c r="A46" s="4111"/>
      <c r="B46" s="2331" t="s">
        <v>1007</v>
      </c>
      <c r="C46" s="2260"/>
      <c r="D46" s="2332"/>
      <c r="E46" s="1831"/>
      <c r="F46" s="1848"/>
      <c r="G46" s="2263"/>
      <c r="H46" s="2316"/>
      <c r="I46" s="2333" t="s">
        <v>1008</v>
      </c>
      <c r="J46" s="2318" t="s">
        <v>803</v>
      </c>
      <c r="K46" s="2334">
        <v>43766</v>
      </c>
      <c r="L46" s="2319" t="s">
        <v>1005</v>
      </c>
      <c r="M46" s="2209"/>
      <c r="N46" s="2210"/>
      <c r="O46" s="2211"/>
      <c r="P46" s="2211"/>
      <c r="Q46" s="2211"/>
      <c r="R46" s="2212"/>
      <c r="S46" s="2202"/>
      <c r="T46" s="4068"/>
      <c r="U46" s="2183"/>
      <c r="V46" s="2183"/>
      <c r="W46" s="2183"/>
      <c r="X46" s="2183"/>
      <c r="Y46" s="2183"/>
      <c r="Z46" s="2183"/>
      <c r="AA46" s="2184"/>
      <c r="AB46" s="2184"/>
      <c r="AC46" s="2184"/>
    </row>
    <row r="47" spans="1:29" ht="19.5" customHeight="1">
      <c r="A47" s="4111"/>
      <c r="B47" s="2331" t="s">
        <v>1009</v>
      </c>
      <c r="C47" s="2260"/>
      <c r="D47" s="2332"/>
      <c r="E47" s="1831"/>
      <c r="F47" s="1848"/>
      <c r="G47" s="2263"/>
      <c r="H47" s="2316"/>
      <c r="I47" s="2333" t="s">
        <v>833</v>
      </c>
      <c r="J47" s="2318" t="s">
        <v>413</v>
      </c>
      <c r="K47" s="2334">
        <v>43767</v>
      </c>
      <c r="L47" s="2319" t="s">
        <v>98</v>
      </c>
      <c r="M47" s="2209"/>
      <c r="N47" s="2210"/>
      <c r="O47" s="2211"/>
      <c r="P47" s="2211"/>
      <c r="Q47" s="2211"/>
      <c r="R47" s="2212"/>
      <c r="S47" s="2202"/>
      <c r="T47" s="4068"/>
      <c r="U47" s="2183"/>
      <c r="V47" s="2183"/>
      <c r="W47" s="2183"/>
      <c r="X47" s="2183"/>
      <c r="Y47" s="2183"/>
      <c r="Z47" s="2183"/>
      <c r="AA47" s="2184"/>
      <c r="AB47" s="2184"/>
      <c r="AC47" s="2184"/>
    </row>
    <row r="48" spans="1:29" ht="19.5" customHeight="1">
      <c r="A48" s="4112"/>
      <c r="B48" s="2335" t="s">
        <v>40</v>
      </c>
      <c r="C48" s="2336"/>
      <c r="D48" s="2337"/>
      <c r="E48" s="2338"/>
      <c r="F48" s="2339"/>
      <c r="G48" s="2340"/>
      <c r="H48" s="2341"/>
      <c r="I48" s="2342" t="s">
        <v>1008</v>
      </c>
      <c r="J48" s="2343" t="s">
        <v>413</v>
      </c>
      <c r="K48" s="2343" t="s">
        <v>1010</v>
      </c>
      <c r="L48" s="2344" t="s">
        <v>98</v>
      </c>
      <c r="M48" s="2345"/>
      <c r="N48" s="2346"/>
      <c r="O48" s="2347"/>
      <c r="P48" s="2347"/>
      <c r="Q48" s="2347"/>
      <c r="R48" s="2348"/>
      <c r="S48" s="2225"/>
      <c r="T48" s="4068"/>
      <c r="U48" s="2183"/>
      <c r="V48" s="2183"/>
      <c r="W48" s="2183"/>
      <c r="X48" s="2183"/>
      <c r="Y48" s="2183"/>
      <c r="Z48" s="2183"/>
      <c r="AA48" s="2184"/>
      <c r="AB48" s="2184"/>
      <c r="AC48" s="2184"/>
    </row>
    <row r="49" spans="1:29" ht="13">
      <c r="A49" s="4664" t="s">
        <v>96</v>
      </c>
      <c r="B49" s="4940" t="s">
        <v>1011</v>
      </c>
      <c r="C49" s="4933"/>
      <c r="D49" s="4952"/>
      <c r="E49" s="4825" t="s">
        <v>117</v>
      </c>
      <c r="F49" s="4830" t="s">
        <v>1012</v>
      </c>
      <c r="G49" s="2263"/>
      <c r="H49" s="2316"/>
      <c r="I49" s="2317"/>
      <c r="J49" s="2318"/>
      <c r="K49" s="2318"/>
      <c r="L49" s="2319"/>
      <c r="M49" s="2209"/>
      <c r="N49" s="2210"/>
      <c r="O49" s="2211"/>
      <c r="P49" s="2211"/>
      <c r="Q49" s="2211"/>
      <c r="R49" s="2212"/>
      <c r="S49" s="2202"/>
      <c r="T49" s="4068"/>
      <c r="U49" s="2183"/>
      <c r="V49" s="2183"/>
      <c r="W49" s="2183"/>
      <c r="X49" s="2183"/>
      <c r="Y49" s="2183"/>
      <c r="Z49" s="2183"/>
      <c r="AA49" s="2184"/>
      <c r="AB49" s="2184"/>
      <c r="AC49" s="2184"/>
    </row>
    <row r="50" spans="1:29" ht="13">
      <c r="A50" s="4111"/>
      <c r="B50" s="4941"/>
      <c r="C50" s="4951"/>
      <c r="D50" s="4953"/>
      <c r="E50" s="4111"/>
      <c r="F50" s="4503"/>
      <c r="G50" s="2349"/>
      <c r="H50" s="2350"/>
      <c r="I50" s="2351"/>
      <c r="J50" s="2352"/>
      <c r="K50" s="2352"/>
      <c r="L50" s="2353"/>
      <c r="M50" s="2354"/>
      <c r="N50" s="2355"/>
      <c r="O50" s="2356"/>
      <c r="P50" s="2356"/>
      <c r="Q50" s="2356"/>
      <c r="R50" s="2357"/>
      <c r="S50" s="2202"/>
      <c r="T50" s="4068"/>
      <c r="U50" s="2183"/>
      <c r="V50" s="2183"/>
      <c r="W50" s="2183"/>
      <c r="X50" s="2183"/>
      <c r="Y50" s="2183"/>
      <c r="Z50" s="2183"/>
      <c r="AA50" s="2184"/>
      <c r="AB50" s="2184"/>
      <c r="AC50" s="2184"/>
    </row>
    <row r="51" spans="1:29" ht="13">
      <c r="A51" s="4111"/>
      <c r="B51" s="4935">
        <v>43526</v>
      </c>
      <c r="C51" s="4937" t="s">
        <v>1013</v>
      </c>
      <c r="D51" s="4952"/>
      <c r="E51" s="4111"/>
      <c r="F51" s="4503"/>
      <c r="G51" s="2263"/>
      <c r="H51" s="2264"/>
      <c r="I51" s="2358"/>
      <c r="J51" s="2265"/>
      <c r="K51" s="2265"/>
      <c r="L51" s="2266"/>
      <c r="M51" s="2209"/>
      <c r="N51" s="2210"/>
      <c r="O51" s="2211"/>
      <c r="P51" s="2211"/>
      <c r="Q51" s="2211"/>
      <c r="R51" s="2212"/>
      <c r="S51" s="2202"/>
      <c r="T51" s="4068"/>
      <c r="U51" s="2183"/>
      <c r="V51" s="2183"/>
      <c r="W51" s="2183"/>
      <c r="X51" s="2183"/>
      <c r="Y51" s="2183"/>
      <c r="Z51" s="2183"/>
      <c r="AA51" s="2184"/>
      <c r="AB51" s="2184"/>
      <c r="AC51" s="2184"/>
    </row>
    <row r="52" spans="1:29" ht="13">
      <c r="A52" s="4111"/>
      <c r="B52" s="4442"/>
      <c r="C52" s="4145"/>
      <c r="D52" s="4189"/>
      <c r="E52" s="4111"/>
      <c r="F52" s="4503"/>
      <c r="G52" s="2263"/>
      <c r="H52" s="2266"/>
      <c r="I52" s="2358"/>
      <c r="J52" s="2265"/>
      <c r="K52" s="2265"/>
      <c r="L52" s="2266"/>
      <c r="M52" s="2209"/>
      <c r="N52" s="2210"/>
      <c r="O52" s="2211"/>
      <c r="P52" s="2211"/>
      <c r="Q52" s="2211"/>
      <c r="R52" s="2212"/>
      <c r="S52" s="2202"/>
      <c r="T52" s="4068"/>
      <c r="U52" s="2183"/>
      <c r="V52" s="2183"/>
      <c r="W52" s="2183"/>
      <c r="X52" s="2183"/>
      <c r="Y52" s="2183"/>
      <c r="Z52" s="2183"/>
      <c r="AA52" s="2184"/>
      <c r="AB52" s="2184"/>
      <c r="AC52" s="2184"/>
    </row>
    <row r="53" spans="1:29" ht="13">
      <c r="A53" s="4111"/>
      <c r="B53" s="4442"/>
      <c r="C53" s="4145"/>
      <c r="D53" s="4189"/>
      <c r="E53" s="4111"/>
      <c r="F53" s="4503"/>
      <c r="G53" s="2263"/>
      <c r="H53" s="2264"/>
      <c r="I53" s="2358"/>
      <c r="J53" s="2265"/>
      <c r="K53" s="2265"/>
      <c r="L53" s="2266"/>
      <c r="M53" s="2209"/>
      <c r="N53" s="2210"/>
      <c r="O53" s="2211"/>
      <c r="P53" s="2211"/>
      <c r="Q53" s="2211"/>
      <c r="R53" s="2212"/>
      <c r="S53" s="2202"/>
      <c r="T53" s="4068"/>
      <c r="U53" s="2183"/>
      <c r="V53" s="2183"/>
      <c r="W53" s="2183"/>
      <c r="X53" s="2183"/>
      <c r="Y53" s="2183"/>
      <c r="Z53" s="2183"/>
      <c r="AA53" s="2184"/>
      <c r="AB53" s="2184"/>
      <c r="AC53" s="2184"/>
    </row>
    <row r="54" spans="1:29" ht="13">
      <c r="A54" s="4111"/>
      <c r="B54" s="4442"/>
      <c r="C54" s="4474"/>
      <c r="D54" s="4207"/>
      <c r="E54" s="4111"/>
      <c r="F54" s="4503"/>
      <c r="G54" s="2267"/>
      <c r="H54" s="2264"/>
      <c r="I54" s="2358"/>
      <c r="J54" s="2265"/>
      <c r="K54" s="2265"/>
      <c r="L54" s="2266"/>
      <c r="M54" s="2221"/>
      <c r="N54" s="2222"/>
      <c r="O54" s="2223"/>
      <c r="P54" s="2223"/>
      <c r="Q54" s="2223"/>
      <c r="R54" s="2224"/>
      <c r="S54" s="2225"/>
      <c r="T54" s="4068"/>
      <c r="U54" s="2183"/>
      <c r="V54" s="2183"/>
      <c r="W54" s="2183"/>
      <c r="X54" s="2183"/>
      <c r="Y54" s="2183"/>
      <c r="Z54" s="2183"/>
      <c r="AA54" s="2184"/>
      <c r="AB54" s="2184"/>
      <c r="AC54" s="2184"/>
    </row>
    <row r="55" spans="1:29" ht="13">
      <c r="A55" s="4111"/>
      <c r="B55" s="4958">
        <v>43747</v>
      </c>
      <c r="C55" s="4959"/>
      <c r="D55" s="4947"/>
      <c r="E55" s="4111"/>
      <c r="F55" s="4503"/>
      <c r="G55" s="2360"/>
      <c r="H55" s="2361"/>
      <c r="I55" s="2362"/>
      <c r="J55" s="2363"/>
      <c r="K55" s="2363"/>
      <c r="L55" s="2364"/>
      <c r="M55" s="2243">
        <v>25</v>
      </c>
      <c r="N55" s="2244" t="s">
        <v>182</v>
      </c>
      <c r="O55" s="2245" t="s">
        <v>1014</v>
      </c>
      <c r="P55" s="2245" t="s">
        <v>100</v>
      </c>
      <c r="Q55" s="2245" t="s">
        <v>93</v>
      </c>
      <c r="R55" s="2246"/>
      <c r="S55" s="2202"/>
      <c r="T55" s="4068"/>
      <c r="U55" s="2183"/>
      <c r="V55" s="2183"/>
      <c r="W55" s="2183"/>
      <c r="X55" s="2183"/>
      <c r="Y55" s="2183"/>
      <c r="Z55" s="2183"/>
      <c r="AA55" s="2184"/>
      <c r="AB55" s="2184"/>
      <c r="AC55" s="2184"/>
    </row>
    <row r="56" spans="1:29" ht="13">
      <c r="A56" s="4111"/>
      <c r="B56" s="4442"/>
      <c r="C56" s="4068"/>
      <c r="D56" s="4189"/>
      <c r="E56" s="4111"/>
      <c r="F56" s="4503"/>
      <c r="G56" s="2268"/>
      <c r="H56" s="2248"/>
      <c r="I56" s="2286"/>
      <c r="J56" s="2272"/>
      <c r="K56" s="2272"/>
      <c r="L56" s="2248"/>
      <c r="M56" s="2243"/>
      <c r="N56" s="2244"/>
      <c r="O56" s="2245"/>
      <c r="P56" s="2245"/>
      <c r="Q56" s="2245"/>
      <c r="R56" s="2246"/>
      <c r="S56" s="2202"/>
      <c r="T56" s="4068"/>
      <c r="U56" s="2183"/>
      <c r="V56" s="2183"/>
      <c r="W56" s="2183"/>
      <c r="X56" s="2183"/>
      <c r="Y56" s="2183"/>
      <c r="Z56" s="2183"/>
      <c r="AA56" s="2184"/>
      <c r="AB56" s="2184"/>
      <c r="AC56" s="2184"/>
    </row>
    <row r="57" spans="1:29" ht="13">
      <c r="A57" s="4111"/>
      <c r="B57" s="4442"/>
      <c r="C57" s="4068"/>
      <c r="D57" s="4189"/>
      <c r="E57" s="4111"/>
      <c r="F57" s="4503"/>
      <c r="G57" s="2240"/>
      <c r="H57" s="2290"/>
      <c r="I57" s="2287"/>
      <c r="J57" s="2272"/>
      <c r="K57" s="2272"/>
      <c r="L57" s="2248"/>
      <c r="M57" s="2243"/>
      <c r="N57" s="2244"/>
      <c r="O57" s="2245"/>
      <c r="P57" s="2245"/>
      <c r="Q57" s="2245"/>
      <c r="R57" s="2246"/>
      <c r="S57" s="2202"/>
      <c r="T57" s="4068"/>
      <c r="U57" s="2183"/>
      <c r="V57" s="2183"/>
      <c r="W57" s="2183"/>
      <c r="X57" s="2183"/>
      <c r="Y57" s="2183"/>
      <c r="Z57" s="2183"/>
      <c r="AA57" s="2184"/>
      <c r="AB57" s="2184"/>
      <c r="AC57" s="2184"/>
    </row>
    <row r="58" spans="1:29" ht="13">
      <c r="A58" s="4111"/>
      <c r="B58" s="4941"/>
      <c r="C58" s="4960"/>
      <c r="D58" s="4953"/>
      <c r="E58" s="4942"/>
      <c r="F58" s="4954"/>
      <c r="G58" s="2365"/>
      <c r="H58" s="2366"/>
      <c r="I58" s="2367"/>
      <c r="J58" s="2368"/>
      <c r="K58" s="2368"/>
      <c r="L58" s="2369"/>
      <c r="M58" s="2370"/>
      <c r="N58" s="2371"/>
      <c r="O58" s="2372"/>
      <c r="P58" s="2372"/>
      <c r="Q58" s="2372"/>
      <c r="R58" s="2373"/>
      <c r="S58" s="2202"/>
      <c r="T58" s="4068"/>
      <c r="U58" s="2183"/>
      <c r="V58" s="2183"/>
      <c r="W58" s="2183"/>
      <c r="X58" s="2183"/>
      <c r="Y58" s="2183"/>
      <c r="Z58" s="2183"/>
      <c r="AA58" s="2184"/>
      <c r="AB58" s="2184"/>
      <c r="AC58" s="2184"/>
    </row>
    <row r="59" spans="1:29" ht="13">
      <c r="A59" s="4111"/>
      <c r="B59" s="4940" t="s">
        <v>1015</v>
      </c>
      <c r="C59" s="4944"/>
      <c r="D59" s="2286"/>
      <c r="E59" s="4943" t="s">
        <v>128</v>
      </c>
      <c r="F59" s="4830" t="s">
        <v>1016</v>
      </c>
      <c r="G59" s="2268"/>
      <c r="H59" s="2248"/>
      <c r="I59" s="2286"/>
      <c r="J59" s="2272"/>
      <c r="K59" s="2272"/>
      <c r="L59" s="2248"/>
      <c r="M59" s="2243"/>
      <c r="N59" s="2244"/>
      <c r="O59" s="2245"/>
      <c r="P59" s="2245"/>
      <c r="Q59" s="2245"/>
      <c r="R59" s="2246"/>
      <c r="S59" s="2202"/>
      <c r="T59" s="4068"/>
      <c r="U59" s="2287"/>
      <c r="V59" s="2287"/>
      <c r="W59" s="2287"/>
      <c r="X59" s="2287"/>
      <c r="Y59" s="2287"/>
      <c r="Z59" s="2287"/>
      <c r="AA59" s="2184"/>
      <c r="AB59" s="2184"/>
      <c r="AC59" s="2184"/>
    </row>
    <row r="60" spans="1:29" ht="13">
      <c r="A60" s="4111"/>
      <c r="B60" s="4941"/>
      <c r="C60" s="4145"/>
      <c r="D60" s="2286"/>
      <c r="E60" s="4493"/>
      <c r="F60" s="4503"/>
      <c r="G60" s="2276"/>
      <c r="H60" s="2248"/>
      <c r="I60" s="2286"/>
      <c r="J60" s="2272"/>
      <c r="K60" s="2272"/>
      <c r="L60" s="2248"/>
      <c r="M60" s="2243"/>
      <c r="N60" s="2244"/>
      <c r="O60" s="2245"/>
      <c r="P60" s="2245"/>
      <c r="Q60" s="2245"/>
      <c r="R60" s="2246"/>
      <c r="S60" s="2225"/>
      <c r="T60" s="4068"/>
      <c r="U60" s="2287"/>
      <c r="V60" s="2287"/>
      <c r="W60" s="2287"/>
      <c r="X60" s="2287"/>
      <c r="Y60" s="2287"/>
      <c r="Z60" s="2287"/>
      <c r="AA60" s="2184"/>
      <c r="AB60" s="2184"/>
      <c r="AC60" s="2184"/>
    </row>
    <row r="61" spans="1:29" ht="13">
      <c r="A61" s="4111"/>
      <c r="B61" s="4945" t="s">
        <v>244</v>
      </c>
      <c r="C61" s="4946"/>
      <c r="D61" s="4955"/>
      <c r="E61" s="4493"/>
      <c r="F61" s="4503"/>
      <c r="G61" s="4976" t="s">
        <v>1017</v>
      </c>
      <c r="H61" s="2374"/>
      <c r="I61" s="2375" t="str">
        <f>HYPERLINK("https://www.codep25.com/les-tdj/","TDJ 2")</f>
        <v>TDJ 2</v>
      </c>
      <c r="J61" s="2376" t="s">
        <v>413</v>
      </c>
      <c r="K61" s="2377" t="s">
        <v>1018</v>
      </c>
      <c r="L61" s="2378" t="s">
        <v>800</v>
      </c>
      <c r="M61" s="2379"/>
      <c r="N61" s="2380"/>
      <c r="O61" s="2381"/>
      <c r="P61" s="2381"/>
      <c r="Q61" s="2381"/>
      <c r="R61" s="2382"/>
      <c r="S61" s="5008" t="s">
        <v>632</v>
      </c>
      <c r="T61" s="4068"/>
      <c r="U61" s="2183"/>
      <c r="V61" s="2183"/>
      <c r="W61" s="2183"/>
      <c r="X61" s="2183"/>
      <c r="Y61" s="2183"/>
      <c r="Z61" s="2183"/>
      <c r="AA61" s="2184"/>
      <c r="AB61" s="2184"/>
      <c r="AC61" s="2184"/>
    </row>
    <row r="62" spans="1:29" ht="13">
      <c r="A62" s="4111"/>
      <c r="B62" s="4442"/>
      <c r="C62" s="4145"/>
      <c r="D62" s="4189"/>
      <c r="E62" s="4493"/>
      <c r="F62" s="4503"/>
      <c r="G62" s="4145"/>
      <c r="H62" s="2248"/>
      <c r="I62" s="2300" t="str">
        <f>HYPERLINK("https://www.codep25.com/jeunes/minibad/","Minibad 2")</f>
        <v>Minibad 2</v>
      </c>
      <c r="J62" s="2301" t="s">
        <v>413</v>
      </c>
      <c r="K62" s="2383" t="s">
        <v>1019</v>
      </c>
      <c r="L62" s="2384" t="s">
        <v>800</v>
      </c>
      <c r="M62" s="2243"/>
      <c r="N62" s="2244"/>
      <c r="O62" s="2245"/>
      <c r="P62" s="2245"/>
      <c r="Q62" s="2245"/>
      <c r="R62" s="2246"/>
      <c r="S62" s="4068"/>
      <c r="T62" s="4068"/>
      <c r="U62" s="2183"/>
      <c r="V62" s="2183"/>
      <c r="W62" s="2183"/>
      <c r="X62" s="2183"/>
      <c r="Y62" s="2183"/>
      <c r="Z62" s="2183"/>
      <c r="AA62" s="2184"/>
      <c r="AB62" s="2184"/>
      <c r="AC62" s="2184"/>
    </row>
    <row r="63" spans="1:29" ht="13">
      <c r="A63" s="4111"/>
      <c r="B63" s="4442"/>
      <c r="C63" s="4145"/>
      <c r="D63" s="4189"/>
      <c r="E63" s="4493"/>
      <c r="F63" s="4503"/>
      <c r="G63" s="4145"/>
      <c r="H63" s="2248"/>
      <c r="I63" s="2385" t="str">
        <f>HYPERLINK("https://www.codep25.com/jeunes/dad-dispositif-avenir/","DAD")</f>
        <v>DAD</v>
      </c>
      <c r="J63" s="2163" t="s">
        <v>413</v>
      </c>
      <c r="K63" s="2386" t="s">
        <v>997</v>
      </c>
      <c r="L63" s="2387" t="s">
        <v>800</v>
      </c>
      <c r="M63" s="2243"/>
      <c r="N63" s="2244"/>
      <c r="O63" s="2245"/>
      <c r="P63" s="2245"/>
      <c r="Q63" s="2245"/>
      <c r="R63" s="2246"/>
      <c r="S63" s="2202"/>
      <c r="T63" s="4068"/>
      <c r="U63" s="2183"/>
      <c r="V63" s="2183"/>
      <c r="W63" s="2183"/>
      <c r="X63" s="2183"/>
      <c r="Y63" s="2183"/>
      <c r="Z63" s="2183"/>
      <c r="AA63" s="2184"/>
      <c r="AB63" s="2184"/>
      <c r="AC63" s="2184"/>
    </row>
    <row r="64" spans="1:29" ht="13">
      <c r="A64" s="4111"/>
      <c r="B64" s="4458"/>
      <c r="C64" s="4474"/>
      <c r="D64" s="4207"/>
      <c r="E64" s="4493"/>
      <c r="F64" s="4503"/>
      <c r="G64" s="4474"/>
      <c r="H64" s="2277"/>
      <c r="I64" s="1309"/>
      <c r="J64" s="2307"/>
      <c r="K64" s="2307"/>
      <c r="L64" s="2388"/>
      <c r="M64" s="2280"/>
      <c r="N64" s="2281"/>
      <c r="O64" s="2282"/>
      <c r="P64" s="2282"/>
      <c r="Q64" s="2282"/>
      <c r="R64" s="2283"/>
      <c r="S64" s="2225"/>
      <c r="T64" s="4068"/>
      <c r="U64" s="2183"/>
      <c r="V64" s="2183"/>
      <c r="W64" s="2183"/>
      <c r="X64" s="2183"/>
      <c r="Y64" s="2183"/>
      <c r="Z64" s="2183"/>
      <c r="AA64" s="2184"/>
      <c r="AB64" s="2184"/>
      <c r="AC64" s="2184"/>
    </row>
    <row r="65" spans="1:29" ht="13">
      <c r="A65" s="4111"/>
      <c r="B65" s="4936" t="s">
        <v>248</v>
      </c>
      <c r="C65" s="4938"/>
      <c r="D65" s="4947"/>
      <c r="E65" s="4493"/>
      <c r="F65" s="4503"/>
      <c r="G65" s="2268"/>
      <c r="H65" s="4929" t="s">
        <v>1020</v>
      </c>
      <c r="I65" s="2287"/>
      <c r="J65" s="2272"/>
      <c r="K65" s="2272"/>
      <c r="L65" s="2248"/>
      <c r="M65" s="2243"/>
      <c r="N65" s="2244"/>
      <c r="O65" s="2245"/>
      <c r="P65" s="2245"/>
      <c r="Q65" s="2245"/>
      <c r="R65" s="2246"/>
      <c r="S65" s="2202"/>
      <c r="T65" s="4068"/>
      <c r="U65" s="2183"/>
      <c r="V65" s="2183"/>
      <c r="W65" s="2183"/>
      <c r="X65" s="2183"/>
      <c r="Y65" s="2183"/>
      <c r="Z65" s="2183"/>
      <c r="AA65" s="2184"/>
      <c r="AB65" s="2184"/>
      <c r="AC65" s="2184"/>
    </row>
    <row r="66" spans="1:29" ht="13">
      <c r="A66" s="4111"/>
      <c r="B66" s="4442"/>
      <c r="C66" s="4145"/>
      <c r="D66" s="4189"/>
      <c r="E66" s="4493"/>
      <c r="F66" s="4503"/>
      <c r="G66" s="2268"/>
      <c r="H66" s="4147"/>
      <c r="I66" s="2286"/>
      <c r="J66" s="2272"/>
      <c r="K66" s="2272"/>
      <c r="L66" s="2248"/>
      <c r="M66" s="2243"/>
      <c r="N66" s="2244"/>
      <c r="O66" s="2245"/>
      <c r="P66" s="2245"/>
      <c r="Q66" s="2245"/>
      <c r="R66" s="2246"/>
      <c r="S66" s="2202"/>
      <c r="T66" s="4068"/>
      <c r="U66" s="2183"/>
      <c r="V66" s="2183"/>
      <c r="W66" s="2183"/>
      <c r="X66" s="2183"/>
      <c r="Y66" s="2183"/>
      <c r="Z66" s="2183"/>
      <c r="AA66" s="2184"/>
      <c r="AB66" s="2184"/>
      <c r="AC66" s="2184"/>
    </row>
    <row r="67" spans="1:29" ht="13">
      <c r="A67" s="4111"/>
      <c r="B67" s="4442"/>
      <c r="C67" s="4145"/>
      <c r="D67" s="4189"/>
      <c r="E67" s="4493"/>
      <c r="F67" s="4503"/>
      <c r="G67" s="2268"/>
      <c r="H67" s="4147"/>
      <c r="I67" s="2286"/>
      <c r="J67" s="2272"/>
      <c r="K67" s="2272"/>
      <c r="L67" s="2248"/>
      <c r="M67" s="2243"/>
      <c r="N67" s="2244"/>
      <c r="O67" s="2245"/>
      <c r="P67" s="2245"/>
      <c r="Q67" s="2245"/>
      <c r="R67" s="2246"/>
      <c r="S67" s="2202"/>
      <c r="T67" s="4068"/>
      <c r="U67" s="2183"/>
      <c r="V67" s="2183"/>
      <c r="W67" s="2183"/>
      <c r="X67" s="2183"/>
      <c r="Y67" s="2183"/>
      <c r="Z67" s="2183"/>
      <c r="AA67" s="2184"/>
      <c r="AB67" s="2184"/>
      <c r="AC67" s="2184"/>
    </row>
    <row r="68" spans="1:29" ht="13">
      <c r="A68" s="4112"/>
      <c r="B68" s="4443"/>
      <c r="C68" s="4024"/>
      <c r="D68" s="4506"/>
      <c r="E68" s="4494"/>
      <c r="F68" s="4504"/>
      <c r="G68" s="2389"/>
      <c r="H68" s="4148"/>
      <c r="I68" s="2295"/>
      <c r="J68" s="2296"/>
      <c r="K68" s="2296"/>
      <c r="L68" s="2255"/>
      <c r="M68" s="2256"/>
      <c r="N68" s="2257"/>
      <c r="O68" s="2258"/>
      <c r="P68" s="2258"/>
      <c r="Q68" s="2258"/>
      <c r="R68" s="2259"/>
      <c r="S68" s="2202"/>
      <c r="T68" s="4068"/>
      <c r="U68" s="2183"/>
      <c r="V68" s="2183"/>
      <c r="W68" s="2183"/>
      <c r="X68" s="2183"/>
      <c r="Y68" s="2183"/>
      <c r="Z68" s="2183"/>
      <c r="AA68" s="2184"/>
      <c r="AB68" s="2184"/>
      <c r="AC68" s="2184"/>
    </row>
    <row r="69" spans="1:29" ht="27.75" customHeight="1">
      <c r="A69" s="4664" t="s">
        <v>126</v>
      </c>
      <c r="B69" s="4956">
        <v>43495</v>
      </c>
      <c r="C69" s="4937" t="s">
        <v>1021</v>
      </c>
      <c r="D69" s="4934" t="s">
        <v>122</v>
      </c>
      <c r="E69" s="4825" t="s">
        <v>147</v>
      </c>
      <c r="F69" s="4830" t="s">
        <v>1022</v>
      </c>
      <c r="G69" s="2268"/>
      <c r="H69" s="2269"/>
      <c r="I69" s="2390" t="str">
        <f>HYPERLINK("https://www.codep25.com/jeunes/dad-dispositif-avenir/","DAD")</f>
        <v>DAD</v>
      </c>
      <c r="J69" s="2163" t="s">
        <v>465</v>
      </c>
      <c r="K69" s="2163" t="s">
        <v>997</v>
      </c>
      <c r="L69" s="2391" t="s">
        <v>735</v>
      </c>
      <c r="M69" s="2243"/>
      <c r="N69" s="2244"/>
      <c r="O69" s="2245"/>
      <c r="P69" s="2245"/>
      <c r="Q69" s="2245"/>
      <c r="R69" s="2246"/>
      <c r="S69" s="2202"/>
      <c r="T69" s="4068"/>
      <c r="U69" s="2183"/>
      <c r="V69" s="2183"/>
      <c r="W69" s="2183"/>
      <c r="X69" s="2183"/>
      <c r="Y69" s="2183"/>
      <c r="Z69" s="2183"/>
      <c r="AA69" s="2184"/>
      <c r="AB69" s="2184"/>
      <c r="AC69" s="2184"/>
    </row>
    <row r="70" spans="1:29" ht="13">
      <c r="A70" s="4111"/>
      <c r="B70" s="4442"/>
      <c r="C70" s="4145"/>
      <c r="D70" s="4147"/>
      <c r="E70" s="4111"/>
      <c r="F70" s="4503"/>
      <c r="G70" s="2268"/>
      <c r="H70" s="2248"/>
      <c r="I70" s="2392"/>
      <c r="J70" s="1273"/>
      <c r="K70" s="1273"/>
      <c r="L70" s="1290"/>
      <c r="M70" s="2243"/>
      <c r="N70" s="2244"/>
      <c r="O70" s="2245"/>
      <c r="P70" s="2245"/>
      <c r="Q70" s="2245"/>
      <c r="R70" s="2246"/>
      <c r="S70" s="2202"/>
      <c r="T70" s="4068"/>
      <c r="U70" s="2183"/>
      <c r="V70" s="2183"/>
      <c r="W70" s="2183"/>
      <c r="X70" s="2183"/>
      <c r="Y70" s="2183"/>
      <c r="Z70" s="2183"/>
      <c r="AA70" s="2184"/>
      <c r="AB70" s="2184"/>
      <c r="AC70" s="2184"/>
    </row>
    <row r="71" spans="1:29" ht="13">
      <c r="A71" s="4111"/>
      <c r="B71" s="4442"/>
      <c r="C71" s="4145"/>
      <c r="D71" s="4147"/>
      <c r="E71" s="4111"/>
      <c r="F71" s="4503"/>
      <c r="G71" s="2268"/>
      <c r="H71" s="2248"/>
      <c r="I71" s="5002" t="str">
        <f>HYPERLINK("https://www.codep25.com/le-cdj/","CDJ 2 
")</f>
        <v xml:space="preserve">CDJ 2 
</v>
      </c>
      <c r="J71" s="2393" t="s">
        <v>413</v>
      </c>
      <c r="K71" s="2393" t="s">
        <v>1023</v>
      </c>
      <c r="L71" s="2394" t="s">
        <v>1024</v>
      </c>
      <c r="M71" s="2243"/>
      <c r="N71" s="2244"/>
      <c r="O71" s="2245"/>
      <c r="P71" s="2245"/>
      <c r="Q71" s="2245"/>
      <c r="R71" s="2246"/>
      <c r="S71" s="2202"/>
      <c r="T71" s="4068"/>
      <c r="U71" s="2183"/>
      <c r="V71" s="2183"/>
      <c r="W71" s="2183"/>
      <c r="X71" s="2183"/>
      <c r="Y71" s="2183"/>
      <c r="Z71" s="2183"/>
      <c r="AA71" s="2184"/>
      <c r="AB71" s="2184"/>
      <c r="AC71" s="2184"/>
    </row>
    <row r="72" spans="1:29" ht="13">
      <c r="A72" s="4111"/>
      <c r="B72" s="4458"/>
      <c r="C72" s="4474"/>
      <c r="D72" s="4147"/>
      <c r="E72" s="4111"/>
      <c r="F72" s="4503"/>
      <c r="G72" s="2276"/>
      <c r="H72" s="2277"/>
      <c r="I72" s="4207"/>
      <c r="J72" s="2395" t="s">
        <v>999</v>
      </c>
      <c r="K72" s="2393"/>
      <c r="L72" s="2396" t="s">
        <v>1025</v>
      </c>
      <c r="M72" s="2280"/>
      <c r="N72" s="2281"/>
      <c r="O72" s="2282"/>
      <c r="P72" s="2282"/>
      <c r="Q72" s="2282"/>
      <c r="R72" s="2283"/>
      <c r="S72" s="2225"/>
      <c r="T72" s="4068"/>
      <c r="U72" s="2183"/>
      <c r="V72" s="2183"/>
      <c r="W72" s="2183"/>
      <c r="X72" s="2183"/>
      <c r="Y72" s="2183"/>
      <c r="Z72" s="2183"/>
      <c r="AA72" s="2184"/>
      <c r="AB72" s="2184"/>
      <c r="AC72" s="2184"/>
    </row>
    <row r="73" spans="1:29" ht="13">
      <c r="A73" s="4111"/>
      <c r="B73" s="4939">
        <v>43684</v>
      </c>
      <c r="C73" s="4938"/>
      <c r="D73" s="4957"/>
      <c r="E73" s="4111"/>
      <c r="F73" s="4503"/>
      <c r="G73" s="4925" t="s">
        <v>1026</v>
      </c>
      <c r="H73" s="2290"/>
      <c r="I73" s="5003" t="str">
        <f>HYPERLINK("https://www.codep25.com/competitions-2/interclub-jeunes/","IC Jeunes")</f>
        <v>IC Jeunes</v>
      </c>
      <c r="J73" s="2397" t="s">
        <v>994</v>
      </c>
      <c r="K73" s="2397" t="s">
        <v>1027</v>
      </c>
      <c r="L73" s="5004" t="s">
        <v>1028</v>
      </c>
      <c r="M73" s="2243">
        <v>90</v>
      </c>
      <c r="N73" s="2244" t="s">
        <v>355</v>
      </c>
      <c r="O73" s="2245" t="s">
        <v>144</v>
      </c>
      <c r="P73" s="2245" t="s">
        <v>100</v>
      </c>
      <c r="Q73" s="2245" t="s">
        <v>93</v>
      </c>
      <c r="R73" s="2246"/>
      <c r="S73" s="2202"/>
      <c r="T73" s="4068"/>
      <c r="U73" s="2183"/>
      <c r="V73" s="2183"/>
      <c r="W73" s="2183"/>
      <c r="X73" s="2183"/>
      <c r="Y73" s="2183"/>
      <c r="Z73" s="2183"/>
      <c r="AA73" s="2184"/>
      <c r="AB73" s="2184"/>
      <c r="AC73" s="2184"/>
    </row>
    <row r="74" spans="1:29" ht="13">
      <c r="A74" s="4111"/>
      <c r="B74" s="4442"/>
      <c r="C74" s="4145"/>
      <c r="D74" s="4147"/>
      <c r="E74" s="4111"/>
      <c r="F74" s="4503"/>
      <c r="G74" s="4474"/>
      <c r="H74" s="2291"/>
      <c r="I74" s="4207"/>
      <c r="J74" s="2108"/>
      <c r="K74" s="2108"/>
      <c r="L74" s="4180"/>
      <c r="M74" s="2243">
        <v>25</v>
      </c>
      <c r="N74" s="2244" t="s">
        <v>84</v>
      </c>
      <c r="O74" s="2245" t="s">
        <v>144</v>
      </c>
      <c r="P74" s="2245" t="s">
        <v>131</v>
      </c>
      <c r="Q74" s="2245" t="s">
        <v>93</v>
      </c>
      <c r="R74" s="2246"/>
      <c r="S74" s="2202"/>
      <c r="T74" s="4068"/>
      <c r="U74" s="2183"/>
      <c r="V74" s="2183"/>
      <c r="W74" s="2183"/>
      <c r="X74" s="2183"/>
      <c r="Y74" s="2183"/>
      <c r="Z74" s="2183"/>
      <c r="AA74" s="2184"/>
      <c r="AB74" s="2184"/>
      <c r="AC74" s="2184"/>
    </row>
    <row r="75" spans="1:29" ht="13">
      <c r="A75" s="4111"/>
      <c r="B75" s="4442"/>
      <c r="C75" s="4145"/>
      <c r="D75" s="4147"/>
      <c r="E75" s="4111"/>
      <c r="F75" s="4503"/>
      <c r="G75" s="2240"/>
      <c r="H75" s="2291"/>
      <c r="I75" s="2286"/>
      <c r="J75" s="2272"/>
      <c r="K75" s="2272"/>
      <c r="L75" s="2248"/>
      <c r="M75" s="2243"/>
      <c r="N75" s="2244"/>
      <c r="O75" s="2245"/>
      <c r="P75" s="2245"/>
      <c r="Q75" s="2245"/>
      <c r="R75" s="2246"/>
      <c r="S75" s="2202"/>
      <c r="T75" s="4068"/>
      <c r="U75" s="2183"/>
      <c r="V75" s="2183"/>
      <c r="W75" s="2183"/>
      <c r="X75" s="2183"/>
      <c r="Y75" s="2183"/>
      <c r="Z75" s="2183"/>
      <c r="AA75" s="2184"/>
      <c r="AB75" s="2184"/>
      <c r="AC75" s="2184"/>
    </row>
    <row r="76" spans="1:29" ht="13">
      <c r="A76" s="4111"/>
      <c r="B76" s="4458"/>
      <c r="C76" s="4474"/>
      <c r="D76" s="4180"/>
      <c r="E76" s="4393"/>
      <c r="F76" s="4883"/>
      <c r="G76" s="2288"/>
      <c r="H76" s="2398"/>
      <c r="I76" s="2278"/>
      <c r="J76" s="2279"/>
      <c r="K76" s="2279"/>
      <c r="L76" s="2277"/>
      <c r="M76" s="2280"/>
      <c r="N76" s="2281"/>
      <c r="O76" s="2282"/>
      <c r="P76" s="2282"/>
      <c r="Q76" s="2282"/>
      <c r="R76" s="2283"/>
      <c r="S76" s="2225"/>
      <c r="T76" s="4068"/>
      <c r="U76" s="2183"/>
      <c r="V76" s="2183"/>
      <c r="W76" s="2183"/>
      <c r="X76" s="2183"/>
      <c r="Y76" s="2183"/>
      <c r="Z76" s="2183"/>
      <c r="AA76" s="2184"/>
      <c r="AB76" s="2184"/>
      <c r="AC76" s="2184"/>
    </row>
    <row r="77" spans="1:29" ht="13">
      <c r="A77" s="4111"/>
      <c r="B77" s="4936" t="s">
        <v>188</v>
      </c>
      <c r="C77" s="2359"/>
      <c r="D77" s="4947"/>
      <c r="E77" s="4893" t="s">
        <v>159</v>
      </c>
      <c r="F77" s="4914" t="s">
        <v>1029</v>
      </c>
      <c r="G77" s="2399"/>
      <c r="H77" s="2269"/>
      <c r="I77" s="4965" t="str">
        <f>HYPERLINK("https://www.codep25.com/championnats-du-doubs-2020/","Chpt Codep
 Jeunes")</f>
        <v>Chpt Codep
 Jeunes</v>
      </c>
      <c r="J77" s="4966" t="s">
        <v>1030</v>
      </c>
      <c r="K77" s="4966" t="s">
        <v>1031</v>
      </c>
      <c r="L77" s="4966" t="s">
        <v>1032</v>
      </c>
      <c r="M77" s="2243">
        <v>25</v>
      </c>
      <c r="N77" s="2244" t="s">
        <v>839</v>
      </c>
      <c r="O77" s="2245" t="s">
        <v>144</v>
      </c>
      <c r="P77" s="2245" t="s">
        <v>92</v>
      </c>
      <c r="Q77" s="2245" t="s">
        <v>93</v>
      </c>
      <c r="R77" s="2246">
        <v>7</v>
      </c>
      <c r="S77" s="2202"/>
      <c r="T77" s="4068"/>
      <c r="U77" s="2183"/>
      <c r="V77" s="2183"/>
      <c r="W77" s="2183"/>
      <c r="X77" s="2183"/>
      <c r="Y77" s="2183"/>
      <c r="Z77" s="2183"/>
      <c r="AA77" s="2184"/>
      <c r="AB77" s="2184"/>
      <c r="AC77" s="2184"/>
    </row>
    <row r="78" spans="1:29" ht="13">
      <c r="A78" s="4111"/>
      <c r="B78" s="4442"/>
      <c r="C78" s="2359"/>
      <c r="D78" s="4189"/>
      <c r="E78" s="4111"/>
      <c r="F78" s="4503"/>
      <c r="G78" s="2268"/>
      <c r="H78" s="2248"/>
      <c r="I78" s="4207"/>
      <c r="J78" s="4180"/>
      <c r="K78" s="4180"/>
      <c r="L78" s="4180"/>
      <c r="M78" s="2243"/>
      <c r="N78" s="2244"/>
      <c r="O78" s="2245"/>
      <c r="P78" s="2245"/>
      <c r="Q78" s="2245"/>
      <c r="R78" s="2246"/>
      <c r="S78" s="2202"/>
      <c r="T78" s="4068"/>
      <c r="U78" s="2183"/>
      <c r="V78" s="2183"/>
      <c r="W78" s="2183"/>
      <c r="X78" s="2183"/>
      <c r="Y78" s="2183"/>
      <c r="Z78" s="2183"/>
      <c r="AA78" s="2184"/>
      <c r="AB78" s="2184"/>
      <c r="AC78" s="2184"/>
    </row>
    <row r="79" spans="1:29" ht="13">
      <c r="A79" s="4111"/>
      <c r="B79" s="4442"/>
      <c r="C79" s="2359"/>
      <c r="D79" s="4189"/>
      <c r="E79" s="4111"/>
      <c r="F79" s="4503"/>
      <c r="G79" s="2268"/>
      <c r="H79" s="2248"/>
      <c r="I79" s="2286"/>
      <c r="J79" s="2272"/>
      <c r="K79" s="2272"/>
      <c r="L79" s="2248"/>
      <c r="M79" s="2243"/>
      <c r="N79" s="2244"/>
      <c r="O79" s="2245"/>
      <c r="P79" s="2245"/>
      <c r="Q79" s="2245"/>
      <c r="R79" s="2246"/>
      <c r="S79" s="2202"/>
      <c r="T79" s="4068"/>
      <c r="U79" s="2183"/>
      <c r="V79" s="2183"/>
      <c r="W79" s="2183"/>
      <c r="X79" s="2183"/>
      <c r="Y79" s="2183"/>
      <c r="Z79" s="2183"/>
      <c r="AA79" s="2184"/>
      <c r="AB79" s="2184"/>
      <c r="AC79" s="2184"/>
    </row>
    <row r="80" spans="1:29" ht="13">
      <c r="A80" s="4111"/>
      <c r="B80" s="4458"/>
      <c r="C80" s="2359"/>
      <c r="D80" s="4207"/>
      <c r="E80" s="4111"/>
      <c r="F80" s="4503"/>
      <c r="G80" s="2276"/>
      <c r="H80" s="2277"/>
      <c r="I80" s="2278"/>
      <c r="J80" s="2279"/>
      <c r="K80" s="2279"/>
      <c r="L80" s="2277"/>
      <c r="M80" s="2280"/>
      <c r="N80" s="2281"/>
      <c r="O80" s="2282"/>
      <c r="P80" s="2282"/>
      <c r="Q80" s="2282"/>
      <c r="R80" s="2283"/>
      <c r="S80" s="2225"/>
      <c r="T80" s="4068"/>
      <c r="U80" s="2183"/>
      <c r="V80" s="2183"/>
      <c r="W80" s="2183"/>
      <c r="X80" s="2183"/>
      <c r="Y80" s="2183"/>
      <c r="Z80" s="2183"/>
      <c r="AA80" s="2184"/>
      <c r="AB80" s="2184"/>
      <c r="AC80" s="2184"/>
    </row>
    <row r="81" spans="1:29" ht="13">
      <c r="A81" s="4111"/>
      <c r="B81" s="4931" t="s">
        <v>193</v>
      </c>
      <c r="C81" s="4949" t="s">
        <v>1033</v>
      </c>
      <c r="D81" s="4931"/>
      <c r="E81" s="4111"/>
      <c r="F81" s="4503"/>
      <c r="G81" s="2263"/>
      <c r="H81" s="2316"/>
      <c r="I81" s="2390" t="str">
        <f>HYPERLINK("https://www.codep25.com/jeunes/dad-dispositif-avenir/","DAD")</f>
        <v>DAD</v>
      </c>
      <c r="J81" s="2163" t="s">
        <v>564</v>
      </c>
      <c r="K81" s="2163" t="s">
        <v>997</v>
      </c>
      <c r="L81" s="2401" t="s">
        <v>621</v>
      </c>
      <c r="M81" s="2209"/>
      <c r="N81" s="2210"/>
      <c r="O81" s="2211"/>
      <c r="P81" s="2211"/>
      <c r="Q81" s="2211"/>
      <c r="R81" s="2212"/>
      <c r="S81" s="2202"/>
      <c r="T81" s="4068"/>
      <c r="U81" s="2183"/>
      <c r="V81" s="2183"/>
      <c r="W81" s="2183"/>
      <c r="X81" s="2183"/>
      <c r="Y81" s="2183"/>
      <c r="Z81" s="2183"/>
      <c r="AA81" s="2184"/>
      <c r="AB81" s="2184"/>
      <c r="AC81" s="2184"/>
    </row>
    <row r="82" spans="1:29" ht="13">
      <c r="A82" s="4111"/>
      <c r="B82" s="4442"/>
      <c r="C82" s="4145"/>
      <c r="D82" s="4442"/>
      <c r="E82" s="4111"/>
      <c r="F82" s="4503"/>
      <c r="G82" s="2263"/>
      <c r="H82" s="2316"/>
      <c r="I82" s="2402" t="str">
        <f>HYPERLINK("https://www.codep25.com/trophee-du-doubs-adultes/","TDD 2")</f>
        <v>TDD 2</v>
      </c>
      <c r="J82" s="2303" t="s">
        <v>410</v>
      </c>
      <c r="K82" s="2303" t="s">
        <v>1034</v>
      </c>
      <c r="L82" s="2305" t="s">
        <v>1035</v>
      </c>
      <c r="M82" s="2209"/>
      <c r="N82" s="2210"/>
      <c r="O82" s="2211"/>
      <c r="P82" s="2211"/>
      <c r="Q82" s="2211"/>
      <c r="R82" s="2212"/>
      <c r="S82" s="2202"/>
      <c r="T82" s="4068"/>
      <c r="U82" s="2183"/>
      <c r="V82" s="2183"/>
      <c r="W82" s="2183"/>
      <c r="X82" s="2183"/>
      <c r="Y82" s="2183"/>
      <c r="Z82" s="2183"/>
      <c r="AA82" s="2184"/>
      <c r="AB82" s="2184"/>
      <c r="AC82" s="2184"/>
    </row>
    <row r="83" spans="1:29" ht="13">
      <c r="A83" s="4111"/>
      <c r="B83" s="4442"/>
      <c r="C83" s="4145"/>
      <c r="D83" s="4442"/>
      <c r="E83" s="4111"/>
      <c r="F83" s="4503"/>
      <c r="G83" s="2263"/>
      <c r="H83" s="2316"/>
      <c r="I83" s="2324"/>
      <c r="J83" s="2325"/>
      <c r="K83" s="2325"/>
      <c r="L83" s="2326"/>
      <c r="M83" s="2209"/>
      <c r="N83" s="2210"/>
      <c r="O83" s="2211"/>
      <c r="P83" s="2211"/>
      <c r="Q83" s="2211"/>
      <c r="R83" s="2212"/>
      <c r="S83" s="2202"/>
      <c r="T83" s="4068"/>
      <c r="U83" s="2183"/>
      <c r="V83" s="2183"/>
      <c r="W83" s="2183"/>
      <c r="X83" s="2183"/>
      <c r="Y83" s="2183"/>
      <c r="Z83" s="2183"/>
      <c r="AA83" s="2184"/>
      <c r="AB83" s="2184"/>
      <c r="AC83" s="2184"/>
    </row>
    <row r="84" spans="1:29" ht="13">
      <c r="A84" s="4111"/>
      <c r="B84" s="4442"/>
      <c r="C84" s="4145"/>
      <c r="D84" s="4442"/>
      <c r="E84" s="4393"/>
      <c r="F84" s="4883"/>
      <c r="G84" s="2263"/>
      <c r="H84" s="2316"/>
      <c r="I84" s="2324"/>
      <c r="J84" s="2325"/>
      <c r="K84" s="2325"/>
      <c r="L84" s="2326"/>
      <c r="M84" s="2209"/>
      <c r="N84" s="2210"/>
      <c r="O84" s="2211"/>
      <c r="P84" s="2211"/>
      <c r="Q84" s="2211"/>
      <c r="R84" s="2212"/>
      <c r="S84" s="2202"/>
      <c r="T84" s="4068"/>
      <c r="U84" s="2183"/>
      <c r="V84" s="2183"/>
      <c r="W84" s="2183"/>
      <c r="X84" s="2183"/>
      <c r="Y84" s="2183"/>
      <c r="Z84" s="2183"/>
      <c r="AA84" s="2184"/>
      <c r="AB84" s="2184"/>
      <c r="AC84" s="2184"/>
    </row>
    <row r="85" spans="1:29" ht="13">
      <c r="A85" s="4111"/>
      <c r="B85" s="2331" t="s">
        <v>1036</v>
      </c>
      <c r="C85" s="4474"/>
      <c r="D85" s="4458"/>
      <c r="E85" s="2233"/>
      <c r="F85" s="2234"/>
      <c r="G85" s="2267"/>
      <c r="H85" s="2320"/>
      <c r="I85" s="2328"/>
      <c r="J85" s="2329"/>
      <c r="K85" s="2329"/>
      <c r="L85" s="2330"/>
      <c r="M85" s="2221"/>
      <c r="N85" s="2222"/>
      <c r="O85" s="2223"/>
      <c r="P85" s="2223"/>
      <c r="Q85" s="2223"/>
      <c r="R85" s="2224"/>
      <c r="S85" s="2225"/>
      <c r="T85" s="4068"/>
      <c r="U85" s="2183"/>
      <c r="V85" s="2183"/>
      <c r="W85" s="2183"/>
      <c r="X85" s="2183"/>
      <c r="Y85" s="2183"/>
      <c r="Z85" s="2183"/>
      <c r="AA85" s="2184"/>
      <c r="AB85" s="2184"/>
      <c r="AC85" s="2184"/>
    </row>
    <row r="86" spans="1:29" ht="13">
      <c r="A86" s="4111"/>
      <c r="B86" s="4948" t="s">
        <v>209</v>
      </c>
      <c r="C86" s="4933"/>
      <c r="D86" s="4931"/>
      <c r="E86" s="2261"/>
      <c r="F86" s="2262"/>
      <c r="G86" s="2263"/>
      <c r="H86" s="2316"/>
      <c r="I86" s="2324"/>
      <c r="J86" s="2325"/>
      <c r="K86" s="2325"/>
      <c r="L86" s="2326"/>
      <c r="M86" s="2209"/>
      <c r="N86" s="2210"/>
      <c r="O86" s="2211"/>
      <c r="P86" s="2211"/>
      <c r="Q86" s="2211"/>
      <c r="R86" s="2212"/>
      <c r="S86" s="2202"/>
      <c r="T86" s="4068"/>
      <c r="U86" s="2183"/>
      <c r="V86" s="2183"/>
      <c r="W86" s="2183"/>
      <c r="X86" s="2183"/>
      <c r="Y86" s="2183"/>
      <c r="Z86" s="2183"/>
      <c r="AA86" s="2184"/>
      <c r="AB86" s="2184"/>
      <c r="AC86" s="2184"/>
    </row>
    <row r="87" spans="1:29" ht="13">
      <c r="A87" s="4111"/>
      <c r="B87" s="4442"/>
      <c r="C87" s="4145"/>
      <c r="D87" s="4442"/>
      <c r="E87" s="2204"/>
      <c r="F87" s="2205"/>
      <c r="G87" s="2263"/>
      <c r="H87" s="2316"/>
      <c r="I87" s="2324"/>
      <c r="J87" s="2325"/>
      <c r="K87" s="2325"/>
      <c r="L87" s="2326"/>
      <c r="M87" s="2209"/>
      <c r="N87" s="2210"/>
      <c r="O87" s="2211"/>
      <c r="P87" s="2211"/>
      <c r="Q87" s="2211"/>
      <c r="R87" s="2212"/>
      <c r="S87" s="2202"/>
      <c r="T87" s="4068"/>
      <c r="U87" s="2183"/>
      <c r="V87" s="2183"/>
      <c r="W87" s="2183"/>
      <c r="X87" s="2183"/>
      <c r="Y87" s="2183"/>
      <c r="Z87" s="2183"/>
      <c r="AA87" s="2184"/>
      <c r="AB87" s="2184"/>
      <c r="AC87" s="2184"/>
    </row>
    <row r="88" spans="1:29" ht="13">
      <c r="A88" s="4111"/>
      <c r="B88" s="4442"/>
      <c r="C88" s="4145"/>
      <c r="D88" s="4442"/>
      <c r="E88" s="2204"/>
      <c r="F88" s="2205"/>
      <c r="G88" s="2263"/>
      <c r="H88" s="2316"/>
      <c r="I88" s="2324"/>
      <c r="J88" s="2325"/>
      <c r="K88" s="2325"/>
      <c r="L88" s="2326"/>
      <c r="M88" s="2209"/>
      <c r="N88" s="2210"/>
      <c r="O88" s="2211"/>
      <c r="P88" s="2211"/>
      <c r="Q88" s="2211"/>
      <c r="R88" s="2212"/>
      <c r="S88" s="2202"/>
      <c r="T88" s="4068"/>
      <c r="U88" s="2183"/>
      <c r="V88" s="2183"/>
      <c r="W88" s="2183"/>
      <c r="X88" s="2183"/>
      <c r="Y88" s="2183"/>
      <c r="Z88" s="2183"/>
      <c r="AA88" s="2184"/>
      <c r="AB88" s="2184"/>
      <c r="AC88" s="2184"/>
    </row>
    <row r="89" spans="1:29" ht="13">
      <c r="A89" s="4111"/>
      <c r="B89" s="4442"/>
      <c r="C89" s="4145"/>
      <c r="D89" s="4442"/>
      <c r="E89" s="4950" t="s">
        <v>1037</v>
      </c>
      <c r="F89" s="4067"/>
      <c r="G89" s="2263"/>
      <c r="H89" s="2316"/>
      <c r="I89" s="2324"/>
      <c r="J89" s="2325"/>
      <c r="K89" s="2325"/>
      <c r="L89" s="2326"/>
      <c r="M89" s="2209"/>
      <c r="N89" s="2210"/>
      <c r="O89" s="2211"/>
      <c r="P89" s="2211"/>
      <c r="Q89" s="2211"/>
      <c r="R89" s="2212"/>
      <c r="S89" s="2202"/>
      <c r="T89" s="4068"/>
      <c r="U89" s="2183"/>
      <c r="V89" s="2183"/>
      <c r="W89" s="2183"/>
      <c r="X89" s="2183"/>
      <c r="Y89" s="2183"/>
      <c r="Z89" s="2183"/>
      <c r="AA89" s="2184"/>
      <c r="AB89" s="2184"/>
      <c r="AC89" s="2184"/>
    </row>
    <row r="90" spans="1:29" ht="13">
      <c r="A90" s="4112"/>
      <c r="B90" s="2335" t="s">
        <v>1038</v>
      </c>
      <c r="C90" s="4024"/>
      <c r="D90" s="4443"/>
      <c r="E90" s="4112"/>
      <c r="F90" s="4055"/>
      <c r="G90" s="2340"/>
      <c r="H90" s="2341"/>
      <c r="I90" s="2342" t="s">
        <v>1008</v>
      </c>
      <c r="J90" s="2343" t="s">
        <v>413</v>
      </c>
      <c r="K90" s="2343" t="s">
        <v>1039</v>
      </c>
      <c r="L90" s="2344" t="s">
        <v>98</v>
      </c>
      <c r="M90" s="2345"/>
      <c r="N90" s="2346"/>
      <c r="O90" s="2347"/>
      <c r="P90" s="2347"/>
      <c r="Q90" s="2347"/>
      <c r="R90" s="2348"/>
      <c r="S90" s="2202"/>
      <c r="T90" s="4068"/>
      <c r="U90" s="2183"/>
      <c r="V90" s="2183"/>
      <c r="W90" s="2183"/>
      <c r="X90" s="2183"/>
      <c r="Y90" s="2183"/>
      <c r="Z90" s="2183"/>
      <c r="AA90" s="2184"/>
      <c r="AB90" s="2184"/>
      <c r="AC90" s="2184"/>
    </row>
    <row r="91" spans="1:29" ht="13">
      <c r="A91" s="4664" t="s">
        <v>142</v>
      </c>
      <c r="B91" s="4935">
        <v>43589</v>
      </c>
      <c r="C91" s="4937" t="s">
        <v>1040</v>
      </c>
      <c r="D91" s="4934" t="s">
        <v>164</v>
      </c>
      <c r="E91" s="4825" t="s">
        <v>173</v>
      </c>
      <c r="F91" s="4830" t="s">
        <v>1041</v>
      </c>
      <c r="G91" s="2263"/>
      <c r="H91" s="5009"/>
      <c r="I91" s="4961" t="str">
        <f>HYPERLINK("https://www.codep25.com/trophee-du-doubs-adultes/","TDD 3")</f>
        <v>TDD 3</v>
      </c>
      <c r="J91" s="4962" t="s">
        <v>1042</v>
      </c>
      <c r="K91" s="4963">
        <v>43834</v>
      </c>
      <c r="L91" s="4964" t="s">
        <v>1043</v>
      </c>
      <c r="M91" s="2209"/>
      <c r="N91" s="2210"/>
      <c r="O91" s="2211"/>
      <c r="P91" s="2211"/>
      <c r="Q91" s="2211"/>
      <c r="R91" s="2212"/>
      <c r="S91" s="2202"/>
      <c r="T91" s="4068"/>
      <c r="U91" s="2183"/>
      <c r="V91" s="2183"/>
      <c r="W91" s="2183"/>
      <c r="X91" s="2183"/>
      <c r="Y91" s="2183"/>
      <c r="Z91" s="2183"/>
      <c r="AA91" s="2184"/>
      <c r="AB91" s="2184"/>
      <c r="AC91" s="2184"/>
    </row>
    <row r="92" spans="1:29" ht="13">
      <c r="A92" s="4111"/>
      <c r="B92" s="4442"/>
      <c r="C92" s="4145"/>
      <c r="D92" s="4147"/>
      <c r="E92" s="4111"/>
      <c r="F92" s="4503"/>
      <c r="G92" s="2263"/>
      <c r="H92" s="4147"/>
      <c r="I92" s="4070"/>
      <c r="J92" s="4207"/>
      <c r="K92" s="4207"/>
      <c r="L92" s="4180"/>
      <c r="M92" s="2209"/>
      <c r="N92" s="2210"/>
      <c r="O92" s="2211"/>
      <c r="P92" s="2211"/>
      <c r="Q92" s="2211"/>
      <c r="R92" s="2212"/>
      <c r="S92" s="2202"/>
      <c r="T92" s="4068"/>
      <c r="U92" s="2183"/>
      <c r="V92" s="2183"/>
      <c r="W92" s="2183"/>
      <c r="X92" s="2183"/>
      <c r="Y92" s="2183"/>
      <c r="Z92" s="2183"/>
      <c r="AA92" s="2184"/>
      <c r="AB92" s="2184"/>
      <c r="AC92" s="2184"/>
    </row>
    <row r="93" spans="1:29" ht="13">
      <c r="A93" s="4111"/>
      <c r="B93" s="4442"/>
      <c r="C93" s="4145"/>
      <c r="D93" s="4147"/>
      <c r="E93" s="4111"/>
      <c r="F93" s="4503"/>
      <c r="G93" s="2263"/>
      <c r="H93" s="4147"/>
      <c r="I93" s="2403"/>
      <c r="J93" s="2404"/>
      <c r="K93" s="2405"/>
      <c r="L93" s="2406"/>
      <c r="M93" s="2209"/>
      <c r="N93" s="2210"/>
      <c r="O93" s="2211"/>
      <c r="P93" s="2211"/>
      <c r="Q93" s="2211"/>
      <c r="R93" s="2212"/>
      <c r="S93" s="2202"/>
      <c r="T93" s="4068"/>
      <c r="U93" s="2183"/>
      <c r="V93" s="2183"/>
      <c r="W93" s="2183"/>
      <c r="X93" s="2183"/>
      <c r="Y93" s="2183"/>
      <c r="Z93" s="2183"/>
      <c r="AA93" s="2184"/>
      <c r="AB93" s="2184"/>
      <c r="AC93" s="2184"/>
    </row>
    <row r="94" spans="1:29" ht="13">
      <c r="A94" s="4111"/>
      <c r="B94" s="4458"/>
      <c r="C94" s="4474"/>
      <c r="D94" s="4180"/>
      <c r="E94" s="4111"/>
      <c r="F94" s="4503"/>
      <c r="G94" s="2267"/>
      <c r="H94" s="4147"/>
      <c r="I94" s="2407" t="s">
        <v>1044</v>
      </c>
      <c r="J94" s="2408"/>
      <c r="K94" s="2408"/>
      <c r="L94" s="2409"/>
      <c r="M94" s="2221"/>
      <c r="N94" s="2222"/>
      <c r="O94" s="2223"/>
      <c r="P94" s="2223"/>
      <c r="Q94" s="2223"/>
      <c r="R94" s="2224"/>
      <c r="S94" s="2225"/>
      <c r="T94" s="4068"/>
      <c r="U94" s="2183"/>
      <c r="V94" s="2183"/>
      <c r="W94" s="2183"/>
      <c r="X94" s="2183"/>
      <c r="Y94" s="2183"/>
      <c r="Z94" s="2183"/>
      <c r="AA94" s="2184"/>
      <c r="AB94" s="2184"/>
      <c r="AC94" s="2184"/>
    </row>
    <row r="95" spans="1:29" ht="13">
      <c r="A95" s="4111"/>
      <c r="B95" s="4939">
        <v>43810</v>
      </c>
      <c r="C95" s="4938"/>
      <c r="D95" s="4716"/>
      <c r="E95" s="4111"/>
      <c r="F95" s="4503"/>
      <c r="G95" s="5010" t="s">
        <v>1045</v>
      </c>
      <c r="H95" s="2361"/>
      <c r="I95" s="2362"/>
      <c r="J95" s="2363"/>
      <c r="K95" s="2363"/>
      <c r="L95" s="2364"/>
      <c r="M95" s="2243"/>
      <c r="N95" s="2244"/>
      <c r="O95" s="2245"/>
      <c r="P95" s="2245"/>
      <c r="Q95" s="2245"/>
      <c r="R95" s="2246"/>
      <c r="S95" s="4980" t="s">
        <v>1046</v>
      </c>
      <c r="T95" s="4068"/>
      <c r="U95" s="2183"/>
      <c r="V95" s="2183"/>
      <c r="W95" s="2183"/>
      <c r="X95" s="2183"/>
      <c r="Y95" s="2183"/>
      <c r="Z95" s="2183"/>
      <c r="AA95" s="2184"/>
      <c r="AB95" s="2184"/>
      <c r="AC95" s="2184"/>
    </row>
    <row r="96" spans="1:29" ht="13">
      <c r="A96" s="4111"/>
      <c r="B96" s="4442"/>
      <c r="C96" s="4145"/>
      <c r="D96" s="4147"/>
      <c r="E96" s="4111"/>
      <c r="F96" s="4503"/>
      <c r="G96" s="4456"/>
      <c r="H96" s="2291"/>
      <c r="I96" s="2286"/>
      <c r="J96" s="2272"/>
      <c r="K96" s="2272"/>
      <c r="L96" s="2248"/>
      <c r="M96" s="2243"/>
      <c r="N96" s="2244"/>
      <c r="O96" s="2245"/>
      <c r="P96" s="2245"/>
      <c r="Q96" s="2245"/>
      <c r="R96" s="2246"/>
      <c r="S96" s="4068"/>
      <c r="T96" s="4068"/>
      <c r="U96" s="2183"/>
      <c r="V96" s="2183"/>
      <c r="W96" s="2183"/>
      <c r="X96" s="2183"/>
      <c r="Y96" s="2183"/>
      <c r="Z96" s="2183"/>
      <c r="AA96" s="2184"/>
      <c r="AB96" s="2184"/>
      <c r="AC96" s="2184"/>
    </row>
    <row r="97" spans="1:29" ht="13">
      <c r="A97" s="4111"/>
      <c r="B97" s="4442"/>
      <c r="C97" s="4145"/>
      <c r="D97" s="4147"/>
      <c r="E97" s="4111"/>
      <c r="F97" s="4503"/>
      <c r="G97" s="4456"/>
      <c r="H97" s="2291"/>
      <c r="I97" s="2286"/>
      <c r="J97" s="2272"/>
      <c r="K97" s="2272"/>
      <c r="L97" s="2248"/>
      <c r="M97" s="2243"/>
      <c r="N97" s="2244"/>
      <c r="O97" s="2245"/>
      <c r="P97" s="2245"/>
      <c r="Q97" s="2245"/>
      <c r="R97" s="2246"/>
      <c r="S97" s="4980" t="s">
        <v>1047</v>
      </c>
      <c r="T97" s="4068"/>
      <c r="U97" s="2183"/>
      <c r="V97" s="2183"/>
      <c r="W97" s="2183"/>
      <c r="X97" s="2183"/>
      <c r="Y97" s="2183"/>
      <c r="Z97" s="2183"/>
      <c r="AA97" s="2184"/>
      <c r="AB97" s="2184"/>
      <c r="AC97" s="2184"/>
    </row>
    <row r="98" spans="1:29" ht="13">
      <c r="A98" s="4111"/>
      <c r="B98" s="4458"/>
      <c r="C98" s="4474"/>
      <c r="D98" s="4180"/>
      <c r="E98" s="4393"/>
      <c r="F98" s="4883"/>
      <c r="G98" s="4491"/>
      <c r="H98" s="2398"/>
      <c r="I98" s="2278"/>
      <c r="J98" s="2279"/>
      <c r="K98" s="2279"/>
      <c r="L98" s="2277"/>
      <c r="M98" s="2280"/>
      <c r="N98" s="2281"/>
      <c r="O98" s="2282"/>
      <c r="P98" s="2282"/>
      <c r="Q98" s="2282"/>
      <c r="R98" s="2283"/>
      <c r="S98" s="4070"/>
      <c r="T98" s="4068"/>
      <c r="U98" s="2183"/>
      <c r="V98" s="2183"/>
      <c r="W98" s="2183"/>
      <c r="X98" s="2183"/>
      <c r="Y98" s="2183"/>
      <c r="Z98" s="2183"/>
      <c r="AA98" s="2184"/>
      <c r="AB98" s="2184"/>
      <c r="AC98" s="2184"/>
    </row>
    <row r="99" spans="1:29" ht="13">
      <c r="A99" s="4111"/>
      <c r="B99" s="4936" t="s">
        <v>79</v>
      </c>
      <c r="C99" s="4938"/>
      <c r="D99" s="4716"/>
      <c r="E99" s="4893" t="s">
        <v>199</v>
      </c>
      <c r="F99" s="4914" t="s">
        <v>1048</v>
      </c>
      <c r="G99" s="4967" t="s">
        <v>1049</v>
      </c>
      <c r="H99" s="2290"/>
      <c r="I99" s="4979" t="str">
        <f>HYPERLINK("https://www.codep25.com/les-tdj/","TDJ 3")</f>
        <v>TDJ 3</v>
      </c>
      <c r="J99" s="4969" t="s">
        <v>564</v>
      </c>
      <c r="K99" s="4970" t="s">
        <v>1050</v>
      </c>
      <c r="L99" s="4971" t="s">
        <v>1051</v>
      </c>
      <c r="M99" s="2243"/>
      <c r="N99" s="2244"/>
      <c r="O99" s="2245"/>
      <c r="P99" s="2245"/>
      <c r="Q99" s="2245"/>
      <c r="R99" s="2246"/>
      <c r="S99" s="2202"/>
      <c r="T99" s="4068"/>
      <c r="U99" s="2183"/>
      <c r="V99" s="2183"/>
      <c r="W99" s="2183"/>
      <c r="X99" s="2183"/>
      <c r="Y99" s="2183"/>
      <c r="Z99" s="2183"/>
      <c r="AA99" s="2184"/>
      <c r="AB99" s="2184"/>
      <c r="AC99" s="2184"/>
    </row>
    <row r="100" spans="1:29" ht="13">
      <c r="A100" s="4111"/>
      <c r="B100" s="4442"/>
      <c r="C100" s="4145"/>
      <c r="D100" s="4147"/>
      <c r="E100" s="4111"/>
      <c r="F100" s="4503"/>
      <c r="G100" s="4491"/>
      <c r="H100" s="2291"/>
      <c r="I100" s="4207"/>
      <c r="J100" s="4180"/>
      <c r="K100" s="4180"/>
      <c r="L100" s="4180"/>
      <c r="M100" s="2243"/>
      <c r="N100" s="2244"/>
      <c r="O100" s="2245"/>
      <c r="P100" s="2245"/>
      <c r="Q100" s="2245"/>
      <c r="R100" s="2246"/>
      <c r="S100" s="2202"/>
      <c r="T100" s="4068"/>
      <c r="U100" s="2183"/>
      <c r="V100" s="2183"/>
      <c r="W100" s="2183"/>
      <c r="X100" s="2183"/>
      <c r="Y100" s="2183"/>
      <c r="Z100" s="2183"/>
      <c r="AA100" s="2184"/>
      <c r="AB100" s="2184"/>
      <c r="AC100" s="2184"/>
    </row>
    <row r="101" spans="1:29" ht="13">
      <c r="A101" s="4111"/>
      <c r="B101" s="4442"/>
      <c r="C101" s="4145"/>
      <c r="D101" s="4147"/>
      <c r="E101" s="4111"/>
      <c r="F101" s="4503"/>
      <c r="G101" s="4968" t="s">
        <v>1052</v>
      </c>
      <c r="H101" s="2290"/>
      <c r="I101" s="4972" t="str">
        <f>HYPERLINK("https://www.codep25.com/jeunes/minibad/","Minibad 3")</f>
        <v>Minibad 3</v>
      </c>
      <c r="J101" s="4973" t="s">
        <v>564</v>
      </c>
      <c r="K101" s="4974" t="s">
        <v>997</v>
      </c>
      <c r="L101" s="4975" t="s">
        <v>1051</v>
      </c>
      <c r="M101" s="2243"/>
      <c r="N101" s="2244"/>
      <c r="O101" s="2245"/>
      <c r="P101" s="2245"/>
      <c r="Q101" s="2245"/>
      <c r="R101" s="2246"/>
      <c r="S101" s="2202"/>
      <c r="T101" s="4068"/>
      <c r="U101" s="2183"/>
      <c r="V101" s="2183"/>
      <c r="W101" s="2183"/>
      <c r="X101" s="2183"/>
      <c r="Y101" s="2183"/>
      <c r="Z101" s="2183"/>
      <c r="AA101" s="2184"/>
      <c r="AB101" s="2184"/>
      <c r="AC101" s="2184"/>
    </row>
    <row r="102" spans="1:29" ht="13">
      <c r="A102" s="4111"/>
      <c r="B102" s="4458"/>
      <c r="C102" s="4474"/>
      <c r="D102" s="4180"/>
      <c r="E102" s="4111"/>
      <c r="F102" s="4503"/>
      <c r="G102" s="4491"/>
      <c r="H102" s="2411"/>
      <c r="I102" s="4180"/>
      <c r="J102" s="4068"/>
      <c r="K102" s="4189"/>
      <c r="L102" s="4147"/>
      <c r="M102" s="2280"/>
      <c r="N102" s="2281"/>
      <c r="O102" s="2282"/>
      <c r="P102" s="2282"/>
      <c r="Q102" s="2282"/>
      <c r="R102" s="2283"/>
      <c r="S102" s="2225"/>
      <c r="T102" s="4068"/>
      <c r="U102" s="2183"/>
      <c r="V102" s="2183"/>
      <c r="W102" s="2183"/>
      <c r="X102" s="2183"/>
      <c r="Y102" s="2183"/>
      <c r="Z102" s="2183"/>
      <c r="AA102" s="2184"/>
      <c r="AB102" s="2184"/>
      <c r="AC102" s="2184"/>
    </row>
    <row r="103" spans="1:29" ht="13">
      <c r="A103" s="4111"/>
      <c r="B103" s="4936" t="s">
        <v>90</v>
      </c>
      <c r="C103" s="2359"/>
      <c r="D103" s="4716"/>
      <c r="E103" s="4111"/>
      <c r="F103" s="4503"/>
      <c r="G103" s="2268"/>
      <c r="H103" s="5011" t="s">
        <v>1053</v>
      </c>
      <c r="I103" s="2412"/>
      <c r="J103" s="2363"/>
      <c r="K103" s="2363"/>
      <c r="L103" s="2364"/>
      <c r="M103" s="2243"/>
      <c r="N103" s="2244"/>
      <c r="O103" s="2245"/>
      <c r="P103" s="2245"/>
      <c r="Q103" s="2245"/>
      <c r="R103" s="2246"/>
      <c r="S103" s="2202"/>
      <c r="T103" s="4068"/>
      <c r="U103" s="2183"/>
      <c r="V103" s="2183"/>
      <c r="W103" s="2183"/>
      <c r="X103" s="2183"/>
      <c r="Y103" s="2183"/>
      <c r="Z103" s="2183"/>
      <c r="AA103" s="2184"/>
      <c r="AB103" s="2184"/>
      <c r="AC103" s="2184"/>
    </row>
    <row r="104" spans="1:29" ht="13">
      <c r="A104" s="4111"/>
      <c r="B104" s="4442"/>
      <c r="C104" s="2359"/>
      <c r="D104" s="4147"/>
      <c r="E104" s="4111"/>
      <c r="F104" s="4503"/>
      <c r="G104" s="2268"/>
      <c r="H104" s="4147"/>
      <c r="I104" s="2272"/>
      <c r="J104" s="2272"/>
      <c r="K104" s="2272"/>
      <c r="L104" s="2248"/>
      <c r="M104" s="2243"/>
      <c r="N104" s="2244"/>
      <c r="O104" s="2245"/>
      <c r="P104" s="2245"/>
      <c r="Q104" s="2245"/>
      <c r="R104" s="2246"/>
      <c r="S104" s="2202"/>
      <c r="T104" s="4068"/>
      <c r="U104" s="2183"/>
      <c r="V104" s="2183"/>
      <c r="W104" s="2183"/>
      <c r="X104" s="2183"/>
      <c r="Y104" s="2183"/>
      <c r="Z104" s="2183"/>
      <c r="AA104" s="2184"/>
      <c r="AB104" s="2184"/>
      <c r="AC104" s="2184"/>
    </row>
    <row r="105" spans="1:29" ht="13">
      <c r="A105" s="4111"/>
      <c r="B105" s="4442"/>
      <c r="C105" s="2359"/>
      <c r="D105" s="4147"/>
      <c r="E105" s="4111"/>
      <c r="F105" s="4503"/>
      <c r="G105" s="2268"/>
      <c r="H105" s="4147"/>
      <c r="I105" s="2286"/>
      <c r="J105" s="2272"/>
      <c r="K105" s="2272"/>
      <c r="L105" s="2248"/>
      <c r="M105" s="2243"/>
      <c r="N105" s="2244"/>
      <c r="O105" s="2245"/>
      <c r="P105" s="2245"/>
      <c r="Q105" s="2245"/>
      <c r="R105" s="2246"/>
      <c r="S105" s="2202"/>
      <c r="T105" s="4068"/>
      <c r="U105" s="2183"/>
      <c r="V105" s="2183"/>
      <c r="W105" s="2183"/>
      <c r="X105" s="2183"/>
      <c r="Y105" s="2183"/>
      <c r="Z105" s="2183"/>
      <c r="AA105" s="2184"/>
      <c r="AB105" s="2184"/>
      <c r="AC105" s="2184"/>
    </row>
    <row r="106" spans="1:29" ht="13">
      <c r="A106" s="4112"/>
      <c r="B106" s="4443"/>
      <c r="C106" s="2413"/>
      <c r="D106" s="4148"/>
      <c r="E106" s="4112"/>
      <c r="F106" s="4504"/>
      <c r="G106" s="2389"/>
      <c r="H106" s="4148"/>
      <c r="I106" s="2295"/>
      <c r="J106" s="2296"/>
      <c r="K106" s="2296"/>
      <c r="L106" s="2255"/>
      <c r="M106" s="2256"/>
      <c r="N106" s="2257"/>
      <c r="O106" s="2258"/>
      <c r="P106" s="2258"/>
      <c r="Q106" s="2258"/>
      <c r="R106" s="2259"/>
      <c r="S106" s="2202"/>
      <c r="T106" s="4068"/>
      <c r="U106" s="2183"/>
      <c r="V106" s="2183"/>
      <c r="W106" s="2183"/>
      <c r="X106" s="2183"/>
      <c r="Y106" s="2183"/>
      <c r="Z106" s="2183"/>
      <c r="AA106" s="2184"/>
      <c r="AB106" s="2184"/>
      <c r="AC106" s="2184"/>
    </row>
    <row r="107" spans="1:29" ht="13">
      <c r="A107" s="4664" t="s">
        <v>170</v>
      </c>
      <c r="B107" s="4939">
        <v>43497</v>
      </c>
      <c r="C107" s="4938"/>
      <c r="D107" s="4716"/>
      <c r="E107" s="4825" t="s">
        <v>207</v>
      </c>
      <c r="F107" s="4830" t="s">
        <v>1054</v>
      </c>
      <c r="G107" s="4985" t="s">
        <v>1055</v>
      </c>
      <c r="H107" s="2269"/>
      <c r="I107" s="2414"/>
      <c r="J107" s="1418"/>
      <c r="K107" s="1418"/>
      <c r="L107" s="2415"/>
      <c r="M107" s="2243"/>
      <c r="N107" s="2244"/>
      <c r="O107" s="2245"/>
      <c r="P107" s="2245"/>
      <c r="Q107" s="2245"/>
      <c r="R107" s="2246"/>
      <c r="S107" s="2202"/>
      <c r="T107" s="4068"/>
      <c r="U107" s="2183"/>
      <c r="V107" s="2183"/>
      <c r="W107" s="2183"/>
      <c r="X107" s="2183"/>
      <c r="Y107" s="2183"/>
      <c r="Z107" s="2183"/>
      <c r="AA107" s="2184"/>
      <c r="AB107" s="2184"/>
      <c r="AC107" s="2184"/>
    </row>
    <row r="108" spans="1:29" ht="13">
      <c r="A108" s="4111"/>
      <c r="B108" s="4442"/>
      <c r="C108" s="4145"/>
      <c r="D108" s="4147"/>
      <c r="E108" s="4111"/>
      <c r="F108" s="4503"/>
      <c r="G108" s="4068"/>
      <c r="H108" s="2248"/>
      <c r="I108" s="2414"/>
      <c r="J108" s="2272"/>
      <c r="K108" s="2272"/>
      <c r="L108" s="2248"/>
      <c r="M108" s="2243"/>
      <c r="N108" s="2244"/>
      <c r="O108" s="2245"/>
      <c r="P108" s="2245"/>
      <c r="Q108" s="2245"/>
      <c r="R108" s="2246"/>
      <c r="S108" s="2202"/>
      <c r="T108" s="4068"/>
      <c r="U108" s="2183"/>
      <c r="V108" s="2183"/>
      <c r="W108" s="2183"/>
      <c r="X108" s="2183"/>
      <c r="Y108" s="2183"/>
      <c r="Z108" s="2183"/>
      <c r="AA108" s="2184"/>
      <c r="AB108" s="2184"/>
      <c r="AC108" s="2184"/>
    </row>
    <row r="109" spans="1:29" ht="13">
      <c r="A109" s="4111"/>
      <c r="B109" s="4442"/>
      <c r="C109" s="4145"/>
      <c r="D109" s="4147"/>
      <c r="E109" s="4111"/>
      <c r="F109" s="4503"/>
      <c r="G109" s="4068"/>
      <c r="H109" s="2248"/>
      <c r="I109" s="2287"/>
      <c r="J109" s="2272"/>
      <c r="K109" s="2272"/>
      <c r="L109" s="2248"/>
      <c r="M109" s="2243"/>
      <c r="N109" s="2244"/>
      <c r="O109" s="2245"/>
      <c r="P109" s="2245"/>
      <c r="Q109" s="2245"/>
      <c r="R109" s="2246"/>
      <c r="S109" s="2202"/>
      <c r="T109" s="4068"/>
      <c r="U109" s="2183"/>
      <c r="V109" s="2183"/>
      <c r="W109" s="2183"/>
      <c r="X109" s="2183"/>
      <c r="Y109" s="2183"/>
      <c r="Z109" s="2183"/>
      <c r="AA109" s="2184"/>
      <c r="AB109" s="2184"/>
      <c r="AC109" s="2184"/>
    </row>
    <row r="110" spans="1:29" ht="13">
      <c r="A110" s="4111"/>
      <c r="B110" s="4458"/>
      <c r="C110" s="4474"/>
      <c r="D110" s="4180"/>
      <c r="E110" s="4111"/>
      <c r="F110" s="4503"/>
      <c r="G110" s="4070"/>
      <c r="H110" s="2277"/>
      <c r="I110" s="2278"/>
      <c r="J110" s="2279"/>
      <c r="K110" s="2279"/>
      <c r="L110" s="2277"/>
      <c r="M110" s="2280"/>
      <c r="N110" s="2281"/>
      <c r="O110" s="2282"/>
      <c r="P110" s="2282"/>
      <c r="Q110" s="2282"/>
      <c r="R110" s="2283"/>
      <c r="S110" s="2225"/>
      <c r="T110" s="4068"/>
      <c r="U110" s="2183"/>
      <c r="V110" s="2183"/>
      <c r="W110" s="2183"/>
      <c r="X110" s="2183"/>
      <c r="Y110" s="2183"/>
      <c r="Z110" s="2183"/>
      <c r="AA110" s="2184"/>
      <c r="AB110" s="2184"/>
      <c r="AC110" s="2184"/>
    </row>
    <row r="111" spans="1:29" ht="13">
      <c r="A111" s="4111"/>
      <c r="B111" s="4989">
        <v>43716</v>
      </c>
      <c r="C111" s="4937" t="s">
        <v>1056</v>
      </c>
      <c r="D111" s="5014"/>
      <c r="E111" s="4111"/>
      <c r="F111" s="4503"/>
      <c r="G111" s="2268"/>
      <c r="H111" s="4977" t="s">
        <v>1057</v>
      </c>
      <c r="I111" s="2412"/>
      <c r="J111" s="2272"/>
      <c r="K111" s="2272"/>
      <c r="L111" s="2248"/>
      <c r="M111" s="2416"/>
      <c r="N111" s="2417"/>
      <c r="O111" s="2418"/>
      <c r="P111" s="2418"/>
      <c r="Q111" s="2245"/>
      <c r="R111" s="2246"/>
      <c r="S111" s="4980" t="s">
        <v>1058</v>
      </c>
      <c r="T111" s="4068"/>
      <c r="U111" s="2183"/>
      <c r="V111" s="2183"/>
      <c r="W111" s="2183"/>
      <c r="X111" s="2183"/>
      <c r="Y111" s="2183"/>
      <c r="Z111" s="2183"/>
      <c r="AA111" s="2184"/>
      <c r="AB111" s="2184"/>
      <c r="AC111" s="2184"/>
    </row>
    <row r="112" spans="1:29" ht="13">
      <c r="A112" s="4111"/>
      <c r="B112" s="4442"/>
      <c r="C112" s="4145"/>
      <c r="D112" s="4147"/>
      <c r="E112" s="4111"/>
      <c r="F112" s="4503"/>
      <c r="G112" s="2268"/>
      <c r="H112" s="4207"/>
      <c r="I112" s="2272"/>
      <c r="J112" s="2272"/>
      <c r="K112" s="2272"/>
      <c r="L112" s="2248"/>
      <c r="M112" s="2416"/>
      <c r="N112" s="2419"/>
      <c r="O112" s="2420"/>
      <c r="P112" s="2421"/>
      <c r="Q112" s="2245"/>
      <c r="R112" s="2246"/>
      <c r="S112" s="4068"/>
      <c r="T112" s="4068"/>
      <c r="U112" s="2183"/>
      <c r="V112" s="2183"/>
      <c r="W112" s="2183"/>
      <c r="X112" s="2183"/>
      <c r="Y112" s="2183"/>
      <c r="Z112" s="2183"/>
      <c r="AA112" s="2184"/>
      <c r="AB112" s="2184"/>
      <c r="AC112" s="2184"/>
    </row>
    <row r="113" spans="1:29" ht="13">
      <c r="A113" s="4111"/>
      <c r="B113" s="4442"/>
      <c r="C113" s="4145"/>
      <c r="D113" s="4147"/>
      <c r="E113" s="4111"/>
      <c r="F113" s="4503"/>
      <c r="G113" s="2268"/>
      <c r="H113" s="2248"/>
      <c r="I113" s="2287"/>
      <c r="J113" s="2272"/>
      <c r="K113" s="2272"/>
      <c r="L113" s="2248"/>
      <c r="M113" s="2416"/>
      <c r="N113" s="2422"/>
      <c r="O113" s="2421"/>
      <c r="P113" s="2421"/>
      <c r="Q113" s="2245"/>
      <c r="R113" s="2246"/>
      <c r="S113" s="2202"/>
      <c r="T113" s="4068"/>
      <c r="U113" s="2183"/>
      <c r="V113" s="2183"/>
      <c r="W113" s="2183"/>
      <c r="X113" s="2183"/>
      <c r="Y113" s="2183"/>
      <c r="Z113" s="2183"/>
      <c r="AA113" s="2184"/>
      <c r="AB113" s="2184"/>
      <c r="AC113" s="2184"/>
    </row>
    <row r="114" spans="1:29" ht="13">
      <c r="A114" s="4111"/>
      <c r="B114" s="4458"/>
      <c r="C114" s="4474"/>
      <c r="D114" s="4180"/>
      <c r="E114" s="4393"/>
      <c r="F114" s="4883"/>
      <c r="G114" s="2276"/>
      <c r="H114" s="2277"/>
      <c r="I114" s="2278"/>
      <c r="J114" s="2279"/>
      <c r="K114" s="2279"/>
      <c r="L114" s="2277"/>
      <c r="M114" s="2423"/>
      <c r="N114" s="2424"/>
      <c r="O114" s="2425"/>
      <c r="P114" s="2425"/>
      <c r="Q114" s="2282"/>
      <c r="R114" s="2283"/>
      <c r="S114" s="2225"/>
      <c r="T114" s="4068"/>
      <c r="U114" s="2183"/>
      <c r="V114" s="2183"/>
      <c r="W114" s="2183"/>
      <c r="X114" s="2183"/>
      <c r="Y114" s="2183"/>
      <c r="Z114" s="2183"/>
      <c r="AA114" s="2184"/>
      <c r="AB114" s="2184"/>
      <c r="AC114" s="2184"/>
    </row>
    <row r="115" spans="1:29" ht="13">
      <c r="A115" s="4111"/>
      <c r="B115" s="4982" t="s">
        <v>111</v>
      </c>
      <c r="C115" s="4983"/>
      <c r="D115" s="4984"/>
      <c r="E115" s="4893" t="s">
        <v>228</v>
      </c>
      <c r="F115" s="4914" t="s">
        <v>1059</v>
      </c>
      <c r="G115" s="5015" t="s">
        <v>1060</v>
      </c>
      <c r="H115" s="2269"/>
      <c r="I115" s="4927" t="str">
        <f>HYPERLINK("https://www.codep25.com/le-cdj/","CDJ 3")</f>
        <v>CDJ 3</v>
      </c>
      <c r="J115" s="4978" t="s">
        <v>1061</v>
      </c>
      <c r="K115" s="4978" t="s">
        <v>1062</v>
      </c>
      <c r="L115" s="2394" t="s">
        <v>1063</v>
      </c>
      <c r="M115" s="2426"/>
      <c r="N115" s="2427"/>
      <c r="O115" s="2428"/>
      <c r="P115" s="2428"/>
      <c r="Q115" s="2428"/>
      <c r="R115" s="2429"/>
      <c r="S115" s="2202"/>
      <c r="T115" s="4068"/>
      <c r="U115" s="2183"/>
      <c r="V115" s="2183"/>
      <c r="W115" s="2183"/>
      <c r="X115" s="2183"/>
      <c r="Y115" s="2183"/>
      <c r="Z115" s="2183"/>
      <c r="AA115" s="2184"/>
      <c r="AB115" s="2184"/>
      <c r="AC115" s="2184"/>
    </row>
    <row r="116" spans="1:29" ht="13">
      <c r="A116" s="4111"/>
      <c r="B116" s="4442"/>
      <c r="C116" s="4145"/>
      <c r="D116" s="4147"/>
      <c r="E116" s="4111"/>
      <c r="F116" s="4503"/>
      <c r="G116" s="4068"/>
      <c r="H116" s="2248"/>
      <c r="I116" s="4207"/>
      <c r="J116" s="4207"/>
      <c r="K116" s="4207"/>
      <c r="L116" s="2430" t="s">
        <v>1064</v>
      </c>
      <c r="M116" s="2426"/>
      <c r="N116" s="2427"/>
      <c r="O116" s="2428"/>
      <c r="P116" s="2428"/>
      <c r="Q116" s="2428"/>
      <c r="R116" s="2429"/>
      <c r="S116" s="2202"/>
      <c r="T116" s="4068"/>
      <c r="U116" s="2183"/>
      <c r="V116" s="2183"/>
      <c r="W116" s="2183"/>
      <c r="X116" s="2183"/>
      <c r="Y116" s="2183"/>
      <c r="Z116" s="2183"/>
      <c r="AA116" s="2184"/>
      <c r="AB116" s="2184"/>
      <c r="AC116" s="2184"/>
    </row>
    <row r="117" spans="1:29" ht="13">
      <c r="A117" s="4111"/>
      <c r="B117" s="4442"/>
      <c r="C117" s="4145"/>
      <c r="D117" s="4147"/>
      <c r="E117" s="4111"/>
      <c r="F117" s="4503"/>
      <c r="G117" s="4068"/>
      <c r="H117" s="2248"/>
      <c r="I117" s="2431"/>
      <c r="J117" s="2432"/>
      <c r="K117" s="2432"/>
      <c r="L117" s="2433"/>
      <c r="M117" s="2426"/>
      <c r="N117" s="2427"/>
      <c r="O117" s="2428"/>
      <c r="P117" s="2428"/>
      <c r="Q117" s="2428"/>
      <c r="R117" s="2429"/>
      <c r="S117" s="2202"/>
      <c r="T117" s="4068"/>
      <c r="U117" s="2183"/>
      <c r="V117" s="2183"/>
      <c r="W117" s="2183"/>
      <c r="X117" s="2183"/>
      <c r="Y117" s="2183"/>
      <c r="Z117" s="2183"/>
      <c r="AA117" s="2184"/>
      <c r="AB117" s="2184"/>
      <c r="AC117" s="2184"/>
    </row>
    <row r="118" spans="1:29" ht="13">
      <c r="A118" s="4111"/>
      <c r="B118" s="4458"/>
      <c r="C118" s="4474"/>
      <c r="D118" s="4180"/>
      <c r="E118" s="4111"/>
      <c r="F118" s="4503"/>
      <c r="G118" s="4070"/>
      <c r="H118" s="2277"/>
      <c r="I118" s="2434"/>
      <c r="J118" s="2435"/>
      <c r="K118" s="2435"/>
      <c r="L118" s="2436"/>
      <c r="M118" s="2437"/>
      <c r="N118" s="2438"/>
      <c r="O118" s="2439"/>
      <c r="P118" s="2439"/>
      <c r="Q118" s="2439"/>
      <c r="R118" s="2440"/>
      <c r="S118" s="2225"/>
      <c r="T118" s="4068"/>
      <c r="U118" s="2183"/>
      <c r="V118" s="2183"/>
      <c r="W118" s="2183"/>
      <c r="X118" s="2183"/>
      <c r="Y118" s="2183"/>
      <c r="Z118" s="2183"/>
      <c r="AA118" s="2184"/>
      <c r="AB118" s="2184"/>
      <c r="AC118" s="2184"/>
    </row>
    <row r="119" spans="1:29" ht="13">
      <c r="A119" s="4111"/>
      <c r="B119" s="4931" t="s">
        <v>120</v>
      </c>
      <c r="C119" s="4937" t="s">
        <v>1065</v>
      </c>
      <c r="D119" s="4934" t="s">
        <v>192</v>
      </c>
      <c r="E119" s="4111"/>
      <c r="F119" s="4503"/>
      <c r="G119" s="2263"/>
      <c r="H119" s="2316"/>
      <c r="I119" s="4961" t="str">
        <f>HYPERLINK("https://www.codep25.com/trophee-du-doubs-adultes/","TDD 4")</f>
        <v>TDD 4</v>
      </c>
      <c r="J119" s="4962" t="s">
        <v>1066</v>
      </c>
      <c r="K119" s="4962" t="s">
        <v>1067</v>
      </c>
      <c r="L119" s="4981" t="s">
        <v>1068</v>
      </c>
      <c r="M119" s="2209"/>
      <c r="N119" s="2210"/>
      <c r="O119" s="2211"/>
      <c r="P119" s="2211"/>
      <c r="Q119" s="2211"/>
      <c r="R119" s="2212"/>
      <c r="S119" s="2202"/>
      <c r="T119" s="4068"/>
      <c r="U119" s="2183"/>
      <c r="V119" s="2183"/>
      <c r="W119" s="2183"/>
      <c r="X119" s="2183"/>
      <c r="Y119" s="2183"/>
      <c r="Z119" s="2183"/>
      <c r="AA119" s="2184"/>
      <c r="AB119" s="2184"/>
      <c r="AC119" s="2184"/>
    </row>
    <row r="120" spans="1:29" ht="13">
      <c r="A120" s="4111"/>
      <c r="B120" s="4442"/>
      <c r="C120" s="4145"/>
      <c r="D120" s="4147"/>
      <c r="E120" s="4111"/>
      <c r="F120" s="4503"/>
      <c r="G120" s="2263"/>
      <c r="H120" s="2441"/>
      <c r="I120" s="4070"/>
      <c r="J120" s="4207"/>
      <c r="K120" s="4207"/>
      <c r="L120" s="4180"/>
      <c r="M120" s="2209"/>
      <c r="N120" s="2210"/>
      <c r="O120" s="2211"/>
      <c r="P120" s="2211"/>
      <c r="Q120" s="2211"/>
      <c r="R120" s="2212"/>
      <c r="S120" s="2202"/>
      <c r="T120" s="4068"/>
      <c r="U120" s="2183"/>
      <c r="V120" s="2183"/>
      <c r="W120" s="2183"/>
      <c r="X120" s="2183"/>
      <c r="Y120" s="2183"/>
      <c r="Z120" s="2183"/>
      <c r="AA120" s="2184"/>
      <c r="AB120" s="2184"/>
      <c r="AC120" s="2184"/>
    </row>
    <row r="121" spans="1:29" ht="13">
      <c r="A121" s="4111"/>
      <c r="B121" s="4442"/>
      <c r="C121" s="4145"/>
      <c r="D121" s="4147"/>
      <c r="E121" s="4111"/>
      <c r="F121" s="4503"/>
      <c r="G121" s="2263"/>
      <c r="H121" s="2316"/>
      <c r="I121" s="2324"/>
      <c r="J121" s="2325"/>
      <c r="K121" s="2325"/>
      <c r="L121" s="2326"/>
      <c r="M121" s="2209"/>
      <c r="N121" s="2210"/>
      <c r="O121" s="2211"/>
      <c r="P121" s="2211"/>
      <c r="Q121" s="2211"/>
      <c r="R121" s="2212"/>
      <c r="S121" s="2202"/>
      <c r="T121" s="4068"/>
      <c r="U121" s="2183"/>
      <c r="V121" s="2183"/>
      <c r="W121" s="2183"/>
      <c r="X121" s="2183"/>
      <c r="Y121" s="2183"/>
      <c r="Z121" s="2183"/>
      <c r="AA121" s="2184"/>
      <c r="AB121" s="2184"/>
      <c r="AC121" s="2184"/>
    </row>
    <row r="122" spans="1:29" ht="13">
      <c r="A122" s="4112"/>
      <c r="B122" s="4443"/>
      <c r="C122" s="4024"/>
      <c r="D122" s="4148"/>
      <c r="E122" s="4112"/>
      <c r="F122" s="4504"/>
      <c r="G122" s="2340"/>
      <c r="H122" s="2341"/>
      <c r="I122" s="2442"/>
      <c r="J122" s="2443"/>
      <c r="K122" s="2443"/>
      <c r="L122" s="2444"/>
      <c r="M122" s="2345"/>
      <c r="N122" s="2346"/>
      <c r="O122" s="2347"/>
      <c r="P122" s="2347"/>
      <c r="Q122" s="2347"/>
      <c r="R122" s="2348"/>
      <c r="S122" s="2225"/>
      <c r="T122" s="4068"/>
      <c r="U122" s="2183"/>
      <c r="V122" s="2183"/>
      <c r="W122" s="2183"/>
      <c r="X122" s="2183"/>
      <c r="Y122" s="2183"/>
      <c r="Z122" s="2183"/>
      <c r="AA122" s="2184"/>
      <c r="AB122" s="2184"/>
      <c r="AC122" s="2184"/>
    </row>
    <row r="123" spans="1:29" ht="13">
      <c r="A123" s="2445"/>
      <c r="B123" s="2446" t="s">
        <v>1069</v>
      </c>
      <c r="C123" s="2260"/>
      <c r="D123" s="2332"/>
      <c r="E123" s="2447"/>
      <c r="F123" s="2262"/>
      <c r="G123" s="2263"/>
      <c r="H123" s="2441"/>
      <c r="I123" s="2448" t="s">
        <v>1070</v>
      </c>
      <c r="J123" s="2449" t="s">
        <v>1071</v>
      </c>
      <c r="K123" s="2450">
        <v>43888</v>
      </c>
      <c r="L123" s="2451" t="s">
        <v>1072</v>
      </c>
      <c r="M123" s="2209"/>
      <c r="N123" s="2210"/>
      <c r="O123" s="2211"/>
      <c r="P123" s="2211"/>
      <c r="Q123" s="2211"/>
      <c r="R123" s="2212"/>
      <c r="S123" s="2202"/>
      <c r="T123" s="4068"/>
      <c r="U123" s="2183"/>
      <c r="V123" s="2183"/>
      <c r="W123" s="2183"/>
      <c r="X123" s="2183"/>
      <c r="Y123" s="2183"/>
      <c r="Z123" s="2183"/>
      <c r="AA123" s="2184"/>
      <c r="AB123" s="2184"/>
      <c r="AC123" s="2184"/>
    </row>
    <row r="124" spans="1:29" ht="13">
      <c r="A124" s="4664" t="s">
        <v>196</v>
      </c>
      <c r="B124" s="5012">
        <v>43494</v>
      </c>
      <c r="C124" s="4933"/>
      <c r="D124" s="4952"/>
      <c r="E124" s="2447"/>
      <c r="F124" s="2262"/>
      <c r="G124" s="2263"/>
      <c r="H124" s="2441"/>
      <c r="I124" s="2317"/>
      <c r="J124" s="2318"/>
      <c r="K124" s="2318"/>
      <c r="L124" s="2319"/>
      <c r="M124" s="2209">
        <v>25</v>
      </c>
      <c r="N124" s="2210" t="s">
        <v>661</v>
      </c>
      <c r="O124" s="2211" t="s">
        <v>144</v>
      </c>
      <c r="P124" s="2211" t="s">
        <v>100</v>
      </c>
      <c r="Q124" s="2211" t="s">
        <v>1073</v>
      </c>
      <c r="R124" s="2212">
        <v>14</v>
      </c>
      <c r="S124" s="2202"/>
      <c r="T124" s="4068"/>
      <c r="U124" s="2183"/>
      <c r="V124" s="2183"/>
      <c r="W124" s="2183"/>
      <c r="X124" s="2183"/>
      <c r="Y124" s="2183"/>
      <c r="Z124" s="2183"/>
      <c r="AA124" s="2184"/>
      <c r="AB124" s="2184"/>
      <c r="AC124" s="2184"/>
    </row>
    <row r="125" spans="1:29" ht="13">
      <c r="A125" s="4111"/>
      <c r="B125" s="4442"/>
      <c r="C125" s="4145"/>
      <c r="D125" s="4189"/>
      <c r="E125" s="2452"/>
      <c r="F125" s="2205"/>
      <c r="G125" s="2263"/>
      <c r="H125" s="2316"/>
      <c r="I125" s="2317"/>
      <c r="J125" s="2318"/>
      <c r="K125" s="2318"/>
      <c r="L125" s="2319"/>
      <c r="M125" s="2209"/>
      <c r="N125" s="2210"/>
      <c r="O125" s="2211"/>
      <c r="P125" s="2211"/>
      <c r="Q125" s="2211"/>
      <c r="R125" s="2212"/>
      <c r="S125" s="2202"/>
      <c r="T125" s="4068"/>
      <c r="U125" s="2183"/>
      <c r="V125" s="2183"/>
      <c r="W125" s="2183"/>
      <c r="X125" s="2183"/>
      <c r="Y125" s="2183"/>
      <c r="Z125" s="2183"/>
      <c r="AA125" s="2184"/>
      <c r="AB125" s="2184"/>
      <c r="AC125" s="2184"/>
    </row>
    <row r="126" spans="1:29" ht="13">
      <c r="A126" s="4111"/>
      <c r="B126" s="4442"/>
      <c r="C126" s="4145"/>
      <c r="D126" s="4189"/>
      <c r="E126" s="5013" t="s">
        <v>1037</v>
      </c>
      <c r="F126" s="4069"/>
      <c r="G126" s="2263"/>
      <c r="H126" s="4919"/>
      <c r="I126" s="2317"/>
      <c r="J126" s="2318"/>
      <c r="K126" s="2318"/>
      <c r="L126" s="2319"/>
      <c r="M126" s="2209"/>
      <c r="N126" s="2210"/>
      <c r="O126" s="2211"/>
      <c r="P126" s="2211"/>
      <c r="Q126" s="2211"/>
      <c r="R126" s="2212"/>
      <c r="S126" s="2202"/>
      <c r="T126" s="4068"/>
      <c r="U126" s="2183"/>
      <c r="V126" s="2183"/>
      <c r="W126" s="2183"/>
      <c r="X126" s="2183"/>
      <c r="Y126" s="2183"/>
      <c r="Z126" s="2183"/>
      <c r="AA126" s="2184"/>
      <c r="AB126" s="2184"/>
      <c r="AC126" s="2184"/>
    </row>
    <row r="127" spans="1:29" ht="13">
      <c r="A127" s="4111"/>
      <c r="B127" s="4458"/>
      <c r="C127" s="4474"/>
      <c r="D127" s="4207"/>
      <c r="E127" s="4112"/>
      <c r="F127" s="4055"/>
      <c r="G127" s="2267"/>
      <c r="H127" s="4180"/>
      <c r="I127" s="2321"/>
      <c r="J127" s="2322"/>
      <c r="K127" s="2322"/>
      <c r="L127" s="2323"/>
      <c r="M127" s="2221"/>
      <c r="N127" s="2222"/>
      <c r="O127" s="2223"/>
      <c r="P127" s="2223"/>
      <c r="Q127" s="2223"/>
      <c r="R127" s="2224"/>
      <c r="S127" s="2225"/>
      <c r="T127" s="4068"/>
      <c r="U127" s="2183"/>
      <c r="V127" s="2183"/>
      <c r="W127" s="2183"/>
      <c r="X127" s="2183"/>
      <c r="Y127" s="2183"/>
      <c r="Z127" s="2183"/>
      <c r="AA127" s="2184"/>
      <c r="AB127" s="2184"/>
      <c r="AC127" s="2184"/>
    </row>
    <row r="128" spans="1:29" ht="19.5" customHeight="1">
      <c r="A128" s="4111"/>
      <c r="B128" s="2446" t="s">
        <v>1074</v>
      </c>
      <c r="C128" s="2260"/>
      <c r="D128" s="2332"/>
      <c r="E128" s="1831"/>
      <c r="F128" s="2453"/>
      <c r="G128" s="2454"/>
      <c r="H128" s="2326"/>
      <c r="I128" s="2448" t="s">
        <v>833</v>
      </c>
      <c r="J128" s="2449" t="s">
        <v>410</v>
      </c>
      <c r="K128" s="2450">
        <v>43893</v>
      </c>
      <c r="L128" s="2451" t="s">
        <v>1035</v>
      </c>
      <c r="M128" s="2209"/>
      <c r="N128" s="2455"/>
      <c r="O128" s="2211"/>
      <c r="P128" s="2211"/>
      <c r="Q128" s="2211"/>
      <c r="R128" s="2212"/>
      <c r="S128" s="2202"/>
      <c r="T128" s="4068"/>
      <c r="U128" s="2183"/>
      <c r="V128" s="2183"/>
      <c r="W128" s="2183"/>
      <c r="X128" s="2183"/>
      <c r="Y128" s="2183"/>
      <c r="Z128" s="2183"/>
      <c r="AA128" s="2184"/>
      <c r="AB128" s="2184"/>
      <c r="AC128" s="2184"/>
    </row>
    <row r="129" spans="1:29" ht="13">
      <c r="A129" s="4111"/>
      <c r="B129" s="4935">
        <v>43684</v>
      </c>
      <c r="C129" s="4933"/>
      <c r="D129" s="4919"/>
      <c r="E129" s="4825" t="s">
        <v>678</v>
      </c>
      <c r="F129" s="4830" t="s">
        <v>1075</v>
      </c>
      <c r="G129" s="4926" t="s">
        <v>1076</v>
      </c>
      <c r="H129" s="5020" t="s">
        <v>1077</v>
      </c>
      <c r="I129" s="2358"/>
      <c r="J129" s="2265"/>
      <c r="K129" s="2265"/>
      <c r="L129" s="2266"/>
      <c r="M129" s="2209">
        <v>25</v>
      </c>
      <c r="N129" s="2455" t="s">
        <v>152</v>
      </c>
      <c r="O129" s="2211"/>
      <c r="P129" s="2211"/>
      <c r="Q129" s="2211"/>
      <c r="R129" s="2212"/>
      <c r="S129" s="2202"/>
      <c r="T129" s="4068"/>
      <c r="U129" s="2183"/>
      <c r="V129" s="2183"/>
      <c r="W129" s="2183"/>
      <c r="X129" s="2183"/>
      <c r="Y129" s="2183"/>
      <c r="Z129" s="2183"/>
      <c r="AA129" s="2184"/>
      <c r="AB129" s="2184"/>
      <c r="AC129" s="2184"/>
    </row>
    <row r="130" spans="1:29" ht="13">
      <c r="A130" s="4111"/>
      <c r="B130" s="4442"/>
      <c r="C130" s="4145"/>
      <c r="D130" s="4147"/>
      <c r="E130" s="4111"/>
      <c r="F130" s="4503"/>
      <c r="G130" s="4474"/>
      <c r="H130" s="4147"/>
      <c r="I130" s="2456"/>
      <c r="J130" s="2265"/>
      <c r="K130" s="2265"/>
      <c r="L130" s="2266"/>
      <c r="M130" s="2209"/>
      <c r="N130" s="2210"/>
      <c r="O130" s="2211"/>
      <c r="P130" s="2211"/>
      <c r="Q130" s="2211"/>
      <c r="R130" s="2212"/>
      <c r="S130" s="2202"/>
      <c r="T130" s="4068"/>
      <c r="U130" s="2183"/>
      <c r="V130" s="2183"/>
      <c r="W130" s="2183"/>
      <c r="X130" s="2183"/>
      <c r="Y130" s="2183"/>
      <c r="Z130" s="2183"/>
      <c r="AA130" s="2184"/>
      <c r="AB130" s="2184"/>
      <c r="AC130" s="2184"/>
    </row>
    <row r="131" spans="1:29" ht="13">
      <c r="A131" s="4111"/>
      <c r="B131" s="4442"/>
      <c r="C131" s="4145"/>
      <c r="D131" s="4147"/>
      <c r="E131" s="4111"/>
      <c r="F131" s="4503"/>
      <c r="G131" s="2263"/>
      <c r="H131" s="4147"/>
      <c r="I131" s="2456"/>
      <c r="J131" s="2265"/>
      <c r="K131" s="2265"/>
      <c r="L131" s="2266"/>
      <c r="M131" s="2209"/>
      <c r="N131" s="2210"/>
      <c r="O131" s="2211"/>
      <c r="P131" s="2211"/>
      <c r="Q131" s="2211"/>
      <c r="R131" s="2212"/>
      <c r="S131" s="2202"/>
      <c r="T131" s="4068"/>
      <c r="U131" s="2183"/>
      <c r="V131" s="2183"/>
      <c r="W131" s="2183"/>
      <c r="X131" s="2183"/>
      <c r="Y131" s="2183"/>
      <c r="Z131" s="2183"/>
      <c r="AA131" s="2184"/>
      <c r="AB131" s="2184"/>
      <c r="AC131" s="2184"/>
    </row>
    <row r="132" spans="1:29" ht="13">
      <c r="A132" s="4111"/>
      <c r="B132" s="4458"/>
      <c r="C132" s="4474"/>
      <c r="D132" s="4180"/>
      <c r="E132" s="4111"/>
      <c r="F132" s="4503"/>
      <c r="G132" s="2267"/>
      <c r="H132" s="4180"/>
      <c r="I132" s="2457"/>
      <c r="J132" s="2228"/>
      <c r="K132" s="2228"/>
      <c r="L132" s="2230"/>
      <c r="M132" s="2221"/>
      <c r="N132" s="2222"/>
      <c r="O132" s="2223"/>
      <c r="P132" s="2223"/>
      <c r="Q132" s="2223"/>
      <c r="R132" s="2224"/>
      <c r="S132" s="2225"/>
      <c r="T132" s="4068"/>
      <c r="U132" s="2183"/>
      <c r="V132" s="2183"/>
      <c r="W132" s="2183"/>
      <c r="X132" s="2183"/>
      <c r="Y132" s="2183"/>
      <c r="Z132" s="2183"/>
      <c r="AA132" s="2184"/>
      <c r="AB132" s="2184"/>
      <c r="AC132" s="2184"/>
    </row>
    <row r="133" spans="1:29" ht="13">
      <c r="A133" s="4111"/>
      <c r="B133" s="4936" t="s">
        <v>188</v>
      </c>
      <c r="C133" s="4937" t="s">
        <v>1078</v>
      </c>
      <c r="D133" s="4716"/>
      <c r="E133" s="4111"/>
      <c r="F133" s="4503"/>
      <c r="G133" s="2268"/>
      <c r="H133" s="4991" t="s">
        <v>921</v>
      </c>
      <c r="I133" s="2412"/>
      <c r="J133" s="2272"/>
      <c r="K133" s="2272"/>
      <c r="L133" s="2248"/>
      <c r="M133" s="2243"/>
      <c r="N133" s="2244"/>
      <c r="O133" s="2245"/>
      <c r="P133" s="2245"/>
      <c r="Q133" s="2245"/>
      <c r="R133" s="2246"/>
      <c r="S133" s="4980" t="s">
        <v>1079</v>
      </c>
      <c r="T133" s="4068"/>
      <c r="U133" s="2183"/>
      <c r="V133" s="2183"/>
      <c r="W133" s="2183"/>
      <c r="X133" s="2183"/>
      <c r="Y133" s="2183"/>
      <c r="Z133" s="2183"/>
      <c r="AA133" s="2184"/>
      <c r="AB133" s="2184"/>
      <c r="AC133" s="2184"/>
    </row>
    <row r="134" spans="1:29" ht="13">
      <c r="A134" s="4111"/>
      <c r="B134" s="4442"/>
      <c r="C134" s="4145"/>
      <c r="D134" s="4147"/>
      <c r="E134" s="4111"/>
      <c r="F134" s="4503"/>
      <c r="G134" s="2268"/>
      <c r="H134" s="4207"/>
      <c r="I134" s="2272"/>
      <c r="J134" s="2272"/>
      <c r="K134" s="2272"/>
      <c r="L134" s="2248"/>
      <c r="M134" s="2243"/>
      <c r="N134" s="2244"/>
      <c r="O134" s="2245"/>
      <c r="P134" s="2245"/>
      <c r="Q134" s="2245"/>
      <c r="R134" s="2246"/>
      <c r="S134" s="4068"/>
      <c r="T134" s="4068"/>
      <c r="U134" s="2183"/>
      <c r="V134" s="2183"/>
      <c r="W134" s="2183"/>
      <c r="X134" s="2183"/>
      <c r="Y134" s="2183"/>
      <c r="Z134" s="2183"/>
      <c r="AA134" s="2184"/>
      <c r="AB134" s="2184"/>
      <c r="AC134" s="2184"/>
    </row>
    <row r="135" spans="1:29" ht="13">
      <c r="A135" s="4111"/>
      <c r="B135" s="4442"/>
      <c r="C135" s="4145"/>
      <c r="D135" s="4147"/>
      <c r="E135" s="4111"/>
      <c r="F135" s="4503"/>
      <c r="G135" s="2268"/>
      <c r="H135" s="2248"/>
      <c r="I135" s="2286"/>
      <c r="J135" s="2272"/>
      <c r="K135" s="2272"/>
      <c r="L135" s="2248"/>
      <c r="M135" s="2243"/>
      <c r="N135" s="2244"/>
      <c r="O135" s="2245"/>
      <c r="P135" s="2245"/>
      <c r="Q135" s="2245"/>
      <c r="R135" s="2246"/>
      <c r="S135" s="2202"/>
      <c r="T135" s="4068"/>
      <c r="U135" s="2183"/>
      <c r="V135" s="2183"/>
      <c r="W135" s="2183"/>
      <c r="X135" s="2183"/>
      <c r="Y135" s="2183"/>
      <c r="Z135" s="2183"/>
      <c r="AA135" s="2184"/>
      <c r="AB135" s="2184"/>
      <c r="AC135" s="2184"/>
    </row>
    <row r="136" spans="1:29" ht="13">
      <c r="A136" s="4111"/>
      <c r="B136" s="4458"/>
      <c r="C136" s="4474"/>
      <c r="D136" s="4180"/>
      <c r="E136" s="4393"/>
      <c r="F136" s="4883"/>
      <c r="G136" s="2276"/>
      <c r="H136" s="2277"/>
      <c r="I136" s="2278"/>
      <c r="J136" s="2279"/>
      <c r="K136" s="2279"/>
      <c r="L136" s="2277"/>
      <c r="M136" s="2280"/>
      <c r="N136" s="2281"/>
      <c r="O136" s="2282"/>
      <c r="P136" s="2282"/>
      <c r="Q136" s="2282"/>
      <c r="R136" s="2283"/>
      <c r="S136" s="2225"/>
      <c r="T136" s="4068"/>
      <c r="U136" s="2183"/>
      <c r="V136" s="2183"/>
      <c r="W136" s="2183"/>
      <c r="X136" s="2183"/>
      <c r="Y136" s="2183"/>
      <c r="Z136" s="2183"/>
      <c r="AA136" s="2184"/>
      <c r="AB136" s="2184"/>
      <c r="AC136" s="2184"/>
    </row>
    <row r="137" spans="1:29" ht="13">
      <c r="A137" s="4111"/>
      <c r="B137" s="4936" t="s">
        <v>193</v>
      </c>
      <c r="C137" s="4938"/>
      <c r="D137" s="4716"/>
      <c r="E137" s="4893" t="s">
        <v>690</v>
      </c>
      <c r="F137" s="4914" t="s">
        <v>1080</v>
      </c>
      <c r="G137" s="4976" t="s">
        <v>1081</v>
      </c>
      <c r="H137" s="2290"/>
      <c r="I137" s="5017"/>
      <c r="J137" s="1418"/>
      <c r="K137" s="1418"/>
      <c r="L137" s="2415"/>
      <c r="M137" s="2243">
        <v>25</v>
      </c>
      <c r="N137" s="2244" t="s">
        <v>344</v>
      </c>
      <c r="O137" s="2245" t="s">
        <v>144</v>
      </c>
      <c r="P137" s="2245" t="s">
        <v>550</v>
      </c>
      <c r="Q137" s="2245" t="s">
        <v>1073</v>
      </c>
      <c r="R137" s="2246">
        <v>14</v>
      </c>
      <c r="S137" s="4980" t="s">
        <v>1082</v>
      </c>
      <c r="T137" s="4068"/>
      <c r="U137" s="2183"/>
      <c r="V137" s="2183"/>
      <c r="W137" s="2183"/>
      <c r="X137" s="2183"/>
      <c r="Y137" s="2183"/>
      <c r="Z137" s="2183"/>
      <c r="AA137" s="2184"/>
      <c r="AB137" s="2184"/>
      <c r="AC137" s="2184"/>
    </row>
    <row r="138" spans="1:29" ht="13">
      <c r="A138" s="4111"/>
      <c r="B138" s="4442"/>
      <c r="C138" s="4145"/>
      <c r="D138" s="4147"/>
      <c r="E138" s="4111"/>
      <c r="F138" s="4503"/>
      <c r="G138" s="4145"/>
      <c r="H138" s="2291"/>
      <c r="I138" s="4189"/>
      <c r="J138" s="2272"/>
      <c r="K138" s="2272"/>
      <c r="L138" s="2248"/>
      <c r="M138" s="2243"/>
      <c r="N138" s="2244"/>
      <c r="O138" s="2245"/>
      <c r="P138" s="2245"/>
      <c r="Q138" s="2245"/>
      <c r="R138" s="2246"/>
      <c r="S138" s="4068"/>
      <c r="T138" s="4068"/>
      <c r="U138" s="2183"/>
      <c r="V138" s="2183"/>
      <c r="W138" s="2183"/>
      <c r="X138" s="2183"/>
      <c r="Y138" s="2183"/>
      <c r="Z138" s="2183"/>
      <c r="AA138" s="2184"/>
      <c r="AB138" s="2184"/>
      <c r="AC138" s="2184"/>
    </row>
    <row r="139" spans="1:29" ht="13">
      <c r="A139" s="4111"/>
      <c r="B139" s="4442"/>
      <c r="C139" s="4145"/>
      <c r="D139" s="4147"/>
      <c r="E139" s="4111"/>
      <c r="F139" s="4503"/>
      <c r="G139" s="4145"/>
      <c r="H139" s="2291"/>
      <c r="I139" s="5018"/>
      <c r="J139" s="1418"/>
      <c r="K139" s="1418"/>
      <c r="L139" s="2415"/>
      <c r="M139" s="2243"/>
      <c r="N139" s="2244"/>
      <c r="O139" s="2245"/>
      <c r="P139" s="2245"/>
      <c r="Q139" s="2245"/>
      <c r="R139" s="2246"/>
      <c r="S139" s="5021" t="s">
        <v>1083</v>
      </c>
      <c r="T139" s="4068"/>
      <c r="U139" s="2183"/>
      <c r="V139" s="2183"/>
      <c r="W139" s="2183"/>
      <c r="X139" s="2183"/>
      <c r="Y139" s="2183"/>
      <c r="Z139" s="2183"/>
      <c r="AA139" s="2184"/>
      <c r="AB139" s="2184"/>
      <c r="AC139" s="2184"/>
    </row>
    <row r="140" spans="1:29" ht="13">
      <c r="A140" s="4111"/>
      <c r="B140" s="4458"/>
      <c r="C140" s="4474"/>
      <c r="D140" s="4180"/>
      <c r="E140" s="4111"/>
      <c r="F140" s="4503"/>
      <c r="G140" s="4474"/>
      <c r="H140" s="2398"/>
      <c r="I140" s="4207"/>
      <c r="J140" s="2279"/>
      <c r="K140" s="2279"/>
      <c r="L140" s="2277"/>
      <c r="M140" s="2280"/>
      <c r="N140" s="2281"/>
      <c r="O140" s="2282"/>
      <c r="P140" s="2282"/>
      <c r="Q140" s="2282"/>
      <c r="R140" s="2283"/>
      <c r="S140" s="4070"/>
      <c r="T140" s="4068"/>
      <c r="U140" s="2183"/>
      <c r="V140" s="2183"/>
      <c r="W140" s="2183"/>
      <c r="X140" s="2183"/>
      <c r="Y140" s="2183"/>
      <c r="Z140" s="2183"/>
      <c r="AA140" s="2184"/>
      <c r="AB140" s="2184"/>
      <c r="AC140" s="2184"/>
    </row>
    <row r="141" spans="1:29" ht="13">
      <c r="A141" s="4111"/>
      <c r="B141" s="4990" t="s">
        <v>1084</v>
      </c>
      <c r="C141" s="4938"/>
      <c r="D141" s="4716"/>
      <c r="E141" s="4111"/>
      <c r="F141" s="4503"/>
      <c r="G141" s="2268"/>
      <c r="H141" s="2269"/>
      <c r="I141" s="4965" t="str">
        <f>HYPERLINK("https://www.codep25.com/competitions/championnats-du-doubs/","Chpt Comités
 Séniors")</f>
        <v>Chpt Comités
 Séniors</v>
      </c>
      <c r="J141" s="2458" t="s">
        <v>1085</v>
      </c>
      <c r="K141" s="5016" t="s">
        <v>735</v>
      </c>
      <c r="L141" s="2400" t="s">
        <v>1086</v>
      </c>
      <c r="M141" s="2243"/>
      <c r="N141" s="2244"/>
      <c r="O141" s="2245"/>
      <c r="P141" s="2245"/>
      <c r="Q141" s="2245"/>
      <c r="R141" s="2246"/>
      <c r="S141" s="2202"/>
      <c r="T141" s="4068"/>
      <c r="U141" s="2183"/>
      <c r="V141" s="2183"/>
      <c r="W141" s="2183"/>
      <c r="X141" s="2183"/>
      <c r="Y141" s="2183"/>
      <c r="Z141" s="2183"/>
      <c r="AA141" s="2184"/>
      <c r="AB141" s="2184"/>
      <c r="AC141" s="2184"/>
    </row>
    <row r="142" spans="1:29" ht="13">
      <c r="A142" s="4111"/>
      <c r="B142" s="4442"/>
      <c r="C142" s="4145"/>
      <c r="D142" s="4147"/>
      <c r="E142" s="4111"/>
      <c r="F142" s="4503"/>
      <c r="G142" s="2268"/>
      <c r="H142" s="2248"/>
      <c r="I142" s="4189"/>
      <c r="J142" s="2458"/>
      <c r="K142" s="4189"/>
      <c r="L142" s="2400"/>
      <c r="M142" s="2243"/>
      <c r="N142" s="2244"/>
      <c r="O142" s="2245"/>
      <c r="P142" s="2245"/>
      <c r="Q142" s="2245"/>
      <c r="R142" s="2246"/>
      <c r="S142" s="2202"/>
      <c r="T142" s="4068"/>
      <c r="U142" s="2183"/>
      <c r="V142" s="2183"/>
      <c r="W142" s="2183"/>
      <c r="X142" s="2183"/>
      <c r="Y142" s="2183"/>
      <c r="Z142" s="2183"/>
      <c r="AA142" s="2184"/>
      <c r="AB142" s="2184"/>
      <c r="AC142" s="2184"/>
    </row>
    <row r="143" spans="1:29" ht="13">
      <c r="A143" s="4111"/>
      <c r="B143" s="4442"/>
      <c r="C143" s="4145"/>
      <c r="D143" s="4147"/>
      <c r="E143" s="4111"/>
      <c r="F143" s="4503"/>
      <c r="G143" s="2268"/>
      <c r="H143" s="2248"/>
      <c r="I143" s="4189"/>
      <c r="J143" s="2458" t="s">
        <v>1087</v>
      </c>
      <c r="K143" s="4189"/>
      <c r="L143" s="2400"/>
      <c r="M143" s="2243"/>
      <c r="N143" s="2244"/>
      <c r="O143" s="2245"/>
      <c r="P143" s="2245"/>
      <c r="Q143" s="2245"/>
      <c r="R143" s="2246"/>
      <c r="S143" s="2202"/>
      <c r="T143" s="4068"/>
      <c r="U143" s="2183"/>
      <c r="V143" s="2183"/>
      <c r="W143" s="2183"/>
      <c r="X143" s="2183"/>
      <c r="Y143" s="2183"/>
      <c r="Z143" s="2183"/>
      <c r="AA143" s="2184"/>
      <c r="AB143" s="2184"/>
      <c r="AC143" s="2184"/>
    </row>
    <row r="144" spans="1:29" ht="13">
      <c r="A144" s="4112"/>
      <c r="B144" s="4443"/>
      <c r="C144" s="4024"/>
      <c r="D144" s="4148"/>
      <c r="E144" s="4393"/>
      <c r="F144" s="4883"/>
      <c r="G144" s="2389"/>
      <c r="H144" s="2255"/>
      <c r="I144" s="4506"/>
      <c r="J144" s="2459" t="s">
        <v>1088</v>
      </c>
      <c r="K144" s="4506"/>
      <c r="L144" s="2460"/>
      <c r="M144" s="2256"/>
      <c r="N144" s="2257"/>
      <c r="O144" s="2258"/>
      <c r="P144" s="2258"/>
      <c r="Q144" s="2258"/>
      <c r="R144" s="2259"/>
      <c r="S144" s="2225"/>
      <c r="T144" s="4068"/>
      <c r="U144" s="2183"/>
      <c r="V144" s="2183"/>
      <c r="W144" s="2183"/>
      <c r="X144" s="2183"/>
      <c r="Y144" s="2183"/>
      <c r="Z144" s="2183"/>
      <c r="AA144" s="2184"/>
      <c r="AB144" s="2184"/>
      <c r="AC144" s="2184"/>
    </row>
    <row r="145" spans="1:29" ht="13">
      <c r="A145" s="4664" t="s">
        <v>547</v>
      </c>
      <c r="B145" s="4989">
        <v>43589</v>
      </c>
      <c r="C145" s="4937" t="s">
        <v>1089</v>
      </c>
      <c r="D145" s="5019" t="s">
        <v>205</v>
      </c>
      <c r="E145" s="4893" t="s">
        <v>698</v>
      </c>
      <c r="F145" s="4914" t="s">
        <v>1090</v>
      </c>
      <c r="G145" s="2268"/>
      <c r="H145" s="2269"/>
      <c r="I145" s="2461" t="str">
        <f>HYPERLINK("https://www.codep25.com/les-tdj/","TDJ 4")</f>
        <v>TDJ 4</v>
      </c>
      <c r="J145" s="2298" t="s">
        <v>1091</v>
      </c>
      <c r="K145" s="2462" t="s">
        <v>735</v>
      </c>
      <c r="L145" s="2463"/>
      <c r="M145" s="2416"/>
      <c r="N145" s="2244"/>
      <c r="O145" s="2418"/>
      <c r="P145" s="2418"/>
      <c r="Q145" s="2418"/>
      <c r="R145" s="2464"/>
      <c r="S145" s="2202"/>
      <c r="T145" s="4068"/>
      <c r="U145" s="2183"/>
      <c r="V145" s="2183"/>
      <c r="W145" s="2183"/>
      <c r="X145" s="2183"/>
      <c r="Y145" s="2183"/>
      <c r="Z145" s="2183"/>
      <c r="AA145" s="2184"/>
      <c r="AB145" s="2184"/>
      <c r="AC145" s="2184"/>
    </row>
    <row r="146" spans="1:29" ht="13">
      <c r="A146" s="4111"/>
      <c r="B146" s="4442"/>
      <c r="C146" s="4145"/>
      <c r="D146" s="4189"/>
      <c r="E146" s="4111"/>
      <c r="F146" s="4503"/>
      <c r="G146" s="2268"/>
      <c r="H146" s="2248"/>
      <c r="I146" s="2465" t="str">
        <f>HYPERLINK("https://www.codep25.com/jeunes/minibad/","Minibad 4")</f>
        <v>Minibad 4</v>
      </c>
      <c r="J146" s="2301" t="s">
        <v>1091</v>
      </c>
      <c r="K146" s="2462" t="s">
        <v>735</v>
      </c>
      <c r="L146" s="2466"/>
      <c r="M146" s="2416"/>
      <c r="N146" s="2417"/>
      <c r="O146" s="2418"/>
      <c r="P146" s="2418"/>
      <c r="Q146" s="2418"/>
      <c r="R146" s="2464"/>
      <c r="S146" s="2202"/>
      <c r="T146" s="4068"/>
      <c r="U146" s="2183"/>
      <c r="V146" s="2183"/>
      <c r="W146" s="2183"/>
      <c r="X146" s="2183"/>
      <c r="Y146" s="2183"/>
      <c r="Z146" s="2183"/>
      <c r="AA146" s="2184"/>
      <c r="AB146" s="2184"/>
      <c r="AC146" s="2184"/>
    </row>
    <row r="147" spans="1:29" ht="13">
      <c r="A147" s="4111"/>
      <c r="B147" s="4442"/>
      <c r="C147" s="4145"/>
      <c r="D147" s="4189"/>
      <c r="E147" s="4111"/>
      <c r="F147" s="4503"/>
      <c r="G147" s="2268"/>
      <c r="H147" s="2248"/>
      <c r="I147" s="4961" t="str">
        <f>HYPERLINK("https://www.codep25.com/trophee-du-doubs-adultes/","TDD 5")</f>
        <v>TDD 5</v>
      </c>
      <c r="J147" s="5024" t="s">
        <v>1092</v>
      </c>
      <c r="K147" s="5016" t="s">
        <v>735</v>
      </c>
      <c r="L147" s="5022" t="s">
        <v>1093</v>
      </c>
      <c r="M147" s="2467"/>
      <c r="N147" s="2417"/>
      <c r="O147" s="2418"/>
      <c r="P147" s="2418"/>
      <c r="Q147" s="2418"/>
      <c r="R147" s="2464"/>
      <c r="S147" s="2202"/>
      <c r="T147" s="4068"/>
      <c r="U147" s="2183"/>
      <c r="V147" s="2183"/>
      <c r="W147" s="2183"/>
      <c r="X147" s="2183"/>
      <c r="Y147" s="2183"/>
      <c r="Z147" s="2183"/>
      <c r="AA147" s="2184"/>
      <c r="AB147" s="2184"/>
      <c r="AC147" s="2184"/>
    </row>
    <row r="148" spans="1:29" ht="13">
      <c r="A148" s="4111"/>
      <c r="B148" s="4458"/>
      <c r="C148" s="4474"/>
      <c r="D148" s="4207"/>
      <c r="E148" s="4111"/>
      <c r="F148" s="4503"/>
      <c r="G148" s="2276"/>
      <c r="H148" s="2277"/>
      <c r="I148" s="4070"/>
      <c r="J148" s="4207"/>
      <c r="K148" s="4207"/>
      <c r="L148" s="4180"/>
      <c r="M148" s="2468"/>
      <c r="N148" s="2469"/>
      <c r="O148" s="2470"/>
      <c r="P148" s="2470"/>
      <c r="Q148" s="2470"/>
      <c r="R148" s="2471"/>
      <c r="S148" s="2225"/>
      <c r="T148" s="4068"/>
      <c r="U148" s="2183"/>
      <c r="V148" s="2183"/>
      <c r="W148" s="2183"/>
      <c r="X148" s="2183"/>
      <c r="Y148" s="2183"/>
      <c r="Z148" s="2183"/>
      <c r="AA148" s="2184"/>
      <c r="AB148" s="2184"/>
      <c r="AC148" s="2184"/>
    </row>
    <row r="149" spans="1:29" ht="13">
      <c r="A149" s="4111"/>
      <c r="B149" s="5026" t="s">
        <v>1094</v>
      </c>
      <c r="C149" s="2290"/>
      <c r="D149" s="2472" t="s">
        <v>1095</v>
      </c>
      <c r="E149" s="4111"/>
      <c r="F149" s="4503"/>
      <c r="G149" s="4926" t="s">
        <v>1096</v>
      </c>
      <c r="H149" s="2473"/>
      <c r="I149" s="2474"/>
      <c r="J149" s="2475"/>
      <c r="K149" s="2475"/>
      <c r="L149" s="2476"/>
      <c r="M149" s="2243"/>
      <c r="N149" s="2244"/>
      <c r="O149" s="2245"/>
      <c r="P149" s="2245"/>
      <c r="Q149" s="2245"/>
      <c r="R149" s="2246"/>
      <c r="S149" s="2202"/>
      <c r="T149" s="4068"/>
      <c r="U149" s="2183"/>
      <c r="V149" s="2183"/>
      <c r="W149" s="2183"/>
      <c r="X149" s="2183"/>
      <c r="Y149" s="2183"/>
      <c r="Z149" s="2183"/>
      <c r="AA149" s="2184"/>
      <c r="AB149" s="2184"/>
      <c r="AC149" s="2184"/>
    </row>
    <row r="150" spans="1:29" ht="13">
      <c r="A150" s="4111"/>
      <c r="B150" s="4442"/>
      <c r="C150" s="2290"/>
      <c r="D150" s="2287"/>
      <c r="E150" s="4111"/>
      <c r="F150" s="4503"/>
      <c r="G150" s="4474"/>
      <c r="H150" s="2473"/>
      <c r="I150" s="1430"/>
      <c r="J150" s="1418"/>
      <c r="K150" s="1418"/>
      <c r="L150" s="2415"/>
      <c r="M150" s="2243"/>
      <c r="N150" s="2244"/>
      <c r="O150" s="2245"/>
      <c r="P150" s="2245"/>
      <c r="Q150" s="2245"/>
      <c r="R150" s="2246"/>
      <c r="S150" s="2202"/>
      <c r="T150" s="4068"/>
      <c r="U150" s="2183"/>
      <c r="V150" s="2183"/>
      <c r="W150" s="2183"/>
      <c r="X150" s="2183"/>
      <c r="Y150" s="2183"/>
      <c r="Z150" s="2183"/>
      <c r="AA150" s="2184"/>
      <c r="AB150" s="2184"/>
      <c r="AC150" s="2184"/>
    </row>
    <row r="151" spans="1:29" ht="13">
      <c r="A151" s="4111"/>
      <c r="B151" s="4442"/>
      <c r="C151" s="2290"/>
      <c r="D151" s="2287"/>
      <c r="E151" s="4393"/>
      <c r="F151" s="4883"/>
      <c r="G151" s="2268"/>
      <c r="H151" s="2477"/>
      <c r="I151" s="1430"/>
      <c r="J151" s="1418"/>
      <c r="K151" s="1418"/>
      <c r="L151" s="2415"/>
      <c r="M151" s="2243"/>
      <c r="N151" s="2244"/>
      <c r="O151" s="2245"/>
      <c r="P151" s="2245"/>
      <c r="Q151" s="2245"/>
      <c r="R151" s="2246"/>
      <c r="S151" s="2202"/>
      <c r="T151" s="4068"/>
      <c r="U151" s="2183"/>
      <c r="V151" s="2183"/>
      <c r="W151" s="2183"/>
      <c r="X151" s="2183"/>
      <c r="Y151" s="2183"/>
      <c r="Z151" s="2183"/>
      <c r="AA151" s="2184"/>
      <c r="AB151" s="2184"/>
      <c r="AC151" s="2184"/>
    </row>
    <row r="152" spans="1:29" ht="13">
      <c r="A152" s="4111"/>
      <c r="B152" s="4941"/>
      <c r="C152" s="2478"/>
      <c r="D152" s="2479"/>
      <c r="E152" s="5027" t="s">
        <v>1097</v>
      </c>
      <c r="F152" s="4071"/>
      <c r="G152" s="2480"/>
      <c r="H152" s="2481"/>
      <c r="I152" s="2482"/>
      <c r="J152" s="2483"/>
      <c r="K152" s="2483"/>
      <c r="L152" s="2484"/>
      <c r="M152" s="2370"/>
      <c r="N152" s="2371"/>
      <c r="O152" s="2372"/>
      <c r="P152" s="2372"/>
      <c r="Q152" s="2372"/>
      <c r="R152" s="2373"/>
      <c r="S152" s="2202"/>
      <c r="T152" s="4068"/>
      <c r="U152" s="2183"/>
      <c r="V152" s="2183"/>
      <c r="W152" s="2183"/>
      <c r="X152" s="2183"/>
      <c r="Y152" s="2183"/>
      <c r="Z152" s="2183"/>
      <c r="AA152" s="2184"/>
      <c r="AB152" s="2184"/>
      <c r="AC152" s="2184"/>
    </row>
    <row r="153" spans="1:29" ht="13">
      <c r="A153" s="4111"/>
      <c r="B153" s="4940" t="s">
        <v>1098</v>
      </c>
      <c r="C153" s="2290"/>
      <c r="D153" s="2287"/>
      <c r="E153" s="4825" t="s">
        <v>702</v>
      </c>
      <c r="F153" s="4830" t="s">
        <v>1099</v>
      </c>
      <c r="G153" s="2268"/>
      <c r="H153" s="2477"/>
      <c r="I153" s="1430"/>
      <c r="J153" s="1418"/>
      <c r="K153" s="1418"/>
      <c r="L153" s="2415"/>
      <c r="M153" s="2243">
        <v>25</v>
      </c>
      <c r="N153" s="2244" t="s">
        <v>1100</v>
      </c>
      <c r="O153" s="2245" t="s">
        <v>1014</v>
      </c>
      <c r="P153" s="2245"/>
      <c r="Q153" s="2245" t="s">
        <v>1101</v>
      </c>
      <c r="R153" s="2246">
        <v>7</v>
      </c>
      <c r="S153" s="2202"/>
      <c r="T153" s="4068"/>
      <c r="U153" s="2183"/>
      <c r="V153" s="2183"/>
      <c r="W153" s="2183"/>
      <c r="X153" s="2183"/>
      <c r="Y153" s="2183"/>
      <c r="Z153" s="2183"/>
      <c r="AA153" s="2184"/>
      <c r="AB153" s="2184"/>
      <c r="AC153" s="2184"/>
    </row>
    <row r="154" spans="1:29" ht="13">
      <c r="A154" s="4111"/>
      <c r="B154" s="4458"/>
      <c r="C154" s="2411"/>
      <c r="D154" s="2485"/>
      <c r="E154" s="4111"/>
      <c r="F154" s="4503"/>
      <c r="G154" s="2276"/>
      <c r="H154" s="2486"/>
      <c r="I154" s="1266"/>
      <c r="J154" s="1273"/>
      <c r="K154" s="1273"/>
      <c r="L154" s="1290"/>
      <c r="M154" s="2280"/>
      <c r="N154" s="2281"/>
      <c r="O154" s="2282"/>
      <c r="P154" s="2282"/>
      <c r="Q154" s="2282"/>
      <c r="R154" s="2283"/>
      <c r="S154" s="2225"/>
      <c r="T154" s="4068"/>
      <c r="U154" s="2183"/>
      <c r="V154" s="2183"/>
      <c r="W154" s="2183"/>
      <c r="X154" s="2183"/>
      <c r="Y154" s="2183"/>
      <c r="Z154" s="2183"/>
      <c r="AA154" s="2184"/>
      <c r="AB154" s="2184"/>
      <c r="AC154" s="2184"/>
    </row>
    <row r="155" spans="1:29" ht="13">
      <c r="A155" s="4111"/>
      <c r="B155" s="2487" t="s">
        <v>1102</v>
      </c>
      <c r="C155" s="2488"/>
      <c r="D155" s="2358"/>
      <c r="E155" s="4111"/>
      <c r="F155" s="4503"/>
      <c r="G155" s="2263"/>
      <c r="H155" s="2316"/>
      <c r="I155" s="2489" t="s">
        <v>1103</v>
      </c>
      <c r="J155" s="2490"/>
      <c r="K155" s="2490"/>
      <c r="L155" s="2491"/>
      <c r="M155" s="2209"/>
      <c r="N155" s="2210"/>
      <c r="O155" s="2211"/>
      <c r="P155" s="2211"/>
      <c r="Q155" s="2211"/>
      <c r="R155" s="2212"/>
      <c r="S155" s="2202"/>
      <c r="T155" s="4068"/>
      <c r="U155" s="2183"/>
      <c r="V155" s="2183"/>
      <c r="W155" s="2183"/>
      <c r="X155" s="2183"/>
      <c r="Y155" s="2183"/>
      <c r="Z155" s="2183"/>
      <c r="AA155" s="2184"/>
      <c r="AB155" s="2184"/>
      <c r="AC155" s="2184"/>
    </row>
    <row r="156" spans="1:29" ht="13">
      <c r="A156" s="4111"/>
      <c r="B156" s="4931" t="s">
        <v>79</v>
      </c>
      <c r="C156" s="2488"/>
      <c r="D156" s="2358"/>
      <c r="E156" s="4111"/>
      <c r="F156" s="4503"/>
      <c r="G156" s="2492"/>
      <c r="H156" s="2493"/>
      <c r="I156" s="4927" t="str">
        <f>HYPERLINK("https://www.codep25.com/le-cdj/","CDJ 4")</f>
        <v>CDJ 4</v>
      </c>
      <c r="J156" s="2393" t="s">
        <v>465</v>
      </c>
      <c r="K156" s="5016" t="s">
        <v>735</v>
      </c>
      <c r="L156" s="2394" t="s">
        <v>656</v>
      </c>
      <c r="M156" s="2494"/>
      <c r="N156" s="2495"/>
      <c r="O156" s="2496"/>
      <c r="P156" s="2496"/>
      <c r="Q156" s="2496"/>
      <c r="R156" s="2497"/>
      <c r="S156" s="2202"/>
      <c r="T156" s="4068"/>
      <c r="U156" s="2183"/>
      <c r="V156" s="2183"/>
      <c r="W156" s="2183"/>
      <c r="X156" s="2183"/>
      <c r="Y156" s="2183"/>
      <c r="Z156" s="2183"/>
      <c r="AA156" s="2184"/>
      <c r="AB156" s="2184"/>
      <c r="AC156" s="2184"/>
    </row>
    <row r="157" spans="1:29" ht="13">
      <c r="A157" s="4111"/>
      <c r="B157" s="4442"/>
      <c r="C157" s="2488"/>
      <c r="D157" s="2358"/>
      <c r="E157" s="4111"/>
      <c r="F157" s="4503"/>
      <c r="G157" s="2263"/>
      <c r="H157" s="2316"/>
      <c r="I157" s="4207"/>
      <c r="J157" s="2314" t="s">
        <v>1104</v>
      </c>
      <c r="K157" s="4207"/>
      <c r="L157" s="2498" t="s">
        <v>1105</v>
      </c>
      <c r="M157" s="2209"/>
      <c r="N157" s="2210"/>
      <c r="O157" s="2211"/>
      <c r="P157" s="2211"/>
      <c r="Q157" s="2211"/>
      <c r="R157" s="2212"/>
      <c r="S157" s="2202"/>
      <c r="T157" s="4068"/>
      <c r="U157" s="2183"/>
      <c r="V157" s="2183"/>
      <c r="W157" s="2183"/>
      <c r="X157" s="2183"/>
      <c r="Y157" s="2183"/>
      <c r="Z157" s="2183"/>
      <c r="AA157" s="2184"/>
      <c r="AB157" s="2184"/>
      <c r="AC157" s="2184"/>
    </row>
    <row r="158" spans="1:29" ht="13">
      <c r="A158" s="4111"/>
      <c r="B158" s="4442"/>
      <c r="C158" s="2488"/>
      <c r="D158" s="2358"/>
      <c r="E158" s="4111"/>
      <c r="F158" s="4503"/>
      <c r="G158" s="2263"/>
      <c r="H158" s="2316"/>
      <c r="I158" s="2317"/>
      <c r="J158" s="2318"/>
      <c r="K158" s="2318"/>
      <c r="L158" s="2319"/>
      <c r="M158" s="2209"/>
      <c r="N158" s="2210"/>
      <c r="O158" s="2211"/>
      <c r="P158" s="2211"/>
      <c r="Q158" s="2211"/>
      <c r="R158" s="2212"/>
      <c r="S158" s="2202"/>
      <c r="T158" s="4068"/>
      <c r="U158" s="2183"/>
      <c r="V158" s="2183"/>
      <c r="W158" s="2183"/>
      <c r="X158" s="2183"/>
      <c r="Y158" s="2183"/>
      <c r="Z158" s="2183"/>
      <c r="AA158" s="2184"/>
      <c r="AB158" s="2184"/>
      <c r="AC158" s="2184"/>
    </row>
    <row r="159" spans="1:29" ht="13">
      <c r="A159" s="4111"/>
      <c r="B159" s="4458"/>
      <c r="C159" s="2499"/>
      <c r="D159" s="2500"/>
      <c r="E159" s="4111"/>
      <c r="F159" s="4503"/>
      <c r="G159" s="2267"/>
      <c r="H159" s="2320"/>
      <c r="I159" s="2321"/>
      <c r="J159" s="2322"/>
      <c r="K159" s="2322"/>
      <c r="L159" s="2323"/>
      <c r="M159" s="2221"/>
      <c r="N159" s="2222"/>
      <c r="O159" s="2223"/>
      <c r="P159" s="2223"/>
      <c r="Q159" s="2223"/>
      <c r="R159" s="2224"/>
      <c r="S159" s="2225"/>
      <c r="T159" s="4068"/>
      <c r="U159" s="2183"/>
      <c r="V159" s="2183"/>
      <c r="W159" s="2183"/>
      <c r="X159" s="2183"/>
      <c r="Y159" s="2183"/>
      <c r="Z159" s="2183"/>
      <c r="AA159" s="2184"/>
      <c r="AB159" s="2184"/>
      <c r="AC159" s="2184"/>
    </row>
    <row r="160" spans="1:29" ht="20.25" customHeight="1">
      <c r="A160" s="4111"/>
      <c r="B160" s="2501" t="s">
        <v>1106</v>
      </c>
      <c r="C160" s="2488"/>
      <c r="D160" s="2358"/>
      <c r="E160" s="4111"/>
      <c r="F160" s="4503"/>
      <c r="G160" s="2263"/>
      <c r="H160" s="2311"/>
      <c r="I160" s="2502" t="s">
        <v>833</v>
      </c>
      <c r="J160" s="2449" t="s">
        <v>994</v>
      </c>
      <c r="K160" s="2503" t="s">
        <v>735</v>
      </c>
      <c r="L160" s="2451" t="s">
        <v>996</v>
      </c>
      <c r="M160" s="2209"/>
      <c r="N160" s="2210"/>
      <c r="O160" s="2211"/>
      <c r="P160" s="2211"/>
      <c r="Q160" s="2211"/>
      <c r="R160" s="2212"/>
      <c r="S160" s="2202"/>
      <c r="T160" s="4068"/>
      <c r="U160" s="2183"/>
      <c r="V160" s="2183"/>
      <c r="W160" s="2183"/>
      <c r="X160" s="2183"/>
      <c r="Y160" s="2183"/>
      <c r="Z160" s="2183"/>
      <c r="AA160" s="2184"/>
      <c r="AB160" s="2184"/>
      <c r="AC160" s="2184"/>
    </row>
    <row r="161" spans="1:29" ht="13">
      <c r="A161" s="4111"/>
      <c r="B161" s="4931" t="s">
        <v>90</v>
      </c>
      <c r="C161" s="2488"/>
      <c r="D161" s="2358"/>
      <c r="E161" s="4111"/>
      <c r="F161" s="4503"/>
      <c r="G161" s="2504"/>
      <c r="H161" s="2505"/>
      <c r="I161" s="2317"/>
      <c r="J161" s="2318"/>
      <c r="K161" s="2318"/>
      <c r="L161" s="2319"/>
      <c r="M161" s="2209">
        <v>25</v>
      </c>
      <c r="N161" s="2210" t="s">
        <v>1100</v>
      </c>
      <c r="O161" s="2211" t="s">
        <v>144</v>
      </c>
      <c r="P161" s="2211" t="s">
        <v>100</v>
      </c>
      <c r="Q161" s="2211" t="s">
        <v>1073</v>
      </c>
      <c r="R161" s="2212">
        <v>14</v>
      </c>
      <c r="S161" s="2202"/>
      <c r="T161" s="4068"/>
      <c r="U161" s="2183"/>
      <c r="V161" s="2183"/>
      <c r="W161" s="2183"/>
      <c r="X161" s="2183"/>
      <c r="Y161" s="2183"/>
      <c r="Z161" s="2183"/>
      <c r="AA161" s="2184"/>
      <c r="AB161" s="2184"/>
      <c r="AC161" s="2184"/>
    </row>
    <row r="162" spans="1:29" ht="13">
      <c r="A162" s="4111"/>
      <c r="B162" s="4442"/>
      <c r="C162" s="2488"/>
      <c r="D162" s="2358"/>
      <c r="E162" s="4111"/>
      <c r="F162" s="4503"/>
      <c r="G162" s="2504"/>
      <c r="H162" s="2311"/>
      <c r="I162" s="2324"/>
      <c r="J162" s="2325"/>
      <c r="K162" s="2325"/>
      <c r="L162" s="2326"/>
      <c r="M162" s="2209"/>
      <c r="N162" s="2210"/>
      <c r="O162" s="2211"/>
      <c r="P162" s="2211"/>
      <c r="Q162" s="2211"/>
      <c r="R162" s="2212"/>
      <c r="S162" s="2202"/>
      <c r="T162" s="4068"/>
      <c r="U162" s="2183"/>
      <c r="V162" s="2183"/>
      <c r="W162" s="2183"/>
      <c r="X162" s="2183"/>
      <c r="Y162" s="2183"/>
      <c r="Z162" s="2183"/>
      <c r="AA162" s="2184"/>
      <c r="AB162" s="2184"/>
      <c r="AC162" s="2184"/>
    </row>
    <row r="163" spans="1:29" ht="13">
      <c r="A163" s="4111"/>
      <c r="B163" s="4442"/>
      <c r="C163" s="2488"/>
      <c r="D163" s="2358"/>
      <c r="E163" s="4111"/>
      <c r="F163" s="4503"/>
      <c r="G163" s="4933"/>
      <c r="H163" s="2311"/>
      <c r="I163" s="2324"/>
      <c r="J163" s="2325"/>
      <c r="K163" s="2325"/>
      <c r="L163" s="2326"/>
      <c r="M163" s="2209"/>
      <c r="N163" s="2210"/>
      <c r="O163" s="2211"/>
      <c r="P163" s="2211"/>
      <c r="Q163" s="2211"/>
      <c r="R163" s="2212"/>
      <c r="S163" s="2202"/>
      <c r="T163" s="4068"/>
      <c r="U163" s="2183"/>
      <c r="V163" s="2183"/>
      <c r="W163" s="2183"/>
      <c r="X163" s="2183"/>
      <c r="Y163" s="2183"/>
      <c r="Z163" s="2183"/>
      <c r="AA163" s="2184"/>
      <c r="AB163" s="2184"/>
      <c r="AC163" s="2184"/>
    </row>
    <row r="164" spans="1:29" ht="13">
      <c r="A164" s="4112"/>
      <c r="B164" s="4443"/>
      <c r="C164" s="2506"/>
      <c r="D164" s="2507"/>
      <c r="E164" s="4112"/>
      <c r="F164" s="4504"/>
      <c r="G164" s="4024"/>
      <c r="H164" s="2508"/>
      <c r="I164" s="2442"/>
      <c r="J164" s="2443"/>
      <c r="K164" s="2443"/>
      <c r="L164" s="2444"/>
      <c r="M164" s="2345"/>
      <c r="N164" s="2346"/>
      <c r="O164" s="2347"/>
      <c r="P164" s="2347"/>
      <c r="Q164" s="2347"/>
      <c r="R164" s="2348"/>
      <c r="S164" s="2225"/>
      <c r="T164" s="4068"/>
      <c r="U164" s="2183"/>
      <c r="V164" s="2183"/>
      <c r="W164" s="2183"/>
      <c r="X164" s="2183"/>
      <c r="Y164" s="2183"/>
      <c r="Z164" s="2183"/>
      <c r="AA164" s="2184"/>
      <c r="AB164" s="2184"/>
      <c r="AC164" s="2184"/>
    </row>
    <row r="165" spans="1:29" ht="13">
      <c r="A165" s="4664" t="s">
        <v>230</v>
      </c>
      <c r="B165" s="4940" t="s">
        <v>1107</v>
      </c>
      <c r="C165" s="2505"/>
      <c r="D165" s="2456"/>
      <c r="E165" s="2447"/>
      <c r="F165" s="2262"/>
      <c r="G165" s="2263"/>
      <c r="H165" s="2264"/>
      <c r="I165" s="2456"/>
      <c r="J165" s="2265"/>
      <c r="K165" s="2265"/>
      <c r="L165" s="2266"/>
      <c r="M165" s="2209"/>
      <c r="N165" s="2210"/>
      <c r="O165" s="2211"/>
      <c r="P165" s="2211"/>
      <c r="Q165" s="2211"/>
      <c r="R165" s="2212"/>
      <c r="S165" s="2202"/>
      <c r="T165" s="4068"/>
      <c r="U165" s="2183"/>
      <c r="V165" s="2183"/>
      <c r="W165" s="2183"/>
      <c r="X165" s="2183"/>
      <c r="Y165" s="2183"/>
      <c r="Z165" s="2183"/>
      <c r="AA165" s="2184"/>
      <c r="AB165" s="2184"/>
      <c r="AC165" s="2184"/>
    </row>
    <row r="166" spans="1:29" ht="13">
      <c r="A166" s="4111"/>
      <c r="B166" s="4941"/>
      <c r="C166" s="2509"/>
      <c r="D166" s="2510"/>
      <c r="E166" s="2511"/>
      <c r="F166" s="2512"/>
      <c r="G166" s="2349"/>
      <c r="H166" s="2513"/>
      <c r="I166" s="2510"/>
      <c r="J166" s="2514"/>
      <c r="K166" s="2514"/>
      <c r="L166" s="2513"/>
      <c r="M166" s="2354"/>
      <c r="N166" s="2355"/>
      <c r="O166" s="2356"/>
      <c r="P166" s="2356"/>
      <c r="Q166" s="2356"/>
      <c r="R166" s="2357"/>
      <c r="S166" s="2202"/>
      <c r="T166" s="4068"/>
      <c r="U166" s="2183"/>
      <c r="V166" s="2183"/>
      <c r="W166" s="2183"/>
      <c r="X166" s="2183"/>
      <c r="Y166" s="2183"/>
      <c r="Z166" s="2183"/>
      <c r="AA166" s="2184"/>
      <c r="AB166" s="2184"/>
      <c r="AC166" s="2184"/>
    </row>
    <row r="167" spans="1:29" ht="13">
      <c r="A167" s="4111"/>
      <c r="B167" s="4935">
        <v>43526</v>
      </c>
      <c r="C167" s="4933"/>
      <c r="D167" s="4952"/>
      <c r="E167" s="2447"/>
      <c r="F167" s="2262"/>
      <c r="G167" s="2263"/>
      <c r="H167" s="2264"/>
      <c r="I167" s="2358"/>
      <c r="J167" s="2265"/>
      <c r="K167" s="2265"/>
      <c r="L167" s="2266"/>
      <c r="M167" s="2209"/>
      <c r="N167" s="2210"/>
      <c r="O167" s="2211"/>
      <c r="P167" s="2211"/>
      <c r="Q167" s="2211"/>
      <c r="R167" s="2212"/>
      <c r="S167" s="2202"/>
      <c r="T167" s="4068"/>
      <c r="U167" s="2183"/>
      <c r="V167" s="2183"/>
      <c r="W167" s="2183"/>
      <c r="X167" s="2183"/>
      <c r="Y167" s="2183"/>
      <c r="Z167" s="2183"/>
      <c r="AA167" s="2184"/>
      <c r="AB167" s="2184"/>
      <c r="AC167" s="2184"/>
    </row>
    <row r="168" spans="1:29" ht="13">
      <c r="A168" s="4111"/>
      <c r="B168" s="4442"/>
      <c r="C168" s="4145"/>
      <c r="D168" s="4189"/>
      <c r="E168" s="2452"/>
      <c r="F168" s="2205"/>
      <c r="G168" s="2263"/>
      <c r="H168" s="2266"/>
      <c r="I168" s="2456"/>
      <c r="J168" s="2265"/>
      <c r="K168" s="2265"/>
      <c r="L168" s="2266"/>
      <c r="M168" s="2209"/>
      <c r="N168" s="2210"/>
      <c r="O168" s="2211"/>
      <c r="P168" s="2211"/>
      <c r="Q168" s="2211"/>
      <c r="R168" s="2212"/>
      <c r="S168" s="2202"/>
      <c r="T168" s="4068"/>
      <c r="U168" s="2183"/>
      <c r="V168" s="2183"/>
      <c r="W168" s="2183"/>
      <c r="X168" s="2183"/>
      <c r="Y168" s="2183"/>
      <c r="Z168" s="2183"/>
      <c r="AA168" s="2184"/>
      <c r="AB168" s="2184"/>
      <c r="AC168" s="2184"/>
    </row>
    <row r="169" spans="1:29" ht="13">
      <c r="A169" s="4111"/>
      <c r="B169" s="4442"/>
      <c r="C169" s="4145"/>
      <c r="D169" s="4189"/>
      <c r="E169" s="2452"/>
      <c r="F169" s="2205"/>
      <c r="G169" s="2263"/>
      <c r="H169" s="2266"/>
      <c r="I169" s="2456"/>
      <c r="J169" s="2265"/>
      <c r="K169" s="2265"/>
      <c r="L169" s="2266"/>
      <c r="M169" s="2209"/>
      <c r="N169" s="2210"/>
      <c r="O169" s="2211"/>
      <c r="P169" s="2211"/>
      <c r="Q169" s="2211"/>
      <c r="R169" s="2212"/>
      <c r="S169" s="2202"/>
      <c r="T169" s="4068"/>
      <c r="U169" s="2183"/>
      <c r="V169" s="2183"/>
      <c r="W169" s="2183"/>
      <c r="X169" s="2183"/>
      <c r="Y169" s="2183"/>
      <c r="Z169" s="2183"/>
      <c r="AA169" s="2184"/>
      <c r="AB169" s="2184"/>
      <c r="AC169" s="2184"/>
    </row>
    <row r="170" spans="1:29" ht="13">
      <c r="A170" s="4111"/>
      <c r="B170" s="4458"/>
      <c r="C170" s="4474"/>
      <c r="D170" s="4207"/>
      <c r="E170" s="2515"/>
      <c r="F170" s="2218"/>
      <c r="G170" s="2267"/>
      <c r="H170" s="2230"/>
      <c r="I170" s="2457"/>
      <c r="J170" s="2228"/>
      <c r="K170" s="2228"/>
      <c r="L170" s="2230"/>
      <c r="M170" s="2221"/>
      <c r="N170" s="2222"/>
      <c r="O170" s="2223"/>
      <c r="P170" s="2223"/>
      <c r="Q170" s="2223"/>
      <c r="R170" s="2224"/>
      <c r="S170" s="2225"/>
      <c r="T170" s="4068"/>
      <c r="U170" s="2183"/>
      <c r="V170" s="2183"/>
      <c r="W170" s="2183"/>
      <c r="X170" s="2183"/>
      <c r="Y170" s="2183"/>
      <c r="Z170" s="2183"/>
      <c r="AA170" s="2184"/>
      <c r="AB170" s="2184"/>
      <c r="AC170" s="2184"/>
    </row>
    <row r="171" spans="1:29" ht="13">
      <c r="A171" s="4111"/>
      <c r="B171" s="4940" t="s">
        <v>1108</v>
      </c>
      <c r="C171" s="5023" t="s">
        <v>415</v>
      </c>
      <c r="D171" s="5025" t="s">
        <v>257</v>
      </c>
      <c r="E171" s="2238"/>
      <c r="F171" s="2239"/>
      <c r="G171" s="2268"/>
      <c r="H171" s="2477"/>
      <c r="I171" s="2516" t="str">
        <f>HYPERLINK("https://www.codep25.com/competitions-2/interclub-jeunes/","IC Jeunes")</f>
        <v>IC Jeunes</v>
      </c>
      <c r="J171" s="2517" t="s">
        <v>413</v>
      </c>
      <c r="K171" s="2518">
        <v>43959</v>
      </c>
      <c r="L171" s="2519" t="s">
        <v>1024</v>
      </c>
      <c r="M171" s="2243"/>
      <c r="N171" s="2244"/>
      <c r="O171" s="2245"/>
      <c r="P171" s="2245"/>
      <c r="Q171" s="2245"/>
      <c r="R171" s="2246"/>
      <c r="S171" s="2202"/>
      <c r="T171" s="4068"/>
      <c r="U171" s="2183"/>
      <c r="V171" s="2183"/>
      <c r="W171" s="2183"/>
      <c r="X171" s="2183"/>
      <c r="Y171" s="2183"/>
      <c r="Z171" s="2183"/>
      <c r="AA171" s="2184"/>
      <c r="AB171" s="2184"/>
      <c r="AC171" s="2184"/>
    </row>
    <row r="172" spans="1:29" ht="13">
      <c r="A172" s="4111"/>
      <c r="B172" s="4941"/>
      <c r="C172" s="4145"/>
      <c r="D172" s="4180"/>
      <c r="E172" s="2284"/>
      <c r="F172" s="2285"/>
      <c r="G172" s="2480"/>
      <c r="H172" s="2481"/>
      <c r="I172" s="1430"/>
      <c r="J172" s="2483"/>
      <c r="K172" s="2503" t="s">
        <v>735</v>
      </c>
      <c r="L172" s="2520" t="s">
        <v>1109</v>
      </c>
      <c r="M172" s="2370"/>
      <c r="N172" s="2371"/>
      <c r="O172" s="2372"/>
      <c r="P172" s="2372"/>
      <c r="Q172" s="2372"/>
      <c r="R172" s="2373"/>
      <c r="S172" s="2202"/>
      <c r="T172" s="4068"/>
      <c r="U172" s="2183"/>
      <c r="V172" s="2183"/>
      <c r="W172" s="2183"/>
      <c r="X172" s="2183"/>
      <c r="Y172" s="2183"/>
      <c r="Z172" s="2183"/>
      <c r="AA172" s="2184"/>
      <c r="AB172" s="2184"/>
      <c r="AC172" s="2184"/>
    </row>
    <row r="173" spans="1:29" ht="13">
      <c r="A173" s="4111"/>
      <c r="B173" s="4989">
        <v>43747</v>
      </c>
      <c r="C173" s="4145"/>
      <c r="D173" s="4716"/>
      <c r="E173" s="2238"/>
      <c r="F173" s="2239"/>
      <c r="G173" s="2268"/>
      <c r="H173" s="2521"/>
      <c r="I173" s="2522"/>
      <c r="J173" s="1418"/>
      <c r="K173" s="1418"/>
      <c r="L173" s="2415"/>
      <c r="M173" s="2243"/>
      <c r="N173" s="2244"/>
      <c r="O173" s="2245"/>
      <c r="P173" s="2245"/>
      <c r="Q173" s="2245"/>
      <c r="R173" s="2246"/>
      <c r="S173" s="2202"/>
      <c r="T173" s="4068"/>
      <c r="U173" s="2183"/>
      <c r="V173" s="2183"/>
      <c r="W173" s="2183"/>
      <c r="X173" s="2183"/>
      <c r="Y173" s="2183"/>
      <c r="Z173" s="2183"/>
      <c r="AA173" s="2184"/>
      <c r="AB173" s="2184"/>
      <c r="AC173" s="2184"/>
    </row>
    <row r="174" spans="1:29" ht="13">
      <c r="A174" s="4111"/>
      <c r="B174" s="4442"/>
      <c r="C174" s="4474"/>
      <c r="D174" s="4147"/>
      <c r="E174" s="2284"/>
      <c r="F174" s="2285"/>
      <c r="G174" s="2268"/>
      <c r="H174" s="2248"/>
      <c r="I174" s="2286"/>
      <c r="J174" s="2272"/>
      <c r="K174" s="2272"/>
      <c r="L174" s="2248"/>
      <c r="M174" s="2243"/>
      <c r="N174" s="2244"/>
      <c r="O174" s="2245"/>
      <c r="P174" s="2245"/>
      <c r="Q174" s="2245"/>
      <c r="R174" s="2246"/>
      <c r="S174" s="2202"/>
      <c r="T174" s="4068"/>
      <c r="U174" s="2183"/>
      <c r="V174" s="2183"/>
      <c r="W174" s="2183"/>
      <c r="X174" s="2183"/>
      <c r="Y174" s="2183"/>
      <c r="Z174" s="2183"/>
      <c r="AA174" s="2184"/>
      <c r="AB174" s="2184"/>
      <c r="AC174" s="2184"/>
    </row>
    <row r="175" spans="1:29" ht="13">
      <c r="A175" s="4111"/>
      <c r="B175" s="4442"/>
      <c r="C175" s="2523"/>
      <c r="D175" s="4147"/>
      <c r="E175" s="2284"/>
      <c r="F175" s="2285"/>
      <c r="G175" s="2268"/>
      <c r="H175" s="2248"/>
      <c r="I175" s="2286"/>
      <c r="J175" s="2272"/>
      <c r="K175" s="2272"/>
      <c r="L175" s="2248"/>
      <c r="M175" s="2243"/>
      <c r="N175" s="2244"/>
      <c r="O175" s="2245"/>
      <c r="P175" s="2245"/>
      <c r="Q175" s="2245"/>
      <c r="R175" s="2246"/>
      <c r="S175" s="2202"/>
      <c r="T175" s="4068"/>
      <c r="U175" s="2183"/>
      <c r="V175" s="2183"/>
      <c r="W175" s="2183"/>
      <c r="X175" s="2183"/>
      <c r="Y175" s="2183"/>
      <c r="Z175" s="2183"/>
      <c r="AA175" s="2184"/>
      <c r="AB175" s="2184"/>
      <c r="AC175" s="2184"/>
    </row>
    <row r="176" spans="1:29" ht="13">
      <c r="A176" s="4111"/>
      <c r="B176" s="4458"/>
      <c r="C176" s="2524"/>
      <c r="D176" s="4180"/>
      <c r="E176" s="2274"/>
      <c r="F176" s="2275"/>
      <c r="G176" s="2276"/>
      <c r="H176" s="2277"/>
      <c r="I176" s="2278"/>
      <c r="J176" s="2279"/>
      <c r="K176" s="2279"/>
      <c r="L176" s="2277"/>
      <c r="M176" s="2280"/>
      <c r="N176" s="2281"/>
      <c r="O176" s="2282"/>
      <c r="P176" s="2282"/>
      <c r="Q176" s="2282"/>
      <c r="R176" s="2283"/>
      <c r="S176" s="2225"/>
      <c r="T176" s="4068"/>
      <c r="U176" s="2183"/>
      <c r="V176" s="2183"/>
      <c r="W176" s="2183"/>
      <c r="X176" s="2183"/>
      <c r="Y176" s="2183"/>
      <c r="Z176" s="2183"/>
      <c r="AA176" s="2184"/>
      <c r="AB176" s="2184"/>
      <c r="AC176" s="2184"/>
    </row>
    <row r="177" spans="1:29" ht="13">
      <c r="A177" s="4111"/>
      <c r="B177" s="4990" t="s">
        <v>244</v>
      </c>
      <c r="C177" s="4938"/>
      <c r="D177" s="4716"/>
      <c r="E177" s="2238"/>
      <c r="F177" s="2239"/>
      <c r="G177" s="2268"/>
      <c r="H177" s="4991" t="s">
        <v>936</v>
      </c>
      <c r="I177" s="4979" t="str">
        <f>HYPERLINK("https://www.codep25.com/les-tdj/","TDJ 5")</f>
        <v>TDJ 5</v>
      </c>
      <c r="J177" s="2525" t="s">
        <v>410</v>
      </c>
      <c r="K177" s="2525" t="s">
        <v>1110</v>
      </c>
      <c r="L177" s="2410" t="s">
        <v>107</v>
      </c>
      <c r="M177" s="2526"/>
      <c r="N177" s="2244"/>
      <c r="O177" s="2245"/>
      <c r="P177" s="2245"/>
      <c r="Q177" s="2245"/>
      <c r="R177" s="2246"/>
      <c r="S177" s="5008" t="s">
        <v>1111</v>
      </c>
      <c r="T177" s="4068"/>
      <c r="U177" s="2183"/>
      <c r="V177" s="2183"/>
      <c r="W177" s="2183"/>
      <c r="X177" s="2183"/>
      <c r="Y177" s="2183"/>
      <c r="Z177" s="2183"/>
      <c r="AA177" s="2184"/>
      <c r="AB177" s="2184"/>
      <c r="AC177" s="2184"/>
    </row>
    <row r="178" spans="1:29" ht="13">
      <c r="A178" s="4111"/>
      <c r="B178" s="4442"/>
      <c r="C178" s="4145"/>
      <c r="D178" s="4147"/>
      <c r="E178" s="2284"/>
      <c r="F178" s="2285"/>
      <c r="G178" s="2268"/>
      <c r="H178" s="4207"/>
      <c r="I178" s="4207"/>
      <c r="J178" s="2298"/>
      <c r="K178" s="2503" t="s">
        <v>735</v>
      </c>
      <c r="L178" s="2463"/>
      <c r="M178" s="2243"/>
      <c r="N178" s="2244"/>
      <c r="O178" s="2245"/>
      <c r="P178" s="2245"/>
      <c r="Q178" s="2245"/>
      <c r="R178" s="2246"/>
      <c r="S178" s="4068"/>
      <c r="T178" s="4068"/>
      <c r="U178" s="2183"/>
      <c r="V178" s="2183"/>
      <c r="W178" s="2183"/>
      <c r="X178" s="2183"/>
      <c r="Y178" s="2183"/>
      <c r="Z178" s="2183"/>
      <c r="AA178" s="2184"/>
      <c r="AB178" s="2184"/>
      <c r="AC178" s="2184"/>
    </row>
    <row r="179" spans="1:29" ht="13">
      <c r="A179" s="4111"/>
      <c r="B179" s="4442"/>
      <c r="C179" s="4145"/>
      <c r="D179" s="4147"/>
      <c r="E179" s="2284"/>
      <c r="F179" s="2285"/>
      <c r="G179" s="2268"/>
      <c r="H179" s="2269"/>
      <c r="I179" s="4986" t="str">
        <f>HYPERLINK("https://www.codep25.com/jeunes/minibad/","Minibad 5")</f>
        <v>Minibad 5</v>
      </c>
      <c r="J179" s="2527" t="s">
        <v>410</v>
      </c>
      <c r="K179" s="2527" t="s">
        <v>1110</v>
      </c>
      <c r="L179" s="2528" t="s">
        <v>107</v>
      </c>
      <c r="M179" s="2526"/>
      <c r="N179" s="2244"/>
      <c r="O179" s="2245"/>
      <c r="P179" s="2245"/>
      <c r="Q179" s="2245"/>
      <c r="R179" s="2246"/>
      <c r="S179" s="2202"/>
      <c r="T179" s="4068"/>
      <c r="U179" s="2183"/>
      <c r="V179" s="2183"/>
      <c r="W179" s="2183"/>
      <c r="X179" s="2183"/>
      <c r="Y179" s="2183"/>
      <c r="Z179" s="2183"/>
      <c r="AA179" s="2184"/>
      <c r="AB179" s="2184"/>
      <c r="AC179" s="2184"/>
    </row>
    <row r="180" spans="1:29" ht="13">
      <c r="A180" s="4111"/>
      <c r="B180" s="4458"/>
      <c r="C180" s="4474"/>
      <c r="D180" s="4180"/>
      <c r="E180" s="2274"/>
      <c r="F180" s="2275"/>
      <c r="G180" s="2276"/>
      <c r="H180" s="2529"/>
      <c r="I180" s="4207"/>
      <c r="J180" s="2301"/>
      <c r="K180" s="2503" t="s">
        <v>735</v>
      </c>
      <c r="L180" s="2466"/>
      <c r="M180" s="2530"/>
      <c r="N180" s="2281"/>
      <c r="O180" s="2282"/>
      <c r="P180" s="2282"/>
      <c r="Q180" s="2282"/>
      <c r="R180" s="2283"/>
      <c r="S180" s="2225"/>
      <c r="T180" s="4068"/>
      <c r="U180" s="2183"/>
      <c r="V180" s="2183"/>
      <c r="W180" s="2183"/>
      <c r="X180" s="2183"/>
      <c r="Y180" s="2183"/>
      <c r="Z180" s="2183"/>
      <c r="AA180" s="2184"/>
      <c r="AB180" s="2184"/>
      <c r="AC180" s="2184"/>
    </row>
    <row r="181" spans="1:29" ht="13">
      <c r="A181" s="4111"/>
      <c r="B181" s="4940" t="s">
        <v>1112</v>
      </c>
      <c r="C181" s="2291"/>
      <c r="D181" s="2291"/>
      <c r="E181" s="2238"/>
      <c r="F181" s="2239"/>
      <c r="G181" s="4987" t="s">
        <v>1113</v>
      </c>
      <c r="H181" s="2291"/>
      <c r="I181" s="2286"/>
      <c r="J181" s="2272"/>
      <c r="K181" s="2272"/>
      <c r="L181" s="2248"/>
      <c r="M181" s="2243"/>
      <c r="N181" s="2244"/>
      <c r="O181" s="2245"/>
      <c r="P181" s="2245"/>
      <c r="Q181" s="2245"/>
      <c r="R181" s="2246"/>
      <c r="S181" s="2202"/>
      <c r="T181" s="4068"/>
      <c r="U181" s="2183"/>
      <c r="V181" s="2183"/>
      <c r="W181" s="2183"/>
      <c r="X181" s="2183"/>
      <c r="Y181" s="2183"/>
      <c r="Z181" s="2183"/>
      <c r="AA181" s="2184"/>
      <c r="AB181" s="2184"/>
      <c r="AC181" s="2184"/>
    </row>
    <row r="182" spans="1:29" ht="13">
      <c r="A182" s="4111"/>
      <c r="B182" s="4941"/>
      <c r="C182" s="2531"/>
      <c r="D182" s="2531"/>
      <c r="E182" s="2532"/>
      <c r="F182" s="2533"/>
      <c r="G182" s="4145"/>
      <c r="H182" s="2531"/>
      <c r="I182" s="2534"/>
      <c r="J182" s="2368"/>
      <c r="K182" s="2368"/>
      <c r="L182" s="2369"/>
      <c r="M182" s="2370"/>
      <c r="N182" s="2371"/>
      <c r="O182" s="2372"/>
      <c r="P182" s="2372"/>
      <c r="Q182" s="2372"/>
      <c r="R182" s="2373"/>
      <c r="S182" s="2202"/>
      <c r="T182" s="4068"/>
      <c r="U182" s="2183"/>
      <c r="V182" s="2183"/>
      <c r="W182" s="2183"/>
      <c r="X182" s="2183"/>
      <c r="Y182" s="2183"/>
      <c r="Z182" s="2183"/>
      <c r="AA182" s="2184"/>
      <c r="AB182" s="2184"/>
      <c r="AC182" s="2184"/>
    </row>
    <row r="183" spans="1:29" ht="13">
      <c r="A183" s="4111"/>
      <c r="B183" s="4936" t="s">
        <v>248</v>
      </c>
      <c r="C183" s="4938"/>
      <c r="D183" s="4716"/>
      <c r="E183" s="2238"/>
      <c r="F183" s="2239"/>
      <c r="G183" s="4145"/>
      <c r="H183" s="4988"/>
      <c r="I183" s="2287"/>
      <c r="J183" s="2272"/>
      <c r="K183" s="2272"/>
      <c r="L183" s="2248"/>
      <c r="M183" s="2243"/>
      <c r="N183" s="2244"/>
      <c r="O183" s="2245"/>
      <c r="P183" s="2245"/>
      <c r="Q183" s="2245"/>
      <c r="R183" s="2246"/>
      <c r="S183" s="2202"/>
      <c r="T183" s="4068"/>
      <c r="U183" s="2183"/>
      <c r="V183" s="2183"/>
      <c r="W183" s="2183"/>
      <c r="X183" s="2183"/>
      <c r="Y183" s="2183"/>
      <c r="Z183" s="2183"/>
      <c r="AA183" s="2184"/>
      <c r="AB183" s="2184"/>
      <c r="AC183" s="2184"/>
    </row>
    <row r="184" spans="1:29" ht="13">
      <c r="A184" s="4111"/>
      <c r="B184" s="4442"/>
      <c r="C184" s="4145"/>
      <c r="D184" s="4147"/>
      <c r="E184" s="2284"/>
      <c r="F184" s="2285"/>
      <c r="G184" s="4145"/>
      <c r="H184" s="4147"/>
      <c r="I184" s="2286"/>
      <c r="J184" s="2272"/>
      <c r="K184" s="2272"/>
      <c r="L184" s="2248"/>
      <c r="M184" s="2243"/>
      <c r="N184" s="2244"/>
      <c r="O184" s="2245"/>
      <c r="P184" s="2245"/>
      <c r="Q184" s="2245"/>
      <c r="R184" s="2246"/>
      <c r="S184" s="2202"/>
      <c r="T184" s="4068"/>
      <c r="U184" s="2183"/>
      <c r="V184" s="2183"/>
      <c r="W184" s="2183"/>
      <c r="X184" s="2183"/>
      <c r="Y184" s="2183"/>
      <c r="Z184" s="2183"/>
      <c r="AA184" s="2184"/>
      <c r="AB184" s="2184"/>
      <c r="AC184" s="2184"/>
    </row>
    <row r="185" spans="1:29" ht="13">
      <c r="A185" s="4111"/>
      <c r="B185" s="4442"/>
      <c r="C185" s="4145"/>
      <c r="D185" s="4147"/>
      <c r="E185" s="2284"/>
      <c r="F185" s="2285"/>
      <c r="G185" s="4145"/>
      <c r="H185" s="2291"/>
      <c r="I185" s="2286"/>
      <c r="J185" s="2272"/>
      <c r="K185" s="2272"/>
      <c r="L185" s="2248"/>
      <c r="M185" s="2243"/>
      <c r="N185" s="2244"/>
      <c r="O185" s="2245"/>
      <c r="P185" s="2245"/>
      <c r="Q185" s="2245"/>
      <c r="R185" s="2246"/>
      <c r="S185" s="2202"/>
      <c r="T185" s="4068"/>
      <c r="U185" s="2183"/>
      <c r="V185" s="2183"/>
      <c r="W185" s="2183"/>
      <c r="X185" s="2183"/>
      <c r="Y185" s="2183"/>
      <c r="Z185" s="2183"/>
      <c r="AA185" s="2184"/>
      <c r="AB185" s="2184"/>
      <c r="AC185" s="2184"/>
    </row>
    <row r="186" spans="1:29" ht="13">
      <c r="A186" s="4111"/>
      <c r="B186" s="4458"/>
      <c r="C186" s="4474"/>
      <c r="D186" s="4180"/>
      <c r="E186" s="2274"/>
      <c r="F186" s="2275"/>
      <c r="G186" s="4474"/>
      <c r="H186" s="2398"/>
      <c r="I186" s="2278"/>
      <c r="J186" s="2279"/>
      <c r="K186" s="2279"/>
      <c r="L186" s="2277"/>
      <c r="M186" s="2280"/>
      <c r="N186" s="2281"/>
      <c r="O186" s="2282"/>
      <c r="P186" s="2282"/>
      <c r="Q186" s="2282"/>
      <c r="R186" s="2283"/>
      <c r="S186" s="2225"/>
      <c r="T186" s="4068"/>
      <c r="U186" s="2183"/>
      <c r="V186" s="2183"/>
      <c r="W186" s="2183"/>
      <c r="X186" s="2183"/>
      <c r="Y186" s="2183"/>
      <c r="Z186" s="2183"/>
      <c r="AA186" s="2184"/>
      <c r="AB186" s="2184"/>
      <c r="AC186" s="2184"/>
    </row>
    <row r="187" spans="1:29" ht="13">
      <c r="A187" s="4111"/>
      <c r="B187" s="4936" t="s">
        <v>40</v>
      </c>
      <c r="C187" s="4938"/>
      <c r="D187" s="4716"/>
      <c r="E187" s="2238"/>
      <c r="F187" s="2239"/>
      <c r="G187" s="4987" t="s">
        <v>1114</v>
      </c>
      <c r="H187" s="2290"/>
      <c r="I187" s="2287"/>
      <c r="J187" s="2272"/>
      <c r="K187" s="2272"/>
      <c r="L187" s="2248"/>
      <c r="M187" s="2243"/>
      <c r="N187" s="2244"/>
      <c r="O187" s="2245"/>
      <c r="P187" s="2245"/>
      <c r="Q187" s="2245"/>
      <c r="R187" s="2246"/>
      <c r="S187" s="2202"/>
      <c r="T187" s="4068"/>
      <c r="U187" s="2183"/>
      <c r="V187" s="2183"/>
      <c r="W187" s="2183"/>
      <c r="X187" s="2183"/>
      <c r="Y187" s="2183"/>
      <c r="Z187" s="2183"/>
      <c r="AA187" s="2184"/>
      <c r="AB187" s="2184"/>
      <c r="AC187" s="2184"/>
    </row>
    <row r="188" spans="1:29" ht="13">
      <c r="A188" s="4111"/>
      <c r="B188" s="4442"/>
      <c r="C188" s="4145"/>
      <c r="D188" s="4147"/>
      <c r="E188" s="2284"/>
      <c r="F188" s="2285"/>
      <c r="G188" s="4145"/>
      <c r="H188" s="2291"/>
      <c r="I188" s="2286"/>
      <c r="J188" s="2272"/>
      <c r="K188" s="2272"/>
      <c r="L188" s="2248"/>
      <c r="M188" s="2243"/>
      <c r="N188" s="2244"/>
      <c r="O188" s="2245"/>
      <c r="P188" s="2245"/>
      <c r="Q188" s="2245"/>
      <c r="R188" s="2246"/>
      <c r="S188" s="2202"/>
      <c r="T188" s="4068"/>
      <c r="U188" s="2183"/>
      <c r="V188" s="2183"/>
      <c r="W188" s="2183"/>
      <c r="X188" s="2183"/>
      <c r="Y188" s="2183"/>
      <c r="Z188" s="2183"/>
      <c r="AA188" s="2184"/>
      <c r="AB188" s="2184"/>
      <c r="AC188" s="2184"/>
    </row>
    <row r="189" spans="1:29" ht="13">
      <c r="A189" s="4111"/>
      <c r="B189" s="4442"/>
      <c r="C189" s="4145"/>
      <c r="D189" s="4147"/>
      <c r="E189" s="2284"/>
      <c r="F189" s="2285"/>
      <c r="G189" s="4145"/>
      <c r="H189" s="2291"/>
      <c r="I189" s="2286"/>
      <c r="J189" s="2272"/>
      <c r="K189" s="2272"/>
      <c r="L189" s="2248"/>
      <c r="M189" s="2243"/>
      <c r="N189" s="2244"/>
      <c r="O189" s="2245"/>
      <c r="P189" s="2245"/>
      <c r="Q189" s="2245"/>
      <c r="R189" s="2246"/>
      <c r="S189" s="2202"/>
      <c r="T189" s="4068"/>
      <c r="U189" s="2183"/>
      <c r="V189" s="2183"/>
      <c r="W189" s="2183"/>
      <c r="X189" s="2183"/>
      <c r="Y189" s="2183"/>
      <c r="Z189" s="2183"/>
      <c r="AA189" s="2184"/>
      <c r="AB189" s="2184"/>
      <c r="AC189" s="2184"/>
    </row>
    <row r="190" spans="1:29" ht="13">
      <c r="A190" s="4112"/>
      <c r="B190" s="4443"/>
      <c r="C190" s="4024"/>
      <c r="D190" s="4148"/>
      <c r="E190" s="2292"/>
      <c r="F190" s="2293"/>
      <c r="G190" s="4145"/>
      <c r="H190" s="2294"/>
      <c r="I190" s="2295"/>
      <c r="J190" s="2296"/>
      <c r="K190" s="2296"/>
      <c r="L190" s="2255"/>
      <c r="M190" s="2256"/>
      <c r="N190" s="2257"/>
      <c r="O190" s="2258"/>
      <c r="P190" s="2258"/>
      <c r="Q190" s="2258"/>
      <c r="R190" s="2259"/>
      <c r="S190" s="2202"/>
      <c r="T190" s="4068"/>
      <c r="U190" s="2183"/>
      <c r="V190" s="2183"/>
      <c r="W190" s="2183"/>
      <c r="X190" s="2183"/>
      <c r="Y190" s="2183"/>
      <c r="Z190" s="2183"/>
      <c r="AA190" s="2184"/>
      <c r="AB190" s="2184"/>
      <c r="AC190" s="2184"/>
    </row>
    <row r="191" spans="1:29" ht="13">
      <c r="A191" s="4664" t="s">
        <v>252</v>
      </c>
      <c r="B191" s="4940" t="s">
        <v>1115</v>
      </c>
      <c r="C191" s="2291"/>
      <c r="D191" s="2291"/>
      <c r="E191" s="2238"/>
      <c r="F191" s="2239"/>
      <c r="G191" s="4145"/>
      <c r="H191" s="2291"/>
      <c r="I191" s="2286"/>
      <c r="J191" s="2272"/>
      <c r="K191" s="2272"/>
      <c r="L191" s="2248"/>
      <c r="M191" s="2526"/>
      <c r="N191" s="2244"/>
      <c r="O191" s="2245"/>
      <c r="P191" s="2245"/>
      <c r="Q191" s="2245"/>
      <c r="R191" s="2246"/>
      <c r="S191" s="2202"/>
      <c r="T191" s="4068"/>
      <c r="U191" s="2183"/>
      <c r="V191" s="2183"/>
      <c r="W191" s="2183"/>
      <c r="X191" s="2183"/>
      <c r="Y191" s="2183"/>
      <c r="Z191" s="2183"/>
      <c r="AA191" s="2184"/>
      <c r="AB191" s="2184"/>
      <c r="AC191" s="2184"/>
    </row>
    <row r="192" spans="1:29" ht="13">
      <c r="A192" s="4111"/>
      <c r="B192" s="4458"/>
      <c r="C192" s="2291"/>
      <c r="D192" s="2291"/>
      <c r="E192" s="2274"/>
      <c r="F192" s="2275"/>
      <c r="G192" s="4474"/>
      <c r="H192" s="2291"/>
      <c r="I192" s="2278"/>
      <c r="J192" s="2279"/>
      <c r="K192" s="2279"/>
      <c r="L192" s="2277"/>
      <c r="M192" s="2530"/>
      <c r="N192" s="2281"/>
      <c r="O192" s="2282"/>
      <c r="P192" s="2282"/>
      <c r="Q192" s="2282"/>
      <c r="R192" s="2283"/>
      <c r="S192" s="2225"/>
      <c r="T192" s="4068"/>
      <c r="U192" s="2183"/>
      <c r="V192" s="2183"/>
      <c r="W192" s="2183"/>
      <c r="X192" s="2183"/>
      <c r="Y192" s="2183"/>
      <c r="Z192" s="2183"/>
      <c r="AA192" s="2184"/>
      <c r="AB192" s="2184"/>
      <c r="AC192" s="2184"/>
    </row>
    <row r="193" spans="1:29" ht="13">
      <c r="A193" s="4111"/>
      <c r="B193" s="4939">
        <v>43652</v>
      </c>
      <c r="C193" s="4946"/>
      <c r="D193" s="4957"/>
      <c r="E193" s="2238"/>
      <c r="F193" s="2239"/>
      <c r="G193" s="2359"/>
      <c r="H193" s="2374"/>
      <c r="I193" s="4979" t="str">
        <f>HYPERLINK("https://www.codep25.com/les-tdj/","TDJ 6")</f>
        <v>TDJ 6</v>
      </c>
      <c r="J193" s="2525" t="s">
        <v>998</v>
      </c>
      <c r="K193" s="2525" t="s">
        <v>1116</v>
      </c>
      <c r="L193" s="2410" t="s">
        <v>1117</v>
      </c>
      <c r="M193" s="2243"/>
      <c r="N193" s="2244"/>
      <c r="O193" s="2245"/>
      <c r="P193" s="2245"/>
      <c r="Q193" s="2245"/>
      <c r="R193" s="2246"/>
      <c r="S193" s="2202"/>
      <c r="T193" s="4068"/>
      <c r="U193" s="2183"/>
      <c r="V193" s="2183"/>
      <c r="W193" s="2183"/>
      <c r="X193" s="2183"/>
      <c r="Y193" s="2183"/>
      <c r="Z193" s="2183"/>
      <c r="AA193" s="2184"/>
      <c r="AB193" s="2184"/>
      <c r="AC193" s="2184"/>
    </row>
    <row r="194" spans="1:29" ht="13">
      <c r="A194" s="4111"/>
      <c r="B194" s="4442"/>
      <c r="C194" s="4145"/>
      <c r="D194" s="4147"/>
      <c r="E194" s="2284"/>
      <c r="F194" s="2285"/>
      <c r="G194" s="2291"/>
      <c r="H194" s="2291"/>
      <c r="I194" s="4207"/>
      <c r="J194" s="2298"/>
      <c r="K194" s="2503" t="s">
        <v>735</v>
      </c>
      <c r="L194" s="2463"/>
      <c r="M194" s="2243"/>
      <c r="N194" s="2244"/>
      <c r="O194" s="2245"/>
      <c r="P194" s="2245"/>
      <c r="Q194" s="2245"/>
      <c r="R194" s="2246"/>
      <c r="S194" s="2202"/>
      <c r="T194" s="4068"/>
      <c r="U194" s="2183"/>
      <c r="V194" s="2183"/>
      <c r="W194" s="2183"/>
      <c r="X194" s="2183"/>
      <c r="Y194" s="2183"/>
      <c r="Z194" s="2183"/>
      <c r="AA194" s="2184"/>
      <c r="AB194" s="2184"/>
      <c r="AC194" s="2184"/>
    </row>
    <row r="195" spans="1:29" ht="13">
      <c r="A195" s="4111"/>
      <c r="B195" s="4442"/>
      <c r="C195" s="4145"/>
      <c r="D195" s="4147"/>
      <c r="E195" s="2284"/>
      <c r="F195" s="2285"/>
      <c r="G195" s="2291"/>
      <c r="H195" s="2291"/>
      <c r="I195" s="4986" t="str">
        <f>HYPERLINK("https://www.codep25.com/jeunes/minibad/","Minibad 6")</f>
        <v>Minibad 6</v>
      </c>
      <c r="J195" s="2527" t="s">
        <v>998</v>
      </c>
      <c r="K195" s="2527" t="s">
        <v>1116</v>
      </c>
      <c r="L195" s="2528" t="s">
        <v>1117</v>
      </c>
      <c r="M195" s="2243"/>
      <c r="N195" s="2244"/>
      <c r="O195" s="2245"/>
      <c r="P195" s="2245"/>
      <c r="Q195" s="2245"/>
      <c r="R195" s="2246"/>
      <c r="S195" s="2202"/>
      <c r="T195" s="4068"/>
      <c r="U195" s="2183"/>
      <c r="V195" s="2183"/>
      <c r="W195" s="2183"/>
      <c r="X195" s="2183"/>
      <c r="Y195" s="2183"/>
      <c r="Z195" s="2183"/>
      <c r="AA195" s="2184"/>
      <c r="AB195" s="2184"/>
      <c r="AC195" s="2184"/>
    </row>
    <row r="196" spans="1:29" ht="13">
      <c r="A196" s="4111"/>
      <c r="B196" s="4941"/>
      <c r="C196" s="4951"/>
      <c r="D196" s="4993"/>
      <c r="E196" s="2274"/>
      <c r="F196" s="2275"/>
      <c r="G196" s="2291"/>
      <c r="H196" s="2531"/>
      <c r="I196" s="4207"/>
      <c r="J196" s="2527"/>
      <c r="K196" s="2503" t="s">
        <v>735</v>
      </c>
      <c r="L196" s="2528"/>
      <c r="M196" s="2370"/>
      <c r="N196" s="2371"/>
      <c r="O196" s="2372"/>
      <c r="P196" s="2372"/>
      <c r="Q196" s="2372"/>
      <c r="R196" s="2373"/>
      <c r="S196" s="2202"/>
      <c r="T196" s="4068"/>
      <c r="U196" s="2183"/>
      <c r="V196" s="2183"/>
      <c r="W196" s="2183"/>
      <c r="X196" s="2183"/>
      <c r="Y196" s="2183"/>
      <c r="Z196" s="2183"/>
      <c r="AA196" s="2184"/>
      <c r="AB196" s="2184"/>
      <c r="AC196" s="2184"/>
    </row>
    <row r="197" spans="1:29" ht="13">
      <c r="A197" s="4111"/>
      <c r="B197" s="4945" t="s">
        <v>50</v>
      </c>
      <c r="C197" s="4946"/>
      <c r="D197" s="4957"/>
      <c r="E197" s="2238"/>
      <c r="F197" s="2239"/>
      <c r="G197" s="2399"/>
      <c r="H197" s="4994" t="s">
        <v>1118</v>
      </c>
      <c r="I197" s="2185"/>
      <c r="J197" s="1572"/>
      <c r="K197" s="1572"/>
      <c r="L197" s="1439"/>
      <c r="M197" s="2379"/>
      <c r="N197" s="2380"/>
      <c r="O197" s="2381"/>
      <c r="P197" s="2381"/>
      <c r="Q197" s="2381"/>
      <c r="R197" s="2382"/>
      <c r="S197" s="2202"/>
      <c r="T197" s="4068"/>
      <c r="U197" s="2183"/>
      <c r="V197" s="2183"/>
      <c r="W197" s="2183"/>
      <c r="X197" s="2183"/>
      <c r="Y197" s="2183"/>
      <c r="Z197" s="2183"/>
      <c r="AA197" s="2184"/>
      <c r="AB197" s="2184"/>
      <c r="AC197" s="2184"/>
    </row>
    <row r="198" spans="1:29" ht="13">
      <c r="A198" s="4111"/>
      <c r="B198" s="4442"/>
      <c r="C198" s="4145"/>
      <c r="D198" s="4147"/>
      <c r="E198" s="2284"/>
      <c r="F198" s="2285"/>
      <c r="G198" s="2268"/>
      <c r="H198" s="4147"/>
      <c r="I198" s="2185"/>
      <c r="J198" s="2535"/>
      <c r="K198" s="2535"/>
      <c r="L198" s="2536"/>
      <c r="M198" s="2537"/>
      <c r="N198" s="2538"/>
      <c r="O198" s="2539"/>
      <c r="P198" s="2539"/>
      <c r="Q198" s="2245"/>
      <c r="R198" s="2246"/>
      <c r="S198" s="2202"/>
      <c r="T198" s="4068"/>
      <c r="U198" s="2183"/>
      <c r="V198" s="2183"/>
      <c r="W198" s="2183"/>
      <c r="X198" s="2183"/>
      <c r="Y198" s="2183"/>
      <c r="Z198" s="2183"/>
      <c r="AA198" s="2184"/>
      <c r="AB198" s="2184"/>
      <c r="AC198" s="2184"/>
    </row>
    <row r="199" spans="1:29" ht="13">
      <c r="A199" s="4111"/>
      <c r="B199" s="4442"/>
      <c r="C199" s="4145"/>
      <c r="D199" s="4147"/>
      <c r="E199" s="2284"/>
      <c r="F199" s="2285"/>
      <c r="G199" s="2268"/>
      <c r="H199" s="4147"/>
      <c r="I199" s="2185"/>
      <c r="J199" s="2535"/>
      <c r="K199" s="2535"/>
      <c r="L199" s="2536"/>
      <c r="M199" s="2537"/>
      <c r="N199" s="2538"/>
      <c r="O199" s="2539"/>
      <c r="P199" s="2539"/>
      <c r="Q199" s="2245"/>
      <c r="R199" s="2246"/>
      <c r="S199" s="2202"/>
      <c r="T199" s="4068"/>
      <c r="U199" s="2183"/>
      <c r="V199" s="2183"/>
      <c r="W199" s="2183"/>
      <c r="X199" s="2183"/>
      <c r="Y199" s="2183"/>
      <c r="Z199" s="2183"/>
      <c r="AA199" s="2184"/>
      <c r="AB199" s="2184"/>
      <c r="AC199" s="2184"/>
    </row>
    <row r="200" spans="1:29" ht="13">
      <c r="A200" s="4111"/>
      <c r="B200" s="4458"/>
      <c r="C200" s="4474"/>
      <c r="D200" s="4180"/>
      <c r="E200" s="2274"/>
      <c r="F200" s="2275"/>
      <c r="G200" s="2276"/>
      <c r="H200" s="4180"/>
      <c r="I200" s="2540"/>
      <c r="J200" s="2307"/>
      <c r="K200" s="2307"/>
      <c r="L200" s="2388"/>
      <c r="M200" s="2541"/>
      <c r="N200" s="2542"/>
      <c r="O200" s="2543"/>
      <c r="P200" s="2543"/>
      <c r="Q200" s="2282"/>
      <c r="R200" s="2283"/>
      <c r="S200" s="2225"/>
      <c r="T200" s="4068"/>
      <c r="U200" s="2183"/>
      <c r="V200" s="2183"/>
      <c r="W200" s="2183"/>
      <c r="X200" s="2183"/>
      <c r="Y200" s="2183"/>
      <c r="Z200" s="2183"/>
      <c r="AA200" s="2184"/>
      <c r="AB200" s="2184"/>
      <c r="AC200" s="2184"/>
    </row>
    <row r="201" spans="1:29" ht="13">
      <c r="A201" s="4111"/>
      <c r="B201" s="4936" t="s">
        <v>54</v>
      </c>
      <c r="C201" s="4938"/>
      <c r="D201" s="4716"/>
      <c r="E201" s="2238"/>
      <c r="F201" s="2239"/>
      <c r="G201" s="4987" t="s">
        <v>1119</v>
      </c>
      <c r="H201" s="2290"/>
      <c r="I201" s="4927" t="str">
        <f>HYPERLINK("https://www.codep25.com/le-cdj/","CDJ 5")</f>
        <v>CDJ 5</v>
      </c>
      <c r="J201" s="2393" t="s">
        <v>410</v>
      </c>
      <c r="K201" s="2544">
        <v>44002</v>
      </c>
      <c r="L201" s="2394" t="s">
        <v>1120</v>
      </c>
      <c r="M201" s="2243"/>
      <c r="N201" s="2244"/>
      <c r="O201" s="2245"/>
      <c r="P201" s="2245"/>
      <c r="Q201" s="2245"/>
      <c r="R201" s="2246"/>
      <c r="S201" s="2202"/>
      <c r="T201" s="4068"/>
      <c r="U201" s="2183"/>
      <c r="V201" s="2183"/>
      <c r="W201" s="2183"/>
      <c r="X201" s="2183"/>
      <c r="Y201" s="2183"/>
      <c r="Z201" s="2183"/>
      <c r="AA201" s="2184"/>
      <c r="AB201" s="2184"/>
      <c r="AC201" s="2184"/>
    </row>
    <row r="202" spans="1:29" ht="13">
      <c r="A202" s="4111"/>
      <c r="B202" s="4442"/>
      <c r="C202" s="4145"/>
      <c r="D202" s="4147"/>
      <c r="E202" s="2284"/>
      <c r="F202" s="2285"/>
      <c r="G202" s="4145"/>
      <c r="H202" s="2291"/>
      <c r="I202" s="4207"/>
      <c r="J202" s="2314" t="s">
        <v>640</v>
      </c>
      <c r="K202" s="2503" t="s">
        <v>735</v>
      </c>
      <c r="L202" s="2545"/>
      <c r="M202" s="2243"/>
      <c r="N202" s="2244"/>
      <c r="O202" s="2245"/>
      <c r="P202" s="2245"/>
      <c r="Q202" s="2245"/>
      <c r="R202" s="2246"/>
      <c r="S202" s="2202"/>
      <c r="T202" s="4068"/>
      <c r="U202" s="2183"/>
      <c r="V202" s="2183"/>
      <c r="W202" s="2183"/>
      <c r="X202" s="2183"/>
      <c r="Y202" s="2183"/>
      <c r="Z202" s="2183"/>
      <c r="AA202" s="2184"/>
      <c r="AB202" s="2184"/>
      <c r="AC202" s="2184"/>
    </row>
    <row r="203" spans="1:29" ht="13">
      <c r="A203" s="4111"/>
      <c r="B203" s="4442"/>
      <c r="C203" s="4145"/>
      <c r="D203" s="4147"/>
      <c r="E203" s="2284"/>
      <c r="F203" s="2285"/>
      <c r="G203" s="4145"/>
      <c r="H203" s="2291"/>
      <c r="I203" s="2287"/>
      <c r="J203" s="2272"/>
      <c r="K203" s="2272"/>
      <c r="L203" s="2248"/>
      <c r="M203" s="2243"/>
      <c r="N203" s="2244"/>
      <c r="O203" s="2245"/>
      <c r="P203" s="2245"/>
      <c r="Q203" s="2245"/>
      <c r="R203" s="2246"/>
      <c r="S203" s="2202"/>
      <c r="T203" s="4068"/>
      <c r="U203" s="2183"/>
      <c r="V203" s="2183"/>
      <c r="W203" s="2183"/>
      <c r="X203" s="2183"/>
      <c r="Y203" s="2183"/>
      <c r="Z203" s="2183"/>
      <c r="AA203" s="2184"/>
      <c r="AB203" s="2184"/>
      <c r="AC203" s="2184"/>
    </row>
    <row r="204" spans="1:29" ht="13">
      <c r="A204" s="4111"/>
      <c r="B204" s="4458"/>
      <c r="C204" s="4474"/>
      <c r="D204" s="4180"/>
      <c r="E204" s="2274"/>
      <c r="F204" s="2275"/>
      <c r="G204" s="4474"/>
      <c r="H204" s="2398"/>
      <c r="I204" s="2278"/>
      <c r="J204" s="2279"/>
      <c r="K204" s="2279"/>
      <c r="L204" s="2277"/>
      <c r="M204" s="2280"/>
      <c r="N204" s="2281"/>
      <c r="O204" s="2282"/>
      <c r="P204" s="2282"/>
      <c r="Q204" s="2282"/>
      <c r="R204" s="2283"/>
      <c r="S204" s="2225"/>
      <c r="T204" s="4068"/>
      <c r="U204" s="2183"/>
      <c r="V204" s="2183"/>
      <c r="W204" s="2183"/>
      <c r="X204" s="2183"/>
      <c r="Y204" s="2183"/>
      <c r="Z204" s="2183"/>
      <c r="AA204" s="2184"/>
      <c r="AB204" s="2184"/>
      <c r="AC204" s="2184"/>
    </row>
    <row r="205" spans="1:29" ht="13">
      <c r="A205" s="4111"/>
      <c r="B205" s="4936" t="s">
        <v>59</v>
      </c>
      <c r="C205" s="4938"/>
      <c r="D205" s="4716"/>
      <c r="E205" s="2238"/>
      <c r="F205" s="2239"/>
      <c r="G205" s="4992" t="s">
        <v>293</v>
      </c>
      <c r="H205" s="2269"/>
      <c r="I205" s="2287"/>
      <c r="J205" s="2272"/>
      <c r="K205" s="2272"/>
      <c r="L205" s="2248"/>
      <c r="M205" s="2243"/>
      <c r="N205" s="2244"/>
      <c r="O205" s="2245"/>
      <c r="P205" s="2245"/>
      <c r="Q205" s="2245"/>
      <c r="R205" s="2246"/>
      <c r="S205" s="2202"/>
      <c r="T205" s="4068"/>
      <c r="U205" s="2183"/>
      <c r="V205" s="2183"/>
      <c r="W205" s="2183"/>
      <c r="X205" s="2183"/>
      <c r="Y205" s="2183"/>
      <c r="Z205" s="2183"/>
      <c r="AA205" s="2184"/>
      <c r="AB205" s="2184"/>
      <c r="AC205" s="2184"/>
    </row>
    <row r="206" spans="1:29" ht="13">
      <c r="A206" s="4111"/>
      <c r="B206" s="4442"/>
      <c r="C206" s="4145"/>
      <c r="D206" s="4147"/>
      <c r="E206" s="2284"/>
      <c r="F206" s="2285"/>
      <c r="G206" s="4070"/>
      <c r="H206" s="2248"/>
      <c r="I206" s="2286"/>
      <c r="J206" s="2272"/>
      <c r="K206" s="2272"/>
      <c r="L206" s="2248"/>
      <c r="M206" s="2243"/>
      <c r="N206" s="2244"/>
      <c r="O206" s="2245"/>
      <c r="P206" s="2245"/>
      <c r="Q206" s="2245"/>
      <c r="R206" s="2246"/>
      <c r="S206" s="2202"/>
      <c r="T206" s="4068"/>
      <c r="U206" s="2183"/>
      <c r="V206" s="2183"/>
      <c r="W206" s="2183"/>
      <c r="X206" s="2183"/>
      <c r="Y206" s="2183"/>
      <c r="Z206" s="2183"/>
      <c r="AA206" s="2184"/>
      <c r="AB206" s="2184"/>
      <c r="AC206" s="2184"/>
    </row>
    <row r="207" spans="1:29" ht="13">
      <c r="A207" s="4111"/>
      <c r="B207" s="4442"/>
      <c r="C207" s="4145"/>
      <c r="D207" s="4147"/>
      <c r="E207" s="2284"/>
      <c r="F207" s="2285"/>
      <c r="G207" s="2268"/>
      <c r="H207" s="2248"/>
      <c r="I207" s="2286"/>
      <c r="J207" s="2272"/>
      <c r="K207" s="2272"/>
      <c r="L207" s="2248"/>
      <c r="M207" s="2243"/>
      <c r="N207" s="2244"/>
      <c r="O207" s="2245"/>
      <c r="P207" s="2245"/>
      <c r="Q207" s="2245"/>
      <c r="R207" s="2246"/>
      <c r="S207" s="2202"/>
      <c r="T207" s="4068"/>
      <c r="U207" s="2183"/>
      <c r="V207" s="2183"/>
      <c r="W207" s="2183"/>
      <c r="X207" s="2183"/>
      <c r="Y207" s="2183"/>
      <c r="Z207" s="2183"/>
      <c r="AA207" s="2184"/>
      <c r="AB207" s="2184"/>
      <c r="AC207" s="2184"/>
    </row>
    <row r="208" spans="1:29" ht="13">
      <c r="A208" s="4112"/>
      <c r="B208" s="4443"/>
      <c r="C208" s="4024"/>
      <c r="D208" s="4148"/>
      <c r="E208" s="2292"/>
      <c r="F208" s="2293"/>
      <c r="G208" s="2389"/>
      <c r="H208" s="2255"/>
      <c r="I208" s="2295"/>
      <c r="J208" s="2296"/>
      <c r="K208" s="2296"/>
      <c r="L208" s="2255"/>
      <c r="M208" s="2256"/>
      <c r="N208" s="2257"/>
      <c r="O208" s="2258"/>
      <c r="P208" s="2258"/>
      <c r="Q208" s="2258"/>
      <c r="R208" s="2259"/>
      <c r="S208" s="2202"/>
      <c r="T208" s="4068"/>
      <c r="U208" s="2183"/>
      <c r="V208" s="2183"/>
      <c r="W208" s="2183"/>
      <c r="X208" s="2183"/>
      <c r="Y208" s="2183"/>
      <c r="Z208" s="2183"/>
      <c r="AA208" s="2184"/>
      <c r="AB208" s="2184"/>
      <c r="AC208" s="2184"/>
    </row>
    <row r="209" spans="1:29" ht="13">
      <c r="A209" s="4664" t="s">
        <v>440</v>
      </c>
      <c r="B209" s="4935">
        <v>43589</v>
      </c>
      <c r="C209" s="4933"/>
      <c r="D209" s="4919"/>
      <c r="E209" s="2261"/>
      <c r="F209" s="2262"/>
      <c r="G209" s="2263"/>
      <c r="H209" s="2316"/>
      <c r="I209" s="2317"/>
      <c r="J209" s="2318"/>
      <c r="K209" s="2318"/>
      <c r="L209" s="2319"/>
      <c r="M209" s="2209"/>
      <c r="N209" s="2210"/>
      <c r="O209" s="2211"/>
      <c r="P209" s="2211"/>
      <c r="Q209" s="2211"/>
      <c r="R209" s="2212"/>
      <c r="S209" s="2202"/>
      <c r="T209" s="4068"/>
      <c r="U209" s="2183"/>
      <c r="V209" s="2183"/>
      <c r="W209" s="2183"/>
      <c r="X209" s="2183"/>
      <c r="Y209" s="2183"/>
      <c r="Z209" s="2183"/>
      <c r="AA209" s="2184"/>
      <c r="AB209" s="2184"/>
      <c r="AC209" s="2184"/>
    </row>
    <row r="210" spans="1:29" ht="13">
      <c r="A210" s="4111"/>
      <c r="B210" s="4442"/>
      <c r="C210" s="4145"/>
      <c r="D210" s="4147"/>
      <c r="E210" s="2204"/>
      <c r="F210" s="2205"/>
      <c r="G210" s="2263"/>
      <c r="H210" s="2316"/>
      <c r="I210" s="2317"/>
      <c r="J210" s="2318"/>
      <c r="K210" s="2318"/>
      <c r="L210" s="2319"/>
      <c r="M210" s="2209"/>
      <c r="N210" s="2210"/>
      <c r="O210" s="2211"/>
      <c r="P210" s="2211"/>
      <c r="Q210" s="2211"/>
      <c r="R210" s="2212"/>
      <c r="S210" s="2202"/>
      <c r="T210" s="4068"/>
      <c r="U210" s="2183"/>
      <c r="V210" s="2183"/>
      <c r="W210" s="2183"/>
      <c r="X210" s="2183"/>
      <c r="Y210" s="2183"/>
      <c r="Z210" s="2183"/>
      <c r="AA210" s="2184"/>
      <c r="AB210" s="2184"/>
      <c r="AC210" s="2184"/>
    </row>
    <row r="211" spans="1:29" ht="13">
      <c r="A211" s="4111"/>
      <c r="B211" s="4442"/>
      <c r="C211" s="4145"/>
      <c r="D211" s="4147"/>
      <c r="E211" s="2204"/>
      <c r="F211" s="2205"/>
      <c r="G211" s="2263"/>
      <c r="H211" s="2316"/>
      <c r="I211" s="2317"/>
      <c r="J211" s="2318"/>
      <c r="K211" s="2318"/>
      <c r="L211" s="2319"/>
      <c r="M211" s="2209"/>
      <c r="N211" s="2210"/>
      <c r="O211" s="2211"/>
      <c r="P211" s="2211"/>
      <c r="Q211" s="2211"/>
      <c r="R211" s="2212"/>
      <c r="S211" s="2202"/>
      <c r="T211" s="4068"/>
      <c r="U211" s="2183"/>
      <c r="V211" s="2183"/>
      <c r="W211" s="2183"/>
      <c r="X211" s="2183"/>
      <c r="Y211" s="2183"/>
      <c r="Z211" s="2183"/>
      <c r="AA211" s="2184"/>
      <c r="AB211" s="2184"/>
      <c r="AC211" s="2184"/>
    </row>
    <row r="212" spans="1:29" ht="13">
      <c r="A212" s="4111"/>
      <c r="B212" s="4458"/>
      <c r="C212" s="4474"/>
      <c r="D212" s="4180"/>
      <c r="E212" s="2217"/>
      <c r="F212" s="2218"/>
      <c r="G212" s="2267"/>
      <c r="H212" s="2320"/>
      <c r="I212" s="2321"/>
      <c r="J212" s="2322"/>
      <c r="K212" s="2322"/>
      <c r="L212" s="2323"/>
      <c r="M212" s="2221"/>
      <c r="N212" s="2222"/>
      <c r="O212" s="2223"/>
      <c r="P212" s="2223"/>
      <c r="Q212" s="2223"/>
      <c r="R212" s="2224"/>
      <c r="S212" s="2225"/>
      <c r="T212" s="4068"/>
      <c r="U212" s="2183"/>
      <c r="V212" s="2183"/>
      <c r="W212" s="2183"/>
      <c r="X212" s="2183"/>
      <c r="Y212" s="2183"/>
      <c r="Z212" s="2183"/>
      <c r="AA212" s="2184"/>
      <c r="AB212" s="2184"/>
      <c r="AC212" s="2184"/>
    </row>
    <row r="213" spans="1:29" ht="13">
      <c r="A213" s="4111"/>
      <c r="B213" s="4935">
        <v>43810</v>
      </c>
      <c r="C213" s="4933"/>
      <c r="D213" s="4919"/>
      <c r="E213" s="2261"/>
      <c r="F213" s="2262"/>
      <c r="G213" s="2263"/>
      <c r="H213" s="2316"/>
      <c r="I213" s="2317"/>
      <c r="J213" s="2318"/>
      <c r="K213" s="2318"/>
      <c r="L213" s="2319"/>
      <c r="M213" s="2209"/>
      <c r="N213" s="2210"/>
      <c r="O213" s="2211"/>
      <c r="P213" s="2211"/>
      <c r="Q213" s="2211"/>
      <c r="R213" s="2212"/>
      <c r="S213" s="2202"/>
      <c r="T213" s="4068"/>
      <c r="U213" s="2183"/>
      <c r="V213" s="2183"/>
      <c r="W213" s="2183"/>
      <c r="X213" s="2183"/>
      <c r="Y213" s="2183"/>
      <c r="Z213" s="2183"/>
      <c r="AA213" s="2184"/>
      <c r="AB213" s="2184"/>
      <c r="AC213" s="2184"/>
    </row>
    <row r="214" spans="1:29" ht="13">
      <c r="A214" s="4111"/>
      <c r="B214" s="4442"/>
      <c r="C214" s="4145"/>
      <c r="D214" s="4147"/>
      <c r="E214" s="2204"/>
      <c r="F214" s="2205"/>
      <c r="G214" s="2263"/>
      <c r="H214" s="2316"/>
      <c r="I214" s="2324"/>
      <c r="J214" s="2325"/>
      <c r="K214" s="2325"/>
      <c r="L214" s="2326"/>
      <c r="M214" s="2209"/>
      <c r="N214" s="2210"/>
      <c r="O214" s="2211"/>
      <c r="P214" s="2211"/>
      <c r="Q214" s="2211"/>
      <c r="R214" s="2212"/>
      <c r="S214" s="2202"/>
      <c r="T214" s="4068"/>
      <c r="U214" s="2183"/>
      <c r="V214" s="2183"/>
      <c r="W214" s="2183"/>
      <c r="X214" s="2183"/>
      <c r="Y214" s="2183"/>
      <c r="Z214" s="2183"/>
      <c r="AA214" s="2184"/>
      <c r="AB214" s="2184"/>
      <c r="AC214" s="2184"/>
    </row>
    <row r="215" spans="1:29" ht="13">
      <c r="A215" s="4111"/>
      <c r="B215" s="4442"/>
      <c r="C215" s="4145"/>
      <c r="D215" s="4147"/>
      <c r="E215" s="2204"/>
      <c r="F215" s="2205"/>
      <c r="G215" s="2263"/>
      <c r="H215" s="2316"/>
      <c r="I215" s="2324"/>
      <c r="J215" s="2325"/>
      <c r="K215" s="2325"/>
      <c r="L215" s="2326"/>
      <c r="M215" s="2209"/>
      <c r="N215" s="2210"/>
      <c r="O215" s="2211"/>
      <c r="P215" s="2211"/>
      <c r="Q215" s="2211"/>
      <c r="R215" s="2212"/>
      <c r="S215" s="2202"/>
      <c r="T215" s="4068"/>
      <c r="U215" s="2183"/>
      <c r="V215" s="2183"/>
      <c r="W215" s="2183"/>
      <c r="X215" s="2183"/>
      <c r="Y215" s="2183"/>
      <c r="Z215" s="2183"/>
      <c r="AA215" s="2184"/>
      <c r="AB215" s="2184"/>
      <c r="AC215" s="2184"/>
    </row>
    <row r="216" spans="1:29" ht="13">
      <c r="A216" s="4112"/>
      <c r="B216" s="4443"/>
      <c r="C216" s="4024"/>
      <c r="D216" s="4148"/>
      <c r="E216" s="2546"/>
      <c r="F216" s="2547"/>
      <c r="G216" s="2340"/>
      <c r="H216" s="2341"/>
      <c r="I216" s="2442"/>
      <c r="J216" s="2443"/>
      <c r="K216" s="2443"/>
      <c r="L216" s="2444"/>
      <c r="M216" s="2345"/>
      <c r="N216" s="2346"/>
      <c r="O216" s="2347"/>
      <c r="P216" s="2347"/>
      <c r="Q216" s="2347"/>
      <c r="R216" s="2348"/>
      <c r="S216" s="2202"/>
      <c r="T216" s="4070"/>
      <c r="U216" s="2183"/>
      <c r="V216" s="2183"/>
      <c r="W216" s="2183"/>
      <c r="X216" s="2183"/>
      <c r="Y216" s="2183"/>
      <c r="Z216" s="2183"/>
      <c r="AA216" s="2184"/>
      <c r="AB216" s="2184"/>
      <c r="AC216" s="2184"/>
    </row>
    <row r="217" spans="1:29" ht="13">
      <c r="A217" s="2183"/>
      <c r="B217" s="1723"/>
      <c r="C217" s="1723"/>
      <c r="D217" s="1723"/>
      <c r="E217" s="1723"/>
      <c r="F217" s="1723"/>
      <c r="G217" s="1723"/>
      <c r="H217" s="1723"/>
      <c r="I217" s="1723"/>
      <c r="J217" s="1226"/>
      <c r="K217" s="1226"/>
      <c r="L217" s="1226"/>
      <c r="M217" s="2548"/>
      <c r="N217" s="1723"/>
      <c r="O217" s="1723"/>
      <c r="P217" s="1723"/>
      <c r="Q217" s="1723"/>
      <c r="R217" s="1723"/>
      <c r="S217" s="1723"/>
      <c r="T217" s="1723"/>
      <c r="U217" s="2183"/>
      <c r="V217" s="2183"/>
      <c r="W217" s="2183"/>
      <c r="X217" s="2183"/>
      <c r="Y217" s="2183"/>
      <c r="Z217" s="2183"/>
      <c r="AA217" s="2184"/>
      <c r="AB217" s="2184"/>
      <c r="AC217" s="2184"/>
    </row>
    <row r="218" spans="1:29" ht="12.5">
      <c r="A218" s="2419"/>
      <c r="B218" s="862"/>
      <c r="C218" s="2419"/>
      <c r="D218" s="2419"/>
      <c r="E218" s="2419"/>
      <c r="F218" s="2419"/>
      <c r="G218" s="2419"/>
      <c r="H218" s="2419"/>
      <c r="I218" s="2419"/>
      <c r="J218" s="2419"/>
      <c r="K218" s="2419"/>
      <c r="L218" s="2419"/>
      <c r="M218" s="2419"/>
      <c r="N218" s="2419"/>
      <c r="O218" s="2419"/>
      <c r="P218" s="2419"/>
      <c r="Q218" s="2419"/>
      <c r="R218" s="2419"/>
      <c r="S218" s="2419"/>
      <c r="T218" s="2419"/>
      <c r="U218" s="2419"/>
      <c r="V218" s="2419"/>
      <c r="W218" s="2419"/>
      <c r="X218" s="2419"/>
      <c r="Y218" s="2419"/>
      <c r="Z218" s="2419"/>
      <c r="AA218" s="2184"/>
      <c r="AB218" s="2184"/>
      <c r="AC218" s="2184"/>
    </row>
    <row r="219" spans="1:29" ht="12.5">
      <c r="A219" s="2419"/>
      <c r="B219" s="862"/>
      <c r="C219" s="2419"/>
      <c r="D219" s="2419"/>
      <c r="E219" s="2419"/>
      <c r="F219" s="2419"/>
      <c r="G219" s="2419"/>
      <c r="H219" s="2419"/>
      <c r="I219" s="2419"/>
      <c r="J219" s="2419"/>
      <c r="K219" s="2419"/>
      <c r="L219" s="2419"/>
      <c r="M219" s="2419"/>
      <c r="N219" s="2419"/>
      <c r="O219" s="2419"/>
      <c r="P219" s="2419"/>
      <c r="Q219" s="2419"/>
      <c r="R219" s="2419"/>
      <c r="S219" s="2419"/>
      <c r="T219" s="2419"/>
      <c r="U219" s="2419"/>
      <c r="V219" s="2419"/>
      <c r="W219" s="2419"/>
      <c r="X219" s="2419"/>
      <c r="Y219" s="2419"/>
      <c r="Z219" s="2419"/>
      <c r="AA219" s="2184"/>
      <c r="AB219" s="2184"/>
      <c r="AC219" s="2184"/>
    </row>
    <row r="220" spans="1:29" ht="12.5">
      <c r="A220" s="2419"/>
      <c r="B220" s="862"/>
      <c r="C220" s="2419"/>
      <c r="D220" s="2419"/>
      <c r="E220" s="2419"/>
      <c r="F220" s="2419"/>
      <c r="G220" s="2419"/>
      <c r="H220" s="2419"/>
      <c r="I220" s="2419"/>
      <c r="J220" s="2419"/>
      <c r="K220" s="2419"/>
      <c r="L220" s="2419"/>
      <c r="M220" s="2419"/>
      <c r="N220" s="2419"/>
      <c r="O220" s="2419"/>
      <c r="P220" s="2419"/>
      <c r="Q220" s="2419"/>
      <c r="R220" s="2419"/>
      <c r="S220" s="2419"/>
      <c r="T220" s="2419"/>
      <c r="U220" s="2419"/>
      <c r="V220" s="2419"/>
      <c r="W220" s="2419"/>
      <c r="X220" s="2419"/>
      <c r="Y220" s="2419"/>
      <c r="Z220" s="2419"/>
      <c r="AA220" s="2184"/>
      <c r="AB220" s="2184"/>
      <c r="AC220" s="2184"/>
    </row>
    <row r="221" spans="1:29" ht="12.5">
      <c r="A221" s="2419"/>
      <c r="B221" s="862"/>
      <c r="C221" s="2419"/>
      <c r="D221" s="2419"/>
      <c r="E221" s="2419"/>
      <c r="F221" s="2419"/>
      <c r="G221" s="2419"/>
      <c r="H221" s="2419"/>
      <c r="I221" s="2419"/>
      <c r="J221" s="2419"/>
      <c r="K221" s="2419"/>
      <c r="L221" s="2419"/>
      <c r="M221" s="2419"/>
      <c r="N221" s="2419"/>
      <c r="O221" s="2419"/>
      <c r="P221" s="2419"/>
      <c r="Q221" s="2419"/>
      <c r="R221" s="2419"/>
      <c r="S221" s="2419"/>
      <c r="T221" s="2419"/>
      <c r="U221" s="2419"/>
      <c r="V221" s="2419"/>
      <c r="W221" s="2419"/>
      <c r="X221" s="2419"/>
      <c r="Y221" s="2419"/>
      <c r="Z221" s="2419"/>
      <c r="AA221" s="2184"/>
      <c r="AB221" s="2184"/>
      <c r="AC221" s="2184"/>
    </row>
    <row r="222" spans="1:29" ht="12.5">
      <c r="A222" s="2419"/>
      <c r="B222" s="862"/>
      <c r="C222" s="2419"/>
      <c r="D222" s="2419"/>
      <c r="E222" s="2419"/>
      <c r="F222" s="2419"/>
      <c r="G222" s="2419"/>
      <c r="H222" s="2419"/>
      <c r="I222" s="2419"/>
      <c r="J222" s="2419"/>
      <c r="K222" s="2419"/>
      <c r="L222" s="2419"/>
      <c r="M222" s="2419"/>
      <c r="N222" s="2419"/>
      <c r="O222" s="2419"/>
      <c r="P222" s="2419"/>
      <c r="Q222" s="2419"/>
      <c r="R222" s="2419"/>
      <c r="S222" s="2419"/>
      <c r="T222" s="2419"/>
      <c r="U222" s="2419"/>
      <c r="V222" s="2419"/>
      <c r="W222" s="2419"/>
      <c r="X222" s="2419"/>
      <c r="Y222" s="2419"/>
      <c r="Z222" s="2419"/>
      <c r="AA222" s="2184"/>
      <c r="AB222" s="2184"/>
      <c r="AC222" s="2184"/>
    </row>
    <row r="223" spans="1:29" ht="12.5">
      <c r="A223" s="2419"/>
      <c r="B223" s="862"/>
      <c r="C223" s="2419"/>
      <c r="D223" s="2419"/>
      <c r="E223" s="2419"/>
      <c r="F223" s="2419"/>
      <c r="G223" s="2419"/>
      <c r="H223" s="2419"/>
      <c r="I223" s="2419"/>
      <c r="J223" s="2419"/>
      <c r="K223" s="2419"/>
      <c r="L223" s="2419"/>
      <c r="M223" s="2419"/>
      <c r="N223" s="2419"/>
      <c r="O223" s="2419"/>
      <c r="P223" s="2419"/>
      <c r="Q223" s="2419"/>
      <c r="R223" s="2419"/>
      <c r="S223" s="2419"/>
      <c r="T223" s="2419"/>
      <c r="U223" s="2419"/>
      <c r="V223" s="2419"/>
      <c r="W223" s="2419"/>
      <c r="X223" s="2419"/>
      <c r="Y223" s="2419"/>
      <c r="Z223" s="2419"/>
      <c r="AA223" s="2184"/>
      <c r="AB223" s="2184"/>
      <c r="AC223" s="2184"/>
    </row>
    <row r="224" spans="1:29" ht="12.5">
      <c r="A224" s="2419"/>
      <c r="B224" s="862"/>
      <c r="C224" s="2419"/>
      <c r="D224" s="2419"/>
      <c r="E224" s="2419"/>
      <c r="F224" s="2419"/>
      <c r="G224" s="2419"/>
      <c r="H224" s="2419"/>
      <c r="I224" s="2419"/>
      <c r="J224" s="2419"/>
      <c r="K224" s="2419"/>
      <c r="L224" s="2419"/>
      <c r="M224" s="2419"/>
      <c r="N224" s="2419"/>
      <c r="O224" s="2419"/>
      <c r="P224" s="2419"/>
      <c r="Q224" s="2419"/>
      <c r="R224" s="2419"/>
      <c r="S224" s="2419"/>
      <c r="T224" s="2419"/>
      <c r="U224" s="2419"/>
      <c r="V224" s="2419"/>
      <c r="W224" s="2419"/>
      <c r="X224" s="2419"/>
      <c r="Y224" s="2419"/>
      <c r="Z224" s="2419"/>
      <c r="AA224" s="2184"/>
      <c r="AB224" s="2184"/>
      <c r="AC224" s="2184"/>
    </row>
    <row r="225" spans="1:29" ht="12.5">
      <c r="A225" s="2419"/>
      <c r="B225" s="862"/>
      <c r="C225" s="2419"/>
      <c r="D225" s="2419"/>
      <c r="E225" s="2419"/>
      <c r="F225" s="2419"/>
      <c r="G225" s="2419"/>
      <c r="H225" s="2419"/>
      <c r="I225" s="2419"/>
      <c r="J225" s="2419"/>
      <c r="K225" s="2419"/>
      <c r="L225" s="2419"/>
      <c r="M225" s="2419"/>
      <c r="N225" s="2419"/>
      <c r="O225" s="2419"/>
      <c r="P225" s="2419"/>
      <c r="Q225" s="2419"/>
      <c r="R225" s="2419"/>
      <c r="S225" s="2419"/>
      <c r="T225" s="2419"/>
      <c r="U225" s="2419"/>
      <c r="V225" s="2419"/>
      <c r="W225" s="2419"/>
      <c r="X225" s="2419"/>
      <c r="Y225" s="2419"/>
      <c r="Z225" s="2419"/>
      <c r="AA225" s="2184"/>
      <c r="AB225" s="2184"/>
      <c r="AC225" s="2184"/>
    </row>
    <row r="226" spans="1:29" ht="12.5">
      <c r="A226" s="2419"/>
      <c r="B226" s="862"/>
      <c r="C226" s="2419"/>
      <c r="D226" s="2419"/>
      <c r="E226" s="2419"/>
      <c r="F226" s="2419"/>
      <c r="G226" s="2419"/>
      <c r="H226" s="2419"/>
      <c r="I226" s="2419"/>
      <c r="J226" s="2419"/>
      <c r="K226" s="2419"/>
      <c r="L226" s="2419"/>
      <c r="M226" s="2419"/>
      <c r="N226" s="2419"/>
      <c r="O226" s="2419"/>
      <c r="P226" s="2419"/>
      <c r="Q226" s="2419"/>
      <c r="R226" s="2419"/>
      <c r="S226" s="2419"/>
      <c r="T226" s="2419"/>
      <c r="U226" s="2419"/>
      <c r="V226" s="2419"/>
      <c r="W226" s="2419"/>
      <c r="X226" s="2419"/>
      <c r="Y226" s="2419"/>
      <c r="Z226" s="2419"/>
      <c r="AA226" s="2184"/>
      <c r="AB226" s="2184"/>
      <c r="AC226" s="2184"/>
    </row>
    <row r="227" spans="1:29" ht="12.5">
      <c r="A227" s="2419"/>
      <c r="B227" s="862"/>
      <c r="C227" s="2419"/>
      <c r="D227" s="2419"/>
      <c r="E227" s="2419"/>
      <c r="F227" s="2419"/>
      <c r="G227" s="2419"/>
      <c r="H227" s="2419"/>
      <c r="I227" s="2419"/>
      <c r="J227" s="2419"/>
      <c r="K227" s="2419"/>
      <c r="L227" s="2419"/>
      <c r="M227" s="2419"/>
      <c r="N227" s="2419"/>
      <c r="O227" s="2419"/>
      <c r="P227" s="2419"/>
      <c r="Q227" s="2419"/>
      <c r="R227" s="2419"/>
      <c r="S227" s="2419"/>
      <c r="T227" s="2419"/>
      <c r="U227" s="2419"/>
      <c r="V227" s="2419"/>
      <c r="W227" s="2419"/>
      <c r="X227" s="2419"/>
      <c r="Y227" s="2419"/>
      <c r="Z227" s="2419"/>
      <c r="AA227" s="2184"/>
      <c r="AB227" s="2184"/>
      <c r="AC227" s="2184"/>
    </row>
    <row r="228" spans="1:29" ht="12.5">
      <c r="A228" s="2419"/>
      <c r="B228" s="862"/>
      <c r="C228" s="2419"/>
      <c r="D228" s="2419"/>
      <c r="E228" s="2419"/>
      <c r="F228" s="2419"/>
      <c r="G228" s="2419"/>
      <c r="H228" s="2419"/>
      <c r="I228" s="2419"/>
      <c r="J228" s="2419"/>
      <c r="K228" s="2419"/>
      <c r="L228" s="2419"/>
      <c r="M228" s="2419"/>
      <c r="N228" s="2419"/>
      <c r="O228" s="2419"/>
      <c r="P228" s="2419"/>
      <c r="Q228" s="2419"/>
      <c r="R228" s="2419"/>
      <c r="S228" s="2419"/>
      <c r="T228" s="2419"/>
      <c r="U228" s="2419"/>
      <c r="V228" s="2419"/>
      <c r="W228" s="2419"/>
      <c r="X228" s="2419"/>
      <c r="Y228" s="2419"/>
      <c r="Z228" s="2419"/>
      <c r="AA228" s="2184"/>
      <c r="AB228" s="2184"/>
      <c r="AC228" s="2184"/>
    </row>
    <row r="229" spans="1:29" ht="12.5">
      <c r="A229" s="2419"/>
      <c r="B229" s="862"/>
      <c r="C229" s="2419"/>
      <c r="D229" s="2419"/>
      <c r="E229" s="2419"/>
      <c r="F229" s="2419"/>
      <c r="G229" s="2419"/>
      <c r="H229" s="2419"/>
      <c r="I229" s="2419"/>
      <c r="J229" s="2419"/>
      <c r="K229" s="2419"/>
      <c r="L229" s="2419"/>
      <c r="M229" s="2419"/>
      <c r="N229" s="2419"/>
      <c r="O229" s="2419"/>
      <c r="P229" s="2419"/>
      <c r="Q229" s="2419"/>
      <c r="R229" s="2419"/>
      <c r="S229" s="2419"/>
      <c r="T229" s="2419"/>
      <c r="U229" s="2419"/>
      <c r="V229" s="2419"/>
      <c r="W229" s="2419"/>
      <c r="X229" s="2419"/>
      <c r="Y229" s="2419"/>
      <c r="Z229" s="2419"/>
      <c r="AA229" s="2184"/>
      <c r="AB229" s="2184"/>
      <c r="AC229" s="2184"/>
    </row>
    <row r="230" spans="1:29" ht="12.5">
      <c r="A230" s="2419"/>
      <c r="B230" s="862"/>
      <c r="C230" s="2419"/>
      <c r="D230" s="2419"/>
      <c r="E230" s="2419"/>
      <c r="F230" s="2419"/>
      <c r="G230" s="2419"/>
      <c r="H230" s="2419"/>
      <c r="I230" s="2419"/>
      <c r="J230" s="2419"/>
      <c r="K230" s="2419"/>
      <c r="L230" s="2419"/>
      <c r="M230" s="2419"/>
      <c r="N230" s="2419"/>
      <c r="O230" s="2419"/>
      <c r="P230" s="2419"/>
      <c r="Q230" s="2419"/>
      <c r="R230" s="2419"/>
      <c r="S230" s="2419"/>
      <c r="T230" s="2419"/>
      <c r="U230" s="2419"/>
      <c r="V230" s="2419"/>
      <c r="W230" s="2419"/>
      <c r="X230" s="2419"/>
      <c r="Y230" s="2419"/>
      <c r="Z230" s="2419"/>
      <c r="AA230" s="2184"/>
      <c r="AB230" s="2184"/>
      <c r="AC230" s="2184"/>
    </row>
    <row r="231" spans="1:29" ht="12.5">
      <c r="A231" s="2419"/>
      <c r="B231" s="862"/>
      <c r="C231" s="2419"/>
      <c r="D231" s="2419"/>
      <c r="E231" s="2419"/>
      <c r="F231" s="2419"/>
      <c r="G231" s="2419"/>
      <c r="H231" s="2419"/>
      <c r="I231" s="2419"/>
      <c r="J231" s="2419"/>
      <c r="K231" s="2419"/>
      <c r="L231" s="2419"/>
      <c r="M231" s="2419"/>
      <c r="N231" s="2419"/>
      <c r="O231" s="2419"/>
      <c r="P231" s="2419"/>
      <c r="Q231" s="2419"/>
      <c r="R231" s="2419"/>
      <c r="S231" s="2419"/>
      <c r="T231" s="2419"/>
      <c r="U231" s="2419"/>
      <c r="V231" s="2419"/>
      <c r="W231" s="2419"/>
      <c r="X231" s="2419"/>
      <c r="Y231" s="2419"/>
      <c r="Z231" s="2419"/>
      <c r="AA231" s="2184"/>
      <c r="AB231" s="2184"/>
      <c r="AC231" s="2184"/>
    </row>
    <row r="232" spans="1:29" ht="12.5">
      <c r="A232" s="2419"/>
      <c r="B232" s="862"/>
      <c r="C232" s="2419"/>
      <c r="D232" s="2419"/>
      <c r="E232" s="2419"/>
      <c r="F232" s="2419"/>
      <c r="G232" s="2419"/>
      <c r="H232" s="2419"/>
      <c r="I232" s="2419"/>
      <c r="J232" s="2419"/>
      <c r="K232" s="2419"/>
      <c r="L232" s="2419"/>
      <c r="M232" s="2419"/>
      <c r="N232" s="2419"/>
      <c r="O232" s="2419"/>
      <c r="P232" s="2419"/>
      <c r="Q232" s="2419"/>
      <c r="R232" s="2419"/>
      <c r="S232" s="2419"/>
      <c r="T232" s="2419"/>
      <c r="U232" s="2419"/>
      <c r="V232" s="2419"/>
      <c r="W232" s="2419"/>
      <c r="X232" s="2419"/>
      <c r="Y232" s="2419"/>
      <c r="Z232" s="2419"/>
      <c r="AA232" s="2184"/>
      <c r="AB232" s="2184"/>
      <c r="AC232" s="2184"/>
    </row>
    <row r="233" spans="1:29" ht="12.5">
      <c r="A233" s="2419"/>
      <c r="B233" s="862"/>
      <c r="C233" s="2419"/>
      <c r="D233" s="2419"/>
      <c r="E233" s="2419"/>
      <c r="F233" s="2419"/>
      <c r="G233" s="2419"/>
      <c r="H233" s="2419"/>
      <c r="I233" s="2419"/>
      <c r="J233" s="2419"/>
      <c r="K233" s="2419"/>
      <c r="L233" s="2419"/>
      <c r="M233" s="2419"/>
      <c r="N233" s="2419"/>
      <c r="O233" s="2419"/>
      <c r="P233" s="2419"/>
      <c r="Q233" s="2419"/>
      <c r="R233" s="2419"/>
      <c r="S233" s="2419"/>
      <c r="T233" s="2419"/>
      <c r="U233" s="2419"/>
      <c r="V233" s="2419"/>
      <c r="W233" s="2419"/>
      <c r="X233" s="2419"/>
      <c r="Y233" s="2419"/>
      <c r="Z233" s="2419"/>
      <c r="AA233" s="2184"/>
      <c r="AB233" s="2184"/>
      <c r="AC233" s="2184"/>
    </row>
    <row r="234" spans="1:29" ht="12.5">
      <c r="A234" s="2419"/>
      <c r="B234" s="862"/>
      <c r="C234" s="2419"/>
      <c r="D234" s="2419"/>
      <c r="E234" s="2419"/>
      <c r="F234" s="2419"/>
      <c r="G234" s="2419"/>
      <c r="H234" s="2419"/>
      <c r="I234" s="2419"/>
      <c r="J234" s="2419"/>
      <c r="K234" s="2419"/>
      <c r="L234" s="2419"/>
      <c r="M234" s="2419"/>
      <c r="N234" s="2419"/>
      <c r="O234" s="2419"/>
      <c r="P234" s="2419"/>
      <c r="Q234" s="2419"/>
      <c r="R234" s="2419"/>
      <c r="S234" s="2419"/>
      <c r="T234" s="2419"/>
      <c r="U234" s="2419"/>
      <c r="V234" s="2419"/>
      <c r="W234" s="2419"/>
      <c r="X234" s="2419"/>
      <c r="Y234" s="2419"/>
      <c r="Z234" s="2419"/>
      <c r="AA234" s="2184"/>
      <c r="AB234" s="2184"/>
      <c r="AC234" s="2184"/>
    </row>
    <row r="235" spans="1:29" ht="12.5">
      <c r="A235" s="2419"/>
      <c r="B235" s="862"/>
      <c r="C235" s="2419"/>
      <c r="D235" s="2419"/>
      <c r="E235" s="2419"/>
      <c r="F235" s="2419"/>
      <c r="G235" s="2419"/>
      <c r="H235" s="2419"/>
      <c r="I235" s="2419"/>
      <c r="J235" s="2419"/>
      <c r="K235" s="2419"/>
      <c r="L235" s="2419"/>
      <c r="M235" s="2419"/>
      <c r="N235" s="2419"/>
      <c r="O235" s="2419"/>
      <c r="P235" s="2419"/>
      <c r="Q235" s="2419"/>
      <c r="R235" s="2419"/>
      <c r="S235" s="2419"/>
      <c r="T235" s="2419"/>
      <c r="U235" s="2419"/>
      <c r="V235" s="2419"/>
      <c r="W235" s="2419"/>
      <c r="X235" s="2419"/>
      <c r="Y235" s="2419"/>
      <c r="Z235" s="2419"/>
      <c r="AA235" s="2184"/>
      <c r="AB235" s="2184"/>
      <c r="AC235" s="2184"/>
    </row>
    <row r="236" spans="1:29" ht="12.5">
      <c r="A236" s="2419"/>
      <c r="B236" s="862"/>
      <c r="C236" s="2419"/>
      <c r="D236" s="2419"/>
      <c r="E236" s="2419"/>
      <c r="F236" s="2419"/>
      <c r="G236" s="2419"/>
      <c r="H236" s="2419"/>
      <c r="I236" s="2419"/>
      <c r="J236" s="2419"/>
      <c r="K236" s="2419"/>
      <c r="L236" s="2419"/>
      <c r="M236" s="2419"/>
      <c r="N236" s="2419"/>
      <c r="O236" s="2419"/>
      <c r="P236" s="2419"/>
      <c r="Q236" s="2419"/>
      <c r="R236" s="2419"/>
      <c r="S236" s="2419"/>
      <c r="T236" s="2419"/>
      <c r="U236" s="2419"/>
      <c r="V236" s="2419"/>
      <c r="W236" s="2419"/>
      <c r="X236" s="2419"/>
      <c r="Y236" s="2419"/>
      <c r="Z236" s="2419"/>
      <c r="AA236" s="2184"/>
      <c r="AB236" s="2184"/>
      <c r="AC236" s="2184"/>
    </row>
    <row r="237" spans="1:29" ht="12.5">
      <c r="A237" s="2419"/>
      <c r="B237" s="862"/>
      <c r="C237" s="2419"/>
      <c r="D237" s="2419"/>
      <c r="E237" s="2419"/>
      <c r="F237" s="2419"/>
      <c r="G237" s="2419"/>
      <c r="H237" s="2419"/>
      <c r="I237" s="2419"/>
      <c r="J237" s="2419"/>
      <c r="K237" s="2419"/>
      <c r="L237" s="2419"/>
      <c r="M237" s="2419"/>
      <c r="N237" s="2419"/>
      <c r="O237" s="2419"/>
      <c r="P237" s="2419"/>
      <c r="Q237" s="2419"/>
      <c r="R237" s="2419"/>
      <c r="S237" s="2419"/>
      <c r="T237" s="2419"/>
      <c r="U237" s="2419"/>
      <c r="V237" s="2419"/>
      <c r="W237" s="2419"/>
      <c r="X237" s="2419"/>
      <c r="Y237" s="2419"/>
      <c r="Z237" s="2419"/>
      <c r="AA237" s="2184"/>
      <c r="AB237" s="2184"/>
      <c r="AC237" s="2184"/>
    </row>
    <row r="238" spans="1:29" ht="12.5">
      <c r="A238" s="2419"/>
      <c r="B238" s="862"/>
      <c r="C238" s="2419"/>
      <c r="D238" s="2419"/>
      <c r="E238" s="2419"/>
      <c r="F238" s="2419"/>
      <c r="G238" s="2419"/>
      <c r="H238" s="2419"/>
      <c r="I238" s="2419"/>
      <c r="J238" s="2419"/>
      <c r="K238" s="2419"/>
      <c r="L238" s="2419"/>
      <c r="M238" s="2419"/>
      <c r="N238" s="2419"/>
      <c r="O238" s="2419"/>
      <c r="P238" s="2419"/>
      <c r="Q238" s="2419"/>
      <c r="R238" s="2419"/>
      <c r="S238" s="2419"/>
      <c r="T238" s="2419"/>
      <c r="U238" s="2419"/>
      <c r="V238" s="2419"/>
      <c r="W238" s="2419"/>
      <c r="X238" s="2419"/>
      <c r="Y238" s="2419"/>
      <c r="Z238" s="2419"/>
      <c r="AA238" s="2184"/>
      <c r="AB238" s="2184"/>
      <c r="AC238" s="2184"/>
    </row>
    <row r="239" spans="1:29" ht="12.5">
      <c r="A239" s="2419"/>
      <c r="B239" s="862"/>
      <c r="C239" s="2419"/>
      <c r="D239" s="2419"/>
      <c r="E239" s="2419"/>
      <c r="F239" s="2419"/>
      <c r="G239" s="2419"/>
      <c r="H239" s="2419"/>
      <c r="I239" s="2419"/>
      <c r="J239" s="2419"/>
      <c r="K239" s="2419"/>
      <c r="L239" s="2419"/>
      <c r="M239" s="2419"/>
      <c r="N239" s="2419"/>
      <c r="O239" s="2419"/>
      <c r="P239" s="2419"/>
      <c r="Q239" s="2419"/>
      <c r="R239" s="2419"/>
      <c r="S239" s="2419"/>
      <c r="T239" s="2419"/>
      <c r="U239" s="2419"/>
      <c r="V239" s="2419"/>
      <c r="W239" s="2419"/>
      <c r="X239" s="2419"/>
      <c r="Y239" s="2419"/>
      <c r="Z239" s="2419"/>
      <c r="AA239" s="2184"/>
      <c r="AB239" s="2184"/>
      <c r="AC239" s="2184"/>
    </row>
    <row r="240" spans="1:29" ht="12.5">
      <c r="A240" s="2419"/>
      <c r="B240" s="862"/>
      <c r="C240" s="2419"/>
      <c r="D240" s="2419"/>
      <c r="E240" s="2419"/>
      <c r="F240" s="2419"/>
      <c r="G240" s="2419"/>
      <c r="H240" s="2419"/>
      <c r="I240" s="2419"/>
      <c r="J240" s="2419"/>
      <c r="K240" s="2419"/>
      <c r="L240" s="2419"/>
      <c r="M240" s="2419"/>
      <c r="N240" s="2419"/>
      <c r="O240" s="2419"/>
      <c r="P240" s="2419"/>
      <c r="Q240" s="2419"/>
      <c r="R240" s="2419"/>
      <c r="S240" s="2419"/>
      <c r="T240" s="2419"/>
      <c r="U240" s="2419"/>
      <c r="V240" s="2419"/>
      <c r="W240" s="2419"/>
      <c r="X240" s="2419"/>
      <c r="Y240" s="2419"/>
      <c r="Z240" s="2419"/>
      <c r="AA240" s="2184"/>
      <c r="AB240" s="2184"/>
      <c r="AC240" s="2184"/>
    </row>
    <row r="241" spans="1:29" ht="12.5">
      <c r="A241" s="2419"/>
      <c r="B241" s="862"/>
      <c r="C241" s="2419"/>
      <c r="D241" s="2419"/>
      <c r="E241" s="2419"/>
      <c r="F241" s="2419"/>
      <c r="G241" s="2419"/>
      <c r="H241" s="2419"/>
      <c r="I241" s="2419"/>
      <c r="J241" s="2419"/>
      <c r="K241" s="2419"/>
      <c r="L241" s="2419"/>
      <c r="M241" s="2419"/>
      <c r="N241" s="2419"/>
      <c r="O241" s="2419"/>
      <c r="P241" s="2419"/>
      <c r="Q241" s="2419"/>
      <c r="R241" s="2419"/>
      <c r="S241" s="2419"/>
      <c r="T241" s="2419"/>
      <c r="U241" s="2419"/>
      <c r="V241" s="2419"/>
      <c r="W241" s="2419"/>
      <c r="X241" s="2419"/>
      <c r="Y241" s="2419"/>
      <c r="Z241" s="2419"/>
      <c r="AA241" s="2184"/>
      <c r="AB241" s="2184"/>
      <c r="AC241" s="2184"/>
    </row>
    <row r="242" spans="1:29" ht="12.5">
      <c r="A242" s="2419"/>
      <c r="B242" s="862"/>
      <c r="C242" s="2419"/>
      <c r="D242" s="2419"/>
      <c r="E242" s="2419"/>
      <c r="F242" s="2419"/>
      <c r="G242" s="2419"/>
      <c r="H242" s="2419"/>
      <c r="I242" s="2419"/>
      <c r="J242" s="2419"/>
      <c r="K242" s="2419"/>
      <c r="L242" s="2419"/>
      <c r="M242" s="2419"/>
      <c r="N242" s="2419"/>
      <c r="O242" s="2419"/>
      <c r="P242" s="2419"/>
      <c r="Q242" s="2419"/>
      <c r="R242" s="2419"/>
      <c r="S242" s="2419"/>
      <c r="T242" s="2419"/>
      <c r="U242" s="2419"/>
      <c r="V242" s="2419"/>
      <c r="W242" s="2419"/>
      <c r="X242" s="2419"/>
      <c r="Y242" s="2419"/>
      <c r="Z242" s="2419"/>
      <c r="AA242" s="2184"/>
      <c r="AB242" s="2184"/>
      <c r="AC242" s="2184"/>
    </row>
    <row r="243" spans="1:29" ht="12.5">
      <c r="A243" s="2419"/>
      <c r="B243" s="862"/>
      <c r="C243" s="2419"/>
      <c r="D243" s="2419"/>
      <c r="E243" s="2419"/>
      <c r="F243" s="2419"/>
      <c r="G243" s="2419"/>
      <c r="H243" s="2419"/>
      <c r="I243" s="2419"/>
      <c r="J243" s="2419"/>
      <c r="K243" s="2419"/>
      <c r="L243" s="2419"/>
      <c r="M243" s="2419"/>
      <c r="N243" s="2419"/>
      <c r="O243" s="2419"/>
      <c r="P243" s="2419"/>
      <c r="Q243" s="2419"/>
      <c r="R243" s="2419"/>
      <c r="S243" s="2419"/>
      <c r="T243" s="2419"/>
      <c r="U243" s="2419"/>
      <c r="V243" s="2419"/>
      <c r="W243" s="2419"/>
      <c r="X243" s="2419"/>
      <c r="Y243" s="2419"/>
      <c r="Z243" s="2419"/>
      <c r="AA243" s="2184"/>
      <c r="AB243" s="2184"/>
      <c r="AC243" s="2184"/>
    </row>
    <row r="244" spans="1:29" ht="12.5">
      <c r="A244" s="2419"/>
      <c r="B244" s="862"/>
      <c r="C244" s="2419"/>
      <c r="D244" s="2419"/>
      <c r="E244" s="2419"/>
      <c r="F244" s="2419"/>
      <c r="G244" s="2419"/>
      <c r="H244" s="2419"/>
      <c r="I244" s="2419"/>
      <c r="J244" s="2419"/>
      <c r="K244" s="2419"/>
      <c r="L244" s="2419"/>
      <c r="M244" s="2419"/>
      <c r="N244" s="2419"/>
      <c r="O244" s="2419"/>
      <c r="P244" s="2419"/>
      <c r="Q244" s="2419"/>
      <c r="R244" s="2419"/>
      <c r="S244" s="2419"/>
      <c r="T244" s="2419"/>
      <c r="U244" s="2419"/>
      <c r="V244" s="2419"/>
      <c r="W244" s="2419"/>
      <c r="X244" s="2419"/>
      <c r="Y244" s="2419"/>
      <c r="Z244" s="2419"/>
      <c r="AA244" s="2184"/>
      <c r="AB244" s="2184"/>
      <c r="AC244" s="2184"/>
    </row>
    <row r="245" spans="1:29" ht="12.5">
      <c r="A245" s="2419"/>
      <c r="B245" s="862"/>
      <c r="C245" s="2419"/>
      <c r="D245" s="2419"/>
      <c r="E245" s="2419"/>
      <c r="F245" s="2419"/>
      <c r="G245" s="2419"/>
      <c r="H245" s="2419"/>
      <c r="I245" s="2419"/>
      <c r="J245" s="2419"/>
      <c r="K245" s="2419"/>
      <c r="L245" s="2419"/>
      <c r="M245" s="2419"/>
      <c r="N245" s="2419"/>
      <c r="O245" s="2419"/>
      <c r="P245" s="2419"/>
      <c r="Q245" s="2419"/>
      <c r="R245" s="2419"/>
      <c r="S245" s="2419"/>
      <c r="T245" s="2419"/>
      <c r="U245" s="2419"/>
      <c r="V245" s="2419"/>
      <c r="W245" s="2419"/>
      <c r="X245" s="2419"/>
      <c r="Y245" s="2419"/>
      <c r="Z245" s="2419"/>
      <c r="AA245" s="2184"/>
      <c r="AB245" s="2184"/>
      <c r="AC245" s="2184"/>
    </row>
    <row r="246" spans="1:29" ht="12.5">
      <c r="A246" s="2419"/>
      <c r="B246" s="862"/>
      <c r="C246" s="2419"/>
      <c r="D246" s="2419"/>
      <c r="E246" s="2419"/>
      <c r="F246" s="2419"/>
      <c r="G246" s="2419"/>
      <c r="H246" s="2419"/>
      <c r="I246" s="2419"/>
      <c r="J246" s="2419"/>
      <c r="K246" s="2419"/>
      <c r="L246" s="2419"/>
      <c r="M246" s="2419"/>
      <c r="N246" s="2419"/>
      <c r="O246" s="2419"/>
      <c r="P246" s="2419"/>
      <c r="Q246" s="2419"/>
      <c r="R246" s="2419"/>
      <c r="S246" s="2419"/>
      <c r="T246" s="2419"/>
      <c r="U246" s="2419"/>
      <c r="V246" s="2419"/>
      <c r="W246" s="2419"/>
      <c r="X246" s="2419"/>
      <c r="Y246" s="2419"/>
      <c r="Z246" s="2419"/>
      <c r="AA246" s="2184"/>
      <c r="AB246" s="2184"/>
      <c r="AC246" s="2184"/>
    </row>
    <row r="247" spans="1:29" ht="12.5">
      <c r="A247" s="2419"/>
      <c r="B247" s="862"/>
      <c r="C247" s="2419"/>
      <c r="D247" s="2419"/>
      <c r="E247" s="2419"/>
      <c r="F247" s="2419"/>
      <c r="G247" s="2419"/>
      <c r="H247" s="2419"/>
      <c r="I247" s="2419"/>
      <c r="J247" s="2419"/>
      <c r="K247" s="2419"/>
      <c r="L247" s="2419"/>
      <c r="M247" s="2419"/>
      <c r="N247" s="2419"/>
      <c r="O247" s="2419"/>
      <c r="P247" s="2419"/>
      <c r="Q247" s="2419"/>
      <c r="R247" s="2419"/>
      <c r="S247" s="2419"/>
      <c r="T247" s="2419"/>
      <c r="U247" s="2419"/>
      <c r="V247" s="2419"/>
      <c r="W247" s="2419"/>
      <c r="X247" s="2419"/>
      <c r="Y247" s="2419"/>
      <c r="Z247" s="2419"/>
      <c r="AA247" s="2184"/>
      <c r="AB247" s="2184"/>
      <c r="AC247" s="2184"/>
    </row>
    <row r="248" spans="1:29" ht="12.5">
      <c r="A248" s="2419"/>
      <c r="B248" s="862"/>
      <c r="C248" s="2419"/>
      <c r="D248" s="2419"/>
      <c r="E248" s="2419"/>
      <c r="F248" s="2419"/>
      <c r="G248" s="2419"/>
      <c r="H248" s="2419"/>
      <c r="I248" s="2419"/>
      <c r="J248" s="2419"/>
      <c r="K248" s="2419"/>
      <c r="L248" s="2419"/>
      <c r="M248" s="2419"/>
      <c r="N248" s="2419"/>
      <c r="O248" s="2419"/>
      <c r="P248" s="2419"/>
      <c r="Q248" s="2419"/>
      <c r="R248" s="2419"/>
      <c r="S248" s="2419"/>
      <c r="T248" s="2419"/>
      <c r="U248" s="2419"/>
      <c r="V248" s="2419"/>
      <c r="W248" s="2419"/>
      <c r="X248" s="2419"/>
      <c r="Y248" s="2419"/>
      <c r="Z248" s="2419"/>
      <c r="AA248" s="2184"/>
      <c r="AB248" s="2184"/>
      <c r="AC248" s="2184"/>
    </row>
    <row r="249" spans="1:29" ht="12.5">
      <c r="A249" s="2419"/>
      <c r="B249" s="862"/>
      <c r="C249" s="2419"/>
      <c r="D249" s="2419"/>
      <c r="E249" s="2419"/>
      <c r="F249" s="2419"/>
      <c r="G249" s="2419"/>
      <c r="H249" s="2419"/>
      <c r="I249" s="2419"/>
      <c r="J249" s="2419"/>
      <c r="K249" s="2419"/>
      <c r="L249" s="2419"/>
      <c r="M249" s="2419"/>
      <c r="N249" s="2419"/>
      <c r="O249" s="2419"/>
      <c r="P249" s="2419"/>
      <c r="Q249" s="2419"/>
      <c r="R249" s="2419"/>
      <c r="S249" s="2419"/>
      <c r="T249" s="2419"/>
      <c r="U249" s="2419"/>
      <c r="V249" s="2419"/>
      <c r="W249" s="2419"/>
      <c r="X249" s="2419"/>
      <c r="Y249" s="2419"/>
      <c r="Z249" s="2419"/>
      <c r="AA249" s="2184"/>
      <c r="AB249" s="2184"/>
      <c r="AC249" s="2184"/>
    </row>
    <row r="250" spans="1:29" ht="12.5">
      <c r="A250" s="2419"/>
      <c r="B250" s="862"/>
      <c r="C250" s="2419"/>
      <c r="D250" s="2419"/>
      <c r="E250" s="2419"/>
      <c r="F250" s="2419"/>
      <c r="G250" s="2419"/>
      <c r="H250" s="2419"/>
      <c r="I250" s="2419"/>
      <c r="J250" s="2419"/>
      <c r="K250" s="2419"/>
      <c r="L250" s="2419"/>
      <c r="M250" s="2419"/>
      <c r="N250" s="2419"/>
      <c r="O250" s="2419"/>
      <c r="P250" s="2419"/>
      <c r="Q250" s="2419"/>
      <c r="R250" s="2419"/>
      <c r="S250" s="2419"/>
      <c r="T250" s="2419"/>
      <c r="U250" s="2419"/>
      <c r="V250" s="2419"/>
      <c r="W250" s="2419"/>
      <c r="X250" s="2419"/>
      <c r="Y250" s="2419"/>
      <c r="Z250" s="2419"/>
      <c r="AA250" s="2184"/>
      <c r="AB250" s="2184"/>
      <c r="AC250" s="2184"/>
    </row>
    <row r="251" spans="1:29" ht="12.5">
      <c r="A251" s="2419"/>
      <c r="B251" s="862"/>
      <c r="C251" s="2419"/>
      <c r="D251" s="2419"/>
      <c r="E251" s="2419"/>
      <c r="F251" s="2419"/>
      <c r="G251" s="2419"/>
      <c r="H251" s="2419"/>
      <c r="I251" s="2419"/>
      <c r="J251" s="2419"/>
      <c r="K251" s="2419"/>
      <c r="L251" s="2419"/>
      <c r="M251" s="2419"/>
      <c r="N251" s="2419"/>
      <c r="O251" s="2419"/>
      <c r="P251" s="2419"/>
      <c r="Q251" s="2419"/>
      <c r="R251" s="2419"/>
      <c r="S251" s="2419"/>
      <c r="T251" s="2419"/>
      <c r="U251" s="2419"/>
      <c r="V251" s="2419"/>
      <c r="W251" s="2419"/>
      <c r="X251" s="2419"/>
      <c r="Y251" s="2419"/>
      <c r="Z251" s="2419"/>
      <c r="AA251" s="2184"/>
      <c r="AB251" s="2184"/>
      <c r="AC251" s="2184"/>
    </row>
    <row r="252" spans="1:29" ht="12.5">
      <c r="A252" s="2419"/>
      <c r="B252" s="862"/>
      <c r="C252" s="2419"/>
      <c r="D252" s="2419"/>
      <c r="E252" s="2419"/>
      <c r="F252" s="2419"/>
      <c r="G252" s="2419"/>
      <c r="H252" s="2419"/>
      <c r="I252" s="2419"/>
      <c r="J252" s="2419"/>
      <c r="K252" s="2419"/>
      <c r="L252" s="2419"/>
      <c r="M252" s="2419"/>
      <c r="N252" s="2419"/>
      <c r="O252" s="2419"/>
      <c r="P252" s="2419"/>
      <c r="Q252" s="2419"/>
      <c r="R252" s="2419"/>
      <c r="S252" s="2419"/>
      <c r="T252" s="2419"/>
      <c r="U252" s="2419"/>
      <c r="V252" s="2419"/>
      <c r="W252" s="2419"/>
      <c r="X252" s="2419"/>
      <c r="Y252" s="2419"/>
      <c r="Z252" s="2419"/>
      <c r="AA252" s="2184"/>
      <c r="AB252" s="2184"/>
      <c r="AC252" s="2184"/>
    </row>
    <row r="253" spans="1:29" ht="12.5">
      <c r="A253" s="2419"/>
      <c r="B253" s="862"/>
      <c r="C253" s="2419"/>
      <c r="D253" s="2419"/>
      <c r="E253" s="2419"/>
      <c r="F253" s="2419"/>
      <c r="G253" s="2419"/>
      <c r="H253" s="2419"/>
      <c r="I253" s="2419"/>
      <c r="J253" s="2419"/>
      <c r="K253" s="2419"/>
      <c r="L253" s="2419"/>
      <c r="M253" s="2419"/>
      <c r="N253" s="2419"/>
      <c r="O253" s="2419"/>
      <c r="P253" s="2419"/>
      <c r="Q253" s="2419"/>
      <c r="R253" s="2419"/>
      <c r="S253" s="2419"/>
      <c r="T253" s="2419"/>
      <c r="U253" s="2419"/>
      <c r="V253" s="2419"/>
      <c r="W253" s="2419"/>
      <c r="X253" s="2419"/>
      <c r="Y253" s="2419"/>
      <c r="Z253" s="2419"/>
      <c r="AA253" s="2184"/>
      <c r="AB253" s="2184"/>
      <c r="AC253" s="2184"/>
    </row>
    <row r="254" spans="1:29" ht="12.5">
      <c r="A254" s="2419"/>
      <c r="B254" s="862"/>
      <c r="C254" s="2419"/>
      <c r="D254" s="2419"/>
      <c r="E254" s="2419"/>
      <c r="F254" s="2419"/>
      <c r="G254" s="2419"/>
      <c r="H254" s="2419"/>
      <c r="I254" s="2419"/>
      <c r="J254" s="2419"/>
      <c r="K254" s="2419"/>
      <c r="L254" s="2419"/>
      <c r="M254" s="2419"/>
      <c r="N254" s="2419"/>
      <c r="O254" s="2419"/>
      <c r="P254" s="2419"/>
      <c r="Q254" s="2419"/>
      <c r="R254" s="2419"/>
      <c r="S254" s="2419"/>
      <c r="T254" s="2419"/>
      <c r="U254" s="2419"/>
      <c r="V254" s="2419"/>
      <c r="W254" s="2419"/>
      <c r="X254" s="2419"/>
      <c r="Y254" s="2419"/>
      <c r="Z254" s="2419"/>
      <c r="AA254" s="2184"/>
      <c r="AB254" s="2184"/>
      <c r="AC254" s="2184"/>
    </row>
    <row r="255" spans="1:29" ht="12.5">
      <c r="A255" s="2419"/>
      <c r="B255" s="862"/>
      <c r="C255" s="2419"/>
      <c r="D255" s="2419"/>
      <c r="E255" s="2419"/>
      <c r="F255" s="2419"/>
      <c r="G255" s="2419"/>
      <c r="H255" s="2419"/>
      <c r="I255" s="2419"/>
      <c r="J255" s="2419"/>
      <c r="K255" s="2419"/>
      <c r="L255" s="2419"/>
      <c r="M255" s="2419"/>
      <c r="N255" s="2419"/>
      <c r="O255" s="2419"/>
      <c r="P255" s="2419"/>
      <c r="Q255" s="2419"/>
      <c r="R255" s="2419"/>
      <c r="S255" s="2419"/>
      <c r="T255" s="2419"/>
      <c r="U255" s="2419"/>
      <c r="V255" s="2419"/>
      <c r="W255" s="2419"/>
      <c r="X255" s="2419"/>
      <c r="Y255" s="2419"/>
      <c r="Z255" s="2419"/>
      <c r="AA255" s="2184"/>
      <c r="AB255" s="2184"/>
      <c r="AC255" s="2184"/>
    </row>
    <row r="256" spans="1:29" ht="12.5">
      <c r="A256" s="2419"/>
      <c r="B256" s="862"/>
      <c r="C256" s="2419"/>
      <c r="D256" s="2419"/>
      <c r="E256" s="2419"/>
      <c r="F256" s="2419"/>
      <c r="G256" s="2419"/>
      <c r="H256" s="2419"/>
      <c r="I256" s="2419"/>
      <c r="J256" s="2419"/>
      <c r="K256" s="2419"/>
      <c r="L256" s="2419"/>
      <c r="M256" s="2419"/>
      <c r="N256" s="2419"/>
      <c r="O256" s="2419"/>
      <c r="P256" s="2419"/>
      <c r="Q256" s="2419"/>
      <c r="R256" s="2419"/>
      <c r="S256" s="2419"/>
      <c r="T256" s="2419"/>
      <c r="U256" s="2419"/>
      <c r="V256" s="2419"/>
      <c r="W256" s="2419"/>
      <c r="X256" s="2419"/>
      <c r="Y256" s="2419"/>
      <c r="Z256" s="2419"/>
      <c r="AA256" s="2184"/>
      <c r="AB256" s="2184"/>
      <c r="AC256" s="2184"/>
    </row>
    <row r="257" spans="1:29" ht="12.5">
      <c r="A257" s="2419"/>
      <c r="B257" s="862"/>
      <c r="C257" s="2419"/>
      <c r="D257" s="2419"/>
      <c r="E257" s="2419"/>
      <c r="F257" s="2419"/>
      <c r="G257" s="2419"/>
      <c r="H257" s="2419"/>
      <c r="I257" s="2419"/>
      <c r="J257" s="2419"/>
      <c r="K257" s="2419"/>
      <c r="L257" s="2419"/>
      <c r="M257" s="2419"/>
      <c r="N257" s="2419"/>
      <c r="O257" s="2419"/>
      <c r="P257" s="2419"/>
      <c r="Q257" s="2419"/>
      <c r="R257" s="2419"/>
      <c r="S257" s="2419"/>
      <c r="T257" s="2419"/>
      <c r="U257" s="2419"/>
      <c r="V257" s="2419"/>
      <c r="W257" s="2419"/>
      <c r="X257" s="2419"/>
      <c r="Y257" s="2419"/>
      <c r="Z257" s="2419"/>
      <c r="AA257" s="2184"/>
      <c r="AB257" s="2184"/>
      <c r="AC257" s="2184"/>
    </row>
    <row r="258" spans="1:29" ht="12.5">
      <c r="A258" s="2419"/>
      <c r="B258" s="862"/>
      <c r="C258" s="2419"/>
      <c r="D258" s="2419"/>
      <c r="E258" s="2419"/>
      <c r="F258" s="2419"/>
      <c r="G258" s="2419"/>
      <c r="H258" s="2419"/>
      <c r="I258" s="2419"/>
      <c r="J258" s="2419"/>
      <c r="K258" s="2419"/>
      <c r="L258" s="2419"/>
      <c r="M258" s="2419"/>
      <c r="N258" s="2419"/>
      <c r="O258" s="2419"/>
      <c r="P258" s="2419"/>
      <c r="Q258" s="2419"/>
      <c r="R258" s="2419"/>
      <c r="S258" s="2419"/>
      <c r="T258" s="2419"/>
      <c r="U258" s="2419"/>
      <c r="V258" s="2419"/>
      <c r="W258" s="2419"/>
      <c r="X258" s="2419"/>
      <c r="Y258" s="2419"/>
      <c r="Z258" s="2419"/>
      <c r="AA258" s="2184"/>
      <c r="AB258" s="2184"/>
      <c r="AC258" s="2184"/>
    </row>
    <row r="259" spans="1:29" ht="12.5">
      <c r="A259" s="2419"/>
      <c r="B259" s="862"/>
      <c r="C259" s="2419"/>
      <c r="D259" s="2419"/>
      <c r="E259" s="2419"/>
      <c r="F259" s="2419"/>
      <c r="G259" s="2419"/>
      <c r="H259" s="2419"/>
      <c r="I259" s="2419"/>
      <c r="J259" s="2419"/>
      <c r="K259" s="2419"/>
      <c r="L259" s="2419"/>
      <c r="M259" s="2419"/>
      <c r="N259" s="2419"/>
      <c r="O259" s="2419"/>
      <c r="P259" s="2419"/>
      <c r="Q259" s="2419"/>
      <c r="R259" s="2419"/>
      <c r="S259" s="2419"/>
      <c r="T259" s="2419"/>
      <c r="U259" s="2419"/>
      <c r="V259" s="2419"/>
      <c r="W259" s="2419"/>
      <c r="X259" s="2419"/>
      <c r="Y259" s="2419"/>
      <c r="Z259" s="2419"/>
      <c r="AA259" s="2184"/>
      <c r="AB259" s="2184"/>
      <c r="AC259" s="2184"/>
    </row>
    <row r="260" spans="1:29" ht="12.5">
      <c r="A260" s="2419"/>
      <c r="B260" s="862"/>
      <c r="C260" s="2419"/>
      <c r="D260" s="2419"/>
      <c r="E260" s="2419"/>
      <c r="F260" s="2419"/>
      <c r="G260" s="2419"/>
      <c r="H260" s="2419"/>
      <c r="I260" s="2419"/>
      <c r="J260" s="2419"/>
      <c r="K260" s="2419"/>
      <c r="L260" s="2419"/>
      <c r="M260" s="2419"/>
      <c r="N260" s="2419"/>
      <c r="O260" s="2419"/>
      <c r="P260" s="2419"/>
      <c r="Q260" s="2419"/>
      <c r="R260" s="2419"/>
      <c r="S260" s="2419"/>
      <c r="T260" s="2419"/>
      <c r="U260" s="2419"/>
      <c r="V260" s="2419"/>
      <c r="W260" s="2419"/>
      <c r="X260" s="2419"/>
      <c r="Y260" s="2419"/>
      <c r="Z260" s="2419"/>
      <c r="AA260" s="2184"/>
      <c r="AB260" s="2184"/>
      <c r="AC260" s="2184"/>
    </row>
    <row r="261" spans="1:29" ht="12.5">
      <c r="A261" s="2419"/>
      <c r="B261" s="862"/>
      <c r="C261" s="2419"/>
      <c r="D261" s="2419"/>
      <c r="E261" s="2419"/>
      <c r="F261" s="2419"/>
      <c r="G261" s="2419"/>
      <c r="H261" s="2419"/>
      <c r="I261" s="2419"/>
      <c r="J261" s="2419"/>
      <c r="K261" s="2419"/>
      <c r="L261" s="2419"/>
      <c r="M261" s="2419"/>
      <c r="N261" s="2419"/>
      <c r="O261" s="2419"/>
      <c r="P261" s="2419"/>
      <c r="Q261" s="2419"/>
      <c r="R261" s="2419"/>
      <c r="S261" s="2419"/>
      <c r="T261" s="2419"/>
      <c r="U261" s="2419"/>
      <c r="V261" s="2419"/>
      <c r="W261" s="2419"/>
      <c r="X261" s="2419"/>
      <c r="Y261" s="2419"/>
      <c r="Z261" s="2419"/>
      <c r="AA261" s="2184"/>
      <c r="AB261" s="2184"/>
      <c r="AC261" s="2184"/>
    </row>
    <row r="262" spans="1:29" ht="12.5">
      <c r="A262" s="2419"/>
      <c r="B262" s="862"/>
      <c r="C262" s="2419"/>
      <c r="D262" s="2419"/>
      <c r="E262" s="2419"/>
      <c r="F262" s="2419"/>
      <c r="G262" s="2419"/>
      <c r="H262" s="2419"/>
      <c r="I262" s="2419"/>
      <c r="J262" s="2419"/>
      <c r="K262" s="2419"/>
      <c r="L262" s="2419"/>
      <c r="M262" s="2419"/>
      <c r="N262" s="2419"/>
      <c r="O262" s="2419"/>
      <c r="P262" s="2419"/>
      <c r="Q262" s="2419"/>
      <c r="R262" s="2419"/>
      <c r="S262" s="2419"/>
      <c r="T262" s="2419"/>
      <c r="U262" s="2419"/>
      <c r="V262" s="2419"/>
      <c r="W262" s="2419"/>
      <c r="X262" s="2419"/>
      <c r="Y262" s="2419"/>
      <c r="Z262" s="2419"/>
      <c r="AA262" s="2184"/>
      <c r="AB262" s="2184"/>
      <c r="AC262" s="2184"/>
    </row>
    <row r="263" spans="1:29" ht="12.5">
      <c r="A263" s="2419"/>
      <c r="B263" s="862"/>
      <c r="C263" s="2419"/>
      <c r="D263" s="2419"/>
      <c r="E263" s="2419"/>
      <c r="F263" s="2419"/>
      <c r="G263" s="2419"/>
      <c r="H263" s="2419"/>
      <c r="I263" s="2419"/>
      <c r="J263" s="2419"/>
      <c r="K263" s="2419"/>
      <c r="L263" s="2419"/>
      <c r="M263" s="2419"/>
      <c r="N263" s="2419"/>
      <c r="O263" s="2419"/>
      <c r="P263" s="2419"/>
      <c r="Q263" s="2419"/>
      <c r="R263" s="2419"/>
      <c r="S263" s="2419"/>
      <c r="T263" s="2419"/>
      <c r="U263" s="2419"/>
      <c r="V263" s="2419"/>
      <c r="W263" s="2419"/>
      <c r="X263" s="2419"/>
      <c r="Y263" s="2419"/>
      <c r="Z263" s="2419"/>
      <c r="AA263" s="2184"/>
      <c r="AB263" s="2184"/>
      <c r="AC263" s="2184"/>
    </row>
    <row r="264" spans="1:29" ht="12.5">
      <c r="A264" s="2419"/>
      <c r="B264" s="862"/>
      <c r="C264" s="2419"/>
      <c r="D264" s="2419"/>
      <c r="E264" s="2419"/>
      <c r="F264" s="2419"/>
      <c r="G264" s="2419"/>
      <c r="H264" s="2419"/>
      <c r="I264" s="2419"/>
      <c r="J264" s="2419"/>
      <c r="K264" s="2419"/>
      <c r="L264" s="2419"/>
      <c r="M264" s="2419"/>
      <c r="N264" s="2419"/>
      <c r="O264" s="2419"/>
      <c r="P264" s="2419"/>
      <c r="Q264" s="2419"/>
      <c r="R264" s="2419"/>
      <c r="S264" s="2419"/>
      <c r="T264" s="2419"/>
      <c r="U264" s="2419"/>
      <c r="V264" s="2419"/>
      <c r="W264" s="2419"/>
      <c r="X264" s="2419"/>
      <c r="Y264" s="2419"/>
      <c r="Z264" s="2419"/>
      <c r="AA264" s="2184"/>
      <c r="AB264" s="2184"/>
      <c r="AC264" s="2184"/>
    </row>
    <row r="265" spans="1:29" ht="12.5">
      <c r="A265" s="2419"/>
      <c r="B265" s="862"/>
      <c r="C265" s="2419"/>
      <c r="D265" s="2419"/>
      <c r="E265" s="2419"/>
      <c r="F265" s="2419"/>
      <c r="G265" s="2419"/>
      <c r="H265" s="2419"/>
      <c r="I265" s="2419"/>
      <c r="J265" s="2419"/>
      <c r="K265" s="2419"/>
      <c r="L265" s="2419"/>
      <c r="M265" s="2419"/>
      <c r="N265" s="2419"/>
      <c r="O265" s="2419"/>
      <c r="P265" s="2419"/>
      <c r="Q265" s="2419"/>
      <c r="R265" s="2419"/>
      <c r="S265" s="2419"/>
      <c r="T265" s="2419"/>
      <c r="U265" s="2419"/>
      <c r="V265" s="2419"/>
      <c r="W265" s="2419"/>
      <c r="X265" s="2419"/>
      <c r="Y265" s="2419"/>
      <c r="Z265" s="2419"/>
      <c r="AA265" s="2184"/>
      <c r="AB265" s="2184"/>
      <c r="AC265" s="2184"/>
    </row>
    <row r="266" spans="1:29" ht="12.5">
      <c r="A266" s="2419"/>
      <c r="B266" s="862"/>
      <c r="C266" s="2419"/>
      <c r="D266" s="2419"/>
      <c r="E266" s="2419"/>
      <c r="F266" s="2419"/>
      <c r="G266" s="2419"/>
      <c r="H266" s="2419"/>
      <c r="I266" s="2419"/>
      <c r="J266" s="2419"/>
      <c r="K266" s="2419"/>
      <c r="L266" s="2419"/>
      <c r="M266" s="2419"/>
      <c r="N266" s="2419"/>
      <c r="O266" s="2419"/>
      <c r="P266" s="2419"/>
      <c r="Q266" s="2419"/>
      <c r="R266" s="2419"/>
      <c r="S266" s="2419"/>
      <c r="T266" s="2419"/>
      <c r="U266" s="2419"/>
      <c r="V266" s="2419"/>
      <c r="W266" s="2419"/>
      <c r="X266" s="2419"/>
      <c r="Y266" s="2419"/>
      <c r="Z266" s="2419"/>
      <c r="AA266" s="2184"/>
      <c r="AB266" s="2184"/>
      <c r="AC266" s="2184"/>
    </row>
    <row r="267" spans="1:29" ht="12.5">
      <c r="A267" s="2419"/>
      <c r="B267" s="862"/>
      <c r="C267" s="2419"/>
      <c r="D267" s="2419"/>
      <c r="E267" s="2419"/>
      <c r="F267" s="2419"/>
      <c r="G267" s="2419"/>
      <c r="H267" s="2419"/>
      <c r="I267" s="2419"/>
      <c r="J267" s="2419"/>
      <c r="K267" s="2419"/>
      <c r="L267" s="2419"/>
      <c r="M267" s="2419"/>
      <c r="N267" s="2419"/>
      <c r="O267" s="2419"/>
      <c r="P267" s="2419"/>
      <c r="Q267" s="2419"/>
      <c r="R267" s="2419"/>
      <c r="S267" s="2419"/>
      <c r="T267" s="2419"/>
      <c r="U267" s="2419"/>
      <c r="V267" s="2419"/>
      <c r="W267" s="2419"/>
      <c r="X267" s="2419"/>
      <c r="Y267" s="2419"/>
      <c r="Z267" s="2419"/>
      <c r="AA267" s="2184"/>
      <c r="AB267" s="2184"/>
      <c r="AC267" s="2184"/>
    </row>
    <row r="268" spans="1:29" ht="12.5">
      <c r="A268" s="2419"/>
      <c r="B268" s="862"/>
      <c r="C268" s="2419"/>
      <c r="D268" s="2419"/>
      <c r="E268" s="2419"/>
      <c r="F268" s="2419"/>
      <c r="G268" s="2419"/>
      <c r="H268" s="2419"/>
      <c r="I268" s="2419"/>
      <c r="J268" s="2419"/>
      <c r="K268" s="2419"/>
      <c r="L268" s="2419"/>
      <c r="M268" s="2419"/>
      <c r="N268" s="2419"/>
      <c r="O268" s="2419"/>
      <c r="P268" s="2419"/>
      <c r="Q268" s="2419"/>
      <c r="R268" s="2419"/>
      <c r="S268" s="2419"/>
      <c r="T268" s="2419"/>
      <c r="U268" s="2419"/>
      <c r="V268" s="2419"/>
      <c r="W268" s="2419"/>
      <c r="X268" s="2419"/>
      <c r="Y268" s="2419"/>
      <c r="Z268" s="2419"/>
      <c r="AA268" s="2184"/>
      <c r="AB268" s="2184"/>
      <c r="AC268" s="2184"/>
    </row>
    <row r="269" spans="1:29" ht="12.5">
      <c r="A269" s="2419"/>
      <c r="B269" s="862"/>
      <c r="C269" s="2419"/>
      <c r="D269" s="2419"/>
      <c r="E269" s="2419"/>
      <c r="F269" s="2419"/>
      <c r="G269" s="2419"/>
      <c r="H269" s="2419"/>
      <c r="I269" s="2419"/>
      <c r="J269" s="2419"/>
      <c r="K269" s="2419"/>
      <c r="L269" s="2419"/>
      <c r="M269" s="2419"/>
      <c r="N269" s="2419"/>
      <c r="O269" s="2419"/>
      <c r="P269" s="2419"/>
      <c r="Q269" s="2419"/>
      <c r="R269" s="2419"/>
      <c r="S269" s="2419"/>
      <c r="T269" s="2419"/>
      <c r="U269" s="2419"/>
      <c r="V269" s="2419"/>
      <c r="W269" s="2419"/>
      <c r="X269" s="2419"/>
      <c r="Y269" s="2419"/>
      <c r="Z269" s="2419"/>
      <c r="AA269" s="2184"/>
      <c r="AB269" s="2184"/>
      <c r="AC269" s="2184"/>
    </row>
    <row r="270" spans="1:29" ht="12.5">
      <c r="A270" s="2419"/>
      <c r="B270" s="862"/>
      <c r="C270" s="2419"/>
      <c r="D270" s="2419"/>
      <c r="E270" s="2419"/>
      <c r="F270" s="2419"/>
      <c r="G270" s="2419"/>
      <c r="H270" s="2419"/>
      <c r="I270" s="2419"/>
      <c r="J270" s="2419"/>
      <c r="K270" s="2419"/>
      <c r="L270" s="2419"/>
      <c r="M270" s="2419"/>
      <c r="N270" s="2419"/>
      <c r="O270" s="2419"/>
      <c r="P270" s="2419"/>
      <c r="Q270" s="2419"/>
      <c r="R270" s="2419"/>
      <c r="S270" s="2419"/>
      <c r="T270" s="2419"/>
      <c r="U270" s="2419"/>
      <c r="V270" s="2419"/>
      <c r="W270" s="2419"/>
      <c r="X270" s="2419"/>
      <c r="Y270" s="2419"/>
      <c r="Z270" s="2419"/>
      <c r="AA270" s="2184"/>
      <c r="AB270" s="2184"/>
      <c r="AC270" s="2184"/>
    </row>
    <row r="271" spans="1:29" ht="12.5">
      <c r="A271" s="2419"/>
      <c r="B271" s="862"/>
      <c r="C271" s="2419"/>
      <c r="D271" s="2419"/>
      <c r="E271" s="2419"/>
      <c r="F271" s="2419"/>
      <c r="G271" s="2419"/>
      <c r="H271" s="2419"/>
      <c r="I271" s="2419"/>
      <c r="J271" s="2419"/>
      <c r="K271" s="2419"/>
      <c r="L271" s="2419"/>
      <c r="M271" s="2419"/>
      <c r="N271" s="2419"/>
      <c r="O271" s="2419"/>
      <c r="P271" s="2419"/>
      <c r="Q271" s="2419"/>
      <c r="R271" s="2419"/>
      <c r="S271" s="2419"/>
      <c r="T271" s="2419"/>
      <c r="U271" s="2419"/>
      <c r="V271" s="2419"/>
      <c r="W271" s="2419"/>
      <c r="X271" s="2419"/>
      <c r="Y271" s="2419"/>
      <c r="Z271" s="2419"/>
      <c r="AA271" s="2184"/>
      <c r="AB271" s="2184"/>
      <c r="AC271" s="2184"/>
    </row>
    <row r="272" spans="1:29" ht="12.5">
      <c r="A272" s="2419"/>
      <c r="B272" s="862"/>
      <c r="C272" s="2419"/>
      <c r="D272" s="2419"/>
      <c r="E272" s="2419"/>
      <c r="F272" s="2419"/>
      <c r="G272" s="2419"/>
      <c r="H272" s="2419"/>
      <c r="I272" s="2419"/>
      <c r="J272" s="2419"/>
      <c r="K272" s="2419"/>
      <c r="L272" s="2419"/>
      <c r="M272" s="2419"/>
      <c r="N272" s="2419"/>
      <c r="O272" s="2419"/>
      <c r="P272" s="2419"/>
      <c r="Q272" s="2419"/>
      <c r="R272" s="2419"/>
      <c r="S272" s="2419"/>
      <c r="T272" s="2419"/>
      <c r="U272" s="2419"/>
      <c r="V272" s="2419"/>
      <c r="W272" s="2419"/>
      <c r="X272" s="2419"/>
      <c r="Y272" s="2419"/>
      <c r="Z272" s="2419"/>
      <c r="AA272" s="2184"/>
      <c r="AB272" s="2184"/>
      <c r="AC272" s="2184"/>
    </row>
    <row r="273" spans="1:29" ht="12.5">
      <c r="A273" s="2419"/>
      <c r="B273" s="862"/>
      <c r="C273" s="2419"/>
      <c r="D273" s="2419"/>
      <c r="E273" s="2419"/>
      <c r="F273" s="2419"/>
      <c r="G273" s="2419"/>
      <c r="H273" s="2419"/>
      <c r="I273" s="2419"/>
      <c r="J273" s="2419"/>
      <c r="K273" s="2419"/>
      <c r="L273" s="2419"/>
      <c r="M273" s="2419"/>
      <c r="N273" s="2419"/>
      <c r="O273" s="2419"/>
      <c r="P273" s="2419"/>
      <c r="Q273" s="2419"/>
      <c r="R273" s="2419"/>
      <c r="S273" s="2419"/>
      <c r="T273" s="2419"/>
      <c r="U273" s="2419"/>
      <c r="V273" s="2419"/>
      <c r="W273" s="2419"/>
      <c r="X273" s="2419"/>
      <c r="Y273" s="2419"/>
      <c r="Z273" s="2419"/>
      <c r="AA273" s="2184"/>
      <c r="AB273" s="2184"/>
      <c r="AC273" s="2184"/>
    </row>
    <row r="274" spans="1:29" ht="12.5">
      <c r="A274" s="2419"/>
      <c r="B274" s="862"/>
      <c r="C274" s="2419"/>
      <c r="D274" s="2419"/>
      <c r="E274" s="2419"/>
      <c r="F274" s="2419"/>
      <c r="G274" s="2419"/>
      <c r="H274" s="2419"/>
      <c r="I274" s="2419"/>
      <c r="J274" s="2419"/>
      <c r="K274" s="2419"/>
      <c r="L274" s="2419"/>
      <c r="M274" s="2419"/>
      <c r="N274" s="2419"/>
      <c r="O274" s="2419"/>
      <c r="P274" s="2419"/>
      <c r="Q274" s="2419"/>
      <c r="R274" s="2419"/>
      <c r="S274" s="2419"/>
      <c r="T274" s="2419"/>
      <c r="U274" s="2419"/>
      <c r="V274" s="2419"/>
      <c r="W274" s="2419"/>
      <c r="X274" s="2419"/>
      <c r="Y274" s="2419"/>
      <c r="Z274" s="2419"/>
      <c r="AA274" s="2184"/>
      <c r="AB274" s="2184"/>
      <c r="AC274" s="2184"/>
    </row>
    <row r="275" spans="1:29" ht="12.5">
      <c r="A275" s="2419"/>
      <c r="B275" s="862"/>
      <c r="C275" s="2419"/>
      <c r="D275" s="2419"/>
      <c r="E275" s="2419"/>
      <c r="F275" s="2419"/>
      <c r="G275" s="2419"/>
      <c r="H275" s="2419"/>
      <c r="I275" s="2419"/>
      <c r="J275" s="2419"/>
      <c r="K275" s="2419"/>
      <c r="L275" s="2419"/>
      <c r="M275" s="2419"/>
      <c r="N275" s="2419"/>
      <c r="O275" s="2419"/>
      <c r="P275" s="2419"/>
      <c r="Q275" s="2419"/>
      <c r="R275" s="2419"/>
      <c r="S275" s="2419"/>
      <c r="T275" s="2419"/>
      <c r="U275" s="2419"/>
      <c r="V275" s="2419"/>
      <c r="W275" s="2419"/>
      <c r="X275" s="2419"/>
      <c r="Y275" s="2419"/>
      <c r="Z275" s="2419"/>
      <c r="AA275" s="2184"/>
      <c r="AB275" s="2184"/>
      <c r="AC275" s="2184"/>
    </row>
    <row r="276" spans="1:29" ht="12.5">
      <c r="A276" s="2419"/>
      <c r="B276" s="862"/>
      <c r="C276" s="2419"/>
      <c r="D276" s="2419"/>
      <c r="E276" s="2419"/>
      <c r="F276" s="2419"/>
      <c r="G276" s="2419"/>
      <c r="H276" s="2419"/>
      <c r="I276" s="2419"/>
      <c r="J276" s="2419"/>
      <c r="K276" s="2419"/>
      <c r="L276" s="2419"/>
      <c r="M276" s="2419"/>
      <c r="N276" s="2419"/>
      <c r="O276" s="2419"/>
      <c r="P276" s="2419"/>
      <c r="Q276" s="2419"/>
      <c r="R276" s="2419"/>
      <c r="S276" s="2419"/>
      <c r="T276" s="2419"/>
      <c r="U276" s="2419"/>
      <c r="V276" s="2419"/>
      <c r="W276" s="2419"/>
      <c r="X276" s="2419"/>
      <c r="Y276" s="2419"/>
      <c r="Z276" s="2419"/>
      <c r="AA276" s="2184"/>
      <c r="AB276" s="2184"/>
      <c r="AC276" s="2184"/>
    </row>
    <row r="277" spans="1:29" ht="12.5">
      <c r="A277" s="2419"/>
      <c r="B277" s="862"/>
      <c r="C277" s="2419"/>
      <c r="D277" s="2419"/>
      <c r="E277" s="2419"/>
      <c r="F277" s="2419"/>
      <c r="G277" s="2419"/>
      <c r="H277" s="2419"/>
      <c r="I277" s="2419"/>
      <c r="J277" s="2419"/>
      <c r="K277" s="2419"/>
      <c r="L277" s="2419"/>
      <c r="M277" s="2419"/>
      <c r="N277" s="2419"/>
      <c r="O277" s="2419"/>
      <c r="P277" s="2419"/>
      <c r="Q277" s="2419"/>
      <c r="R277" s="2419"/>
      <c r="S277" s="2419"/>
      <c r="T277" s="2419"/>
      <c r="U277" s="2419"/>
      <c r="V277" s="2419"/>
      <c r="W277" s="2419"/>
      <c r="X277" s="2419"/>
      <c r="Y277" s="2419"/>
      <c r="Z277" s="2419"/>
      <c r="AA277" s="2184"/>
      <c r="AB277" s="2184"/>
      <c r="AC277" s="2184"/>
    </row>
    <row r="278" spans="1:29" ht="12.5">
      <c r="A278" s="2419"/>
      <c r="B278" s="862"/>
      <c r="C278" s="2419"/>
      <c r="D278" s="2419"/>
      <c r="E278" s="2419"/>
      <c r="F278" s="2419"/>
      <c r="G278" s="2419"/>
      <c r="H278" s="2419"/>
      <c r="I278" s="2419"/>
      <c r="J278" s="2419"/>
      <c r="K278" s="2419"/>
      <c r="L278" s="2419"/>
      <c r="M278" s="2419"/>
      <c r="N278" s="2419"/>
      <c r="O278" s="2419"/>
      <c r="P278" s="2419"/>
      <c r="Q278" s="2419"/>
      <c r="R278" s="2419"/>
      <c r="S278" s="2419"/>
      <c r="T278" s="2419"/>
      <c r="U278" s="2419"/>
      <c r="V278" s="2419"/>
      <c r="W278" s="2419"/>
      <c r="X278" s="2419"/>
      <c r="Y278" s="2419"/>
      <c r="Z278" s="2419"/>
      <c r="AA278" s="2184"/>
      <c r="AB278" s="2184"/>
      <c r="AC278" s="2184"/>
    </row>
    <row r="279" spans="1:29" ht="12.5">
      <c r="A279" s="2419"/>
      <c r="B279" s="862"/>
      <c r="C279" s="2419"/>
      <c r="D279" s="2419"/>
      <c r="E279" s="2419"/>
      <c r="F279" s="2419"/>
      <c r="G279" s="2419"/>
      <c r="H279" s="2419"/>
      <c r="I279" s="2419"/>
      <c r="J279" s="2419"/>
      <c r="K279" s="2419"/>
      <c r="L279" s="2419"/>
      <c r="M279" s="2419"/>
      <c r="N279" s="2419"/>
      <c r="O279" s="2419"/>
      <c r="P279" s="2419"/>
      <c r="Q279" s="2419"/>
      <c r="R279" s="2419"/>
      <c r="S279" s="2419"/>
      <c r="T279" s="2419"/>
      <c r="U279" s="2419"/>
      <c r="V279" s="2419"/>
      <c r="W279" s="2419"/>
      <c r="X279" s="2419"/>
      <c r="Y279" s="2419"/>
      <c r="Z279" s="2419"/>
      <c r="AA279" s="2184"/>
      <c r="AB279" s="2184"/>
      <c r="AC279" s="2184"/>
    </row>
    <row r="280" spans="1:29" ht="12.5">
      <c r="A280" s="2419"/>
      <c r="B280" s="862"/>
      <c r="C280" s="2419"/>
      <c r="D280" s="2419"/>
      <c r="E280" s="2419"/>
      <c r="F280" s="2419"/>
      <c r="G280" s="2419"/>
      <c r="H280" s="2419"/>
      <c r="I280" s="2419"/>
      <c r="J280" s="2419"/>
      <c r="K280" s="2419"/>
      <c r="L280" s="2419"/>
      <c r="M280" s="2419"/>
      <c r="N280" s="2419"/>
      <c r="O280" s="2419"/>
      <c r="P280" s="2419"/>
      <c r="Q280" s="2419"/>
      <c r="R280" s="2419"/>
      <c r="S280" s="2419"/>
      <c r="T280" s="2419"/>
      <c r="U280" s="2419"/>
      <c r="V280" s="2419"/>
      <c r="W280" s="2419"/>
      <c r="X280" s="2419"/>
      <c r="Y280" s="2419"/>
      <c r="Z280" s="2419"/>
      <c r="AA280" s="2184"/>
      <c r="AB280" s="2184"/>
      <c r="AC280" s="2184"/>
    </row>
    <row r="281" spans="1:29" ht="12.5">
      <c r="A281" s="2419"/>
      <c r="B281" s="862"/>
      <c r="C281" s="2419"/>
      <c r="D281" s="2419"/>
      <c r="E281" s="2419"/>
      <c r="F281" s="2419"/>
      <c r="G281" s="2419"/>
      <c r="H281" s="2419"/>
      <c r="I281" s="2419"/>
      <c r="J281" s="2419"/>
      <c r="K281" s="2419"/>
      <c r="L281" s="2419"/>
      <c r="M281" s="2419"/>
      <c r="N281" s="2419"/>
      <c r="O281" s="2419"/>
      <c r="P281" s="2419"/>
      <c r="Q281" s="2419"/>
      <c r="R281" s="2419"/>
      <c r="S281" s="2419"/>
      <c r="T281" s="2419"/>
      <c r="U281" s="2419"/>
      <c r="V281" s="2419"/>
      <c r="W281" s="2419"/>
      <c r="X281" s="2419"/>
      <c r="Y281" s="2419"/>
      <c r="Z281" s="2419"/>
      <c r="AA281" s="2184"/>
      <c r="AB281" s="2184"/>
      <c r="AC281" s="2184"/>
    </row>
    <row r="282" spans="1:29" ht="12.5">
      <c r="A282" s="2419"/>
      <c r="B282" s="862"/>
      <c r="C282" s="2419"/>
      <c r="D282" s="2419"/>
      <c r="E282" s="2419"/>
      <c r="F282" s="2419"/>
      <c r="G282" s="2419"/>
      <c r="H282" s="2419"/>
      <c r="I282" s="2419"/>
      <c r="J282" s="2419"/>
      <c r="K282" s="2419"/>
      <c r="L282" s="2419"/>
      <c r="M282" s="2419"/>
      <c r="N282" s="2419"/>
      <c r="O282" s="2419"/>
      <c r="P282" s="2419"/>
      <c r="Q282" s="2419"/>
      <c r="R282" s="2419"/>
      <c r="S282" s="2419"/>
      <c r="T282" s="2419"/>
      <c r="U282" s="2419"/>
      <c r="V282" s="2419"/>
      <c r="W282" s="2419"/>
      <c r="X282" s="2419"/>
      <c r="Y282" s="2419"/>
      <c r="Z282" s="2419"/>
      <c r="AA282" s="2184"/>
      <c r="AB282" s="2184"/>
      <c r="AC282" s="2184"/>
    </row>
    <row r="283" spans="1:29" ht="12.5">
      <c r="A283" s="2419"/>
      <c r="B283" s="862"/>
      <c r="C283" s="2419"/>
      <c r="D283" s="2419"/>
      <c r="E283" s="2419"/>
      <c r="F283" s="2419"/>
      <c r="G283" s="2419"/>
      <c r="H283" s="2419"/>
      <c r="I283" s="2419"/>
      <c r="J283" s="2419"/>
      <c r="K283" s="2419"/>
      <c r="L283" s="2419"/>
      <c r="M283" s="2419"/>
      <c r="N283" s="2419"/>
      <c r="O283" s="2419"/>
      <c r="P283" s="2419"/>
      <c r="Q283" s="2419"/>
      <c r="R283" s="2419"/>
      <c r="S283" s="2419"/>
      <c r="T283" s="2419"/>
      <c r="U283" s="2419"/>
      <c r="V283" s="2419"/>
      <c r="W283" s="2419"/>
      <c r="X283" s="2419"/>
      <c r="Y283" s="2419"/>
      <c r="Z283" s="2419"/>
      <c r="AA283" s="2184"/>
      <c r="AB283" s="2184"/>
      <c r="AC283" s="2184"/>
    </row>
    <row r="284" spans="1:29" ht="12.5">
      <c r="A284" s="2419"/>
      <c r="B284" s="862"/>
      <c r="C284" s="2419"/>
      <c r="D284" s="2419"/>
      <c r="E284" s="2419"/>
      <c r="F284" s="2419"/>
      <c r="G284" s="2419"/>
      <c r="H284" s="2419"/>
      <c r="I284" s="2419"/>
      <c r="J284" s="2419"/>
      <c r="K284" s="2419"/>
      <c r="L284" s="2419"/>
      <c r="M284" s="2419"/>
      <c r="N284" s="2419"/>
      <c r="O284" s="2419"/>
      <c r="P284" s="2419"/>
      <c r="Q284" s="2419"/>
      <c r="R284" s="2419"/>
      <c r="S284" s="2419"/>
      <c r="T284" s="2419"/>
      <c r="U284" s="2419"/>
      <c r="V284" s="2419"/>
      <c r="W284" s="2419"/>
      <c r="X284" s="2419"/>
      <c r="Y284" s="2419"/>
      <c r="Z284" s="2419"/>
      <c r="AA284" s="2184"/>
      <c r="AB284" s="2184"/>
      <c r="AC284" s="2184"/>
    </row>
    <row r="285" spans="1:29" ht="12.5">
      <c r="A285" s="2419"/>
      <c r="B285" s="862"/>
      <c r="C285" s="2419"/>
      <c r="D285" s="2419"/>
      <c r="E285" s="2419"/>
      <c r="F285" s="2419"/>
      <c r="G285" s="2419"/>
      <c r="H285" s="2419"/>
      <c r="I285" s="2419"/>
      <c r="J285" s="2419"/>
      <c r="K285" s="2419"/>
      <c r="L285" s="2419"/>
      <c r="M285" s="2419"/>
      <c r="N285" s="2419"/>
      <c r="O285" s="2419"/>
      <c r="P285" s="2419"/>
      <c r="Q285" s="2419"/>
      <c r="R285" s="2419"/>
      <c r="S285" s="2419"/>
      <c r="T285" s="2419"/>
      <c r="U285" s="2419"/>
      <c r="V285" s="2419"/>
      <c r="W285" s="2419"/>
      <c r="X285" s="2419"/>
      <c r="Y285" s="2419"/>
      <c r="Z285" s="2419"/>
      <c r="AA285" s="2184"/>
      <c r="AB285" s="2184"/>
      <c r="AC285" s="2184"/>
    </row>
    <row r="286" spans="1:29" ht="12.5">
      <c r="A286" s="2419"/>
      <c r="B286" s="862"/>
      <c r="C286" s="2419"/>
      <c r="D286" s="2419"/>
      <c r="E286" s="2419"/>
      <c r="F286" s="2419"/>
      <c r="G286" s="2419"/>
      <c r="H286" s="2419"/>
      <c r="I286" s="2419"/>
      <c r="J286" s="2419"/>
      <c r="K286" s="2419"/>
      <c r="L286" s="2419"/>
      <c r="M286" s="2419"/>
      <c r="N286" s="2419"/>
      <c r="O286" s="2419"/>
      <c r="P286" s="2419"/>
      <c r="Q286" s="2419"/>
      <c r="R286" s="2419"/>
      <c r="S286" s="2419"/>
      <c r="T286" s="2419"/>
      <c r="U286" s="2419"/>
      <c r="V286" s="2419"/>
      <c r="W286" s="2419"/>
      <c r="X286" s="2419"/>
      <c r="Y286" s="2419"/>
      <c r="Z286" s="2419"/>
      <c r="AA286" s="2184"/>
      <c r="AB286" s="2184"/>
      <c r="AC286" s="2184"/>
    </row>
    <row r="287" spans="1:29" ht="12.5">
      <c r="A287" s="2419"/>
      <c r="B287" s="862"/>
      <c r="C287" s="2419"/>
      <c r="D287" s="2419"/>
      <c r="E287" s="2419"/>
      <c r="F287" s="2419"/>
      <c r="G287" s="2419"/>
      <c r="H287" s="2419"/>
      <c r="I287" s="2419"/>
      <c r="J287" s="2419"/>
      <c r="K287" s="2419"/>
      <c r="L287" s="2419"/>
      <c r="M287" s="2419"/>
      <c r="N287" s="2419"/>
      <c r="O287" s="2419"/>
      <c r="P287" s="2419"/>
      <c r="Q287" s="2419"/>
      <c r="R287" s="2419"/>
      <c r="S287" s="2419"/>
      <c r="T287" s="2419"/>
      <c r="U287" s="2419"/>
      <c r="V287" s="2419"/>
      <c r="W287" s="2419"/>
      <c r="X287" s="2419"/>
      <c r="Y287" s="2419"/>
      <c r="Z287" s="2419"/>
      <c r="AA287" s="2184"/>
      <c r="AB287" s="2184"/>
      <c r="AC287" s="2184"/>
    </row>
    <row r="288" spans="1:29" ht="12.5">
      <c r="A288" s="2419"/>
      <c r="B288" s="862"/>
      <c r="C288" s="2419"/>
      <c r="D288" s="2419"/>
      <c r="E288" s="2419"/>
      <c r="F288" s="2419"/>
      <c r="G288" s="2419"/>
      <c r="H288" s="2419"/>
      <c r="I288" s="2419"/>
      <c r="J288" s="2419"/>
      <c r="K288" s="2419"/>
      <c r="L288" s="2419"/>
      <c r="M288" s="2419"/>
      <c r="N288" s="2419"/>
      <c r="O288" s="2419"/>
      <c r="P288" s="2419"/>
      <c r="Q288" s="2419"/>
      <c r="R288" s="2419"/>
      <c r="S288" s="2419"/>
      <c r="T288" s="2419"/>
      <c r="U288" s="2419"/>
      <c r="V288" s="2419"/>
      <c r="W288" s="2419"/>
      <c r="X288" s="2419"/>
      <c r="Y288" s="2419"/>
      <c r="Z288" s="2419"/>
      <c r="AA288" s="2184"/>
      <c r="AB288" s="2184"/>
      <c r="AC288" s="2184"/>
    </row>
    <row r="289" spans="1:29" ht="12.5">
      <c r="A289" s="2419"/>
      <c r="B289" s="862"/>
      <c r="C289" s="2419"/>
      <c r="D289" s="2419"/>
      <c r="E289" s="2419"/>
      <c r="F289" s="2419"/>
      <c r="G289" s="2419"/>
      <c r="H289" s="2419"/>
      <c r="I289" s="2419"/>
      <c r="J289" s="2419"/>
      <c r="K289" s="2419"/>
      <c r="L289" s="2419"/>
      <c r="M289" s="2419"/>
      <c r="N289" s="2419"/>
      <c r="O289" s="2419"/>
      <c r="P289" s="2419"/>
      <c r="Q289" s="2419"/>
      <c r="R289" s="2419"/>
      <c r="S289" s="2419"/>
      <c r="T289" s="2419"/>
      <c r="U289" s="2419"/>
      <c r="V289" s="2419"/>
      <c r="W289" s="2419"/>
      <c r="X289" s="2419"/>
      <c r="Y289" s="2419"/>
      <c r="Z289" s="2419"/>
      <c r="AA289" s="2184"/>
      <c r="AB289" s="2184"/>
      <c r="AC289" s="2184"/>
    </row>
    <row r="290" spans="1:29" ht="12.5">
      <c r="A290" s="2419"/>
      <c r="B290" s="862"/>
      <c r="C290" s="2419"/>
      <c r="D290" s="2419"/>
      <c r="E290" s="2419"/>
      <c r="F290" s="2419"/>
      <c r="G290" s="2419"/>
      <c r="H290" s="2419"/>
      <c r="I290" s="2419"/>
      <c r="J290" s="2419"/>
      <c r="K290" s="2419"/>
      <c r="L290" s="2419"/>
      <c r="M290" s="2419"/>
      <c r="N290" s="2419"/>
      <c r="O290" s="2419"/>
      <c r="P290" s="2419"/>
      <c r="Q290" s="2419"/>
      <c r="R290" s="2419"/>
      <c r="S290" s="2419"/>
      <c r="T290" s="2419"/>
      <c r="U290" s="2419"/>
      <c r="V290" s="2419"/>
      <c r="W290" s="2419"/>
      <c r="X290" s="2419"/>
      <c r="Y290" s="2419"/>
      <c r="Z290" s="2419"/>
      <c r="AA290" s="2184"/>
      <c r="AB290" s="2184"/>
      <c r="AC290" s="2184"/>
    </row>
    <row r="291" spans="1:29" ht="12.5">
      <c r="A291" s="2419"/>
      <c r="B291" s="862"/>
      <c r="C291" s="2419"/>
      <c r="D291" s="2419"/>
      <c r="E291" s="2419"/>
      <c r="F291" s="2419"/>
      <c r="G291" s="2419"/>
      <c r="H291" s="2419"/>
      <c r="I291" s="2419"/>
      <c r="J291" s="2419"/>
      <c r="K291" s="2419"/>
      <c r="L291" s="2419"/>
      <c r="M291" s="2419"/>
      <c r="N291" s="2419"/>
      <c r="O291" s="2419"/>
      <c r="P291" s="2419"/>
      <c r="Q291" s="2419"/>
      <c r="R291" s="2419"/>
      <c r="S291" s="2419"/>
      <c r="T291" s="2419"/>
      <c r="U291" s="2419"/>
      <c r="V291" s="2419"/>
      <c r="W291" s="2419"/>
      <c r="X291" s="2419"/>
      <c r="Y291" s="2419"/>
      <c r="Z291" s="2419"/>
      <c r="AA291" s="2184"/>
      <c r="AB291" s="2184"/>
      <c r="AC291" s="2184"/>
    </row>
    <row r="292" spans="1:29" ht="12.5">
      <c r="A292" s="2419"/>
      <c r="B292" s="862"/>
      <c r="C292" s="2419"/>
      <c r="D292" s="2419"/>
      <c r="E292" s="2419"/>
      <c r="F292" s="2419"/>
      <c r="G292" s="2419"/>
      <c r="H292" s="2419"/>
      <c r="I292" s="2419"/>
      <c r="J292" s="2419"/>
      <c r="K292" s="2419"/>
      <c r="L292" s="2419"/>
      <c r="M292" s="2419"/>
      <c r="N292" s="2419"/>
      <c r="O292" s="2419"/>
      <c r="P292" s="2419"/>
      <c r="Q292" s="2419"/>
      <c r="R292" s="2419"/>
      <c r="S292" s="2419"/>
      <c r="T292" s="2419"/>
      <c r="U292" s="2419"/>
      <c r="V292" s="2419"/>
      <c r="W292" s="2419"/>
      <c r="X292" s="2419"/>
      <c r="Y292" s="2419"/>
      <c r="Z292" s="2419"/>
      <c r="AA292" s="2184"/>
      <c r="AB292" s="2184"/>
      <c r="AC292" s="2184"/>
    </row>
    <row r="293" spans="1:29" ht="12.5">
      <c r="A293" s="2419"/>
      <c r="B293" s="862"/>
      <c r="C293" s="2419"/>
      <c r="D293" s="2419"/>
      <c r="E293" s="2419"/>
      <c r="F293" s="2419"/>
      <c r="G293" s="2419"/>
      <c r="H293" s="2419"/>
      <c r="I293" s="2419"/>
      <c r="J293" s="2419"/>
      <c r="K293" s="2419"/>
      <c r="L293" s="2419"/>
      <c r="M293" s="2419"/>
      <c r="N293" s="2419"/>
      <c r="O293" s="2419"/>
      <c r="P293" s="2419"/>
      <c r="Q293" s="2419"/>
      <c r="R293" s="2419"/>
      <c r="S293" s="2419"/>
      <c r="T293" s="2419"/>
      <c r="U293" s="2419"/>
      <c r="V293" s="2419"/>
      <c r="W293" s="2419"/>
      <c r="X293" s="2419"/>
      <c r="Y293" s="2419"/>
      <c r="Z293" s="2419"/>
      <c r="AA293" s="2184"/>
      <c r="AB293" s="2184"/>
      <c r="AC293" s="2184"/>
    </row>
    <row r="294" spans="1:29" ht="12.5">
      <c r="A294" s="2419"/>
      <c r="B294" s="862"/>
      <c r="C294" s="2419"/>
      <c r="D294" s="2419"/>
      <c r="E294" s="2419"/>
      <c r="F294" s="2419"/>
      <c r="G294" s="2419"/>
      <c r="H294" s="2419"/>
      <c r="I294" s="2419"/>
      <c r="J294" s="2419"/>
      <c r="K294" s="2419"/>
      <c r="L294" s="2419"/>
      <c r="M294" s="2419"/>
      <c r="N294" s="2419"/>
      <c r="O294" s="2419"/>
      <c r="P294" s="2419"/>
      <c r="Q294" s="2419"/>
      <c r="R294" s="2419"/>
      <c r="S294" s="2419"/>
      <c r="T294" s="2419"/>
      <c r="U294" s="2419"/>
      <c r="V294" s="2419"/>
      <c r="W294" s="2419"/>
      <c r="X294" s="2419"/>
      <c r="Y294" s="2419"/>
      <c r="Z294" s="2419"/>
      <c r="AA294" s="2184"/>
      <c r="AB294" s="2184"/>
      <c r="AC294" s="2184"/>
    </row>
    <row r="295" spans="1:29" ht="12.5">
      <c r="A295" s="2419"/>
      <c r="B295" s="862"/>
      <c r="C295" s="2419"/>
      <c r="D295" s="2419"/>
      <c r="E295" s="2419"/>
      <c r="F295" s="2419"/>
      <c r="G295" s="2419"/>
      <c r="H295" s="2419"/>
      <c r="I295" s="2419"/>
      <c r="J295" s="2419"/>
      <c r="K295" s="2419"/>
      <c r="L295" s="2419"/>
      <c r="M295" s="2419"/>
      <c r="N295" s="2419"/>
      <c r="O295" s="2419"/>
      <c r="P295" s="2419"/>
      <c r="Q295" s="2419"/>
      <c r="R295" s="2419"/>
      <c r="S295" s="2419"/>
      <c r="T295" s="2419"/>
      <c r="U295" s="2419"/>
      <c r="V295" s="2419"/>
      <c r="W295" s="2419"/>
      <c r="X295" s="2419"/>
      <c r="Y295" s="2419"/>
      <c r="Z295" s="2419"/>
      <c r="AA295" s="2184"/>
      <c r="AB295" s="2184"/>
      <c r="AC295" s="2184"/>
    </row>
    <row r="296" spans="1:29" ht="12.5">
      <c r="A296" s="2419"/>
      <c r="B296" s="862"/>
      <c r="C296" s="2419"/>
      <c r="D296" s="2419"/>
      <c r="E296" s="2419"/>
      <c r="F296" s="2419"/>
      <c r="G296" s="2419"/>
      <c r="H296" s="2419"/>
      <c r="I296" s="2419"/>
      <c r="J296" s="2419"/>
      <c r="K296" s="2419"/>
      <c r="L296" s="2419"/>
      <c r="M296" s="2419"/>
      <c r="N296" s="2419"/>
      <c r="O296" s="2419"/>
      <c r="P296" s="2419"/>
      <c r="Q296" s="2419"/>
      <c r="R296" s="2419"/>
      <c r="S296" s="2419"/>
      <c r="T296" s="2419"/>
      <c r="U296" s="2419"/>
      <c r="V296" s="2419"/>
      <c r="W296" s="2419"/>
      <c r="X296" s="2419"/>
      <c r="Y296" s="2419"/>
      <c r="Z296" s="2419"/>
      <c r="AA296" s="2184"/>
      <c r="AB296" s="2184"/>
      <c r="AC296" s="2184"/>
    </row>
    <row r="297" spans="1:29" ht="12.5">
      <c r="A297" s="2419"/>
      <c r="B297" s="862"/>
      <c r="C297" s="2419"/>
      <c r="D297" s="2419"/>
      <c r="E297" s="2419"/>
      <c r="F297" s="2419"/>
      <c r="G297" s="2419"/>
      <c r="H297" s="2419"/>
      <c r="I297" s="2419"/>
      <c r="J297" s="2419"/>
      <c r="K297" s="2419"/>
      <c r="L297" s="2419"/>
      <c r="M297" s="2419"/>
      <c r="N297" s="2419"/>
      <c r="O297" s="2419"/>
      <c r="P297" s="2419"/>
      <c r="Q297" s="2419"/>
      <c r="R297" s="2419"/>
      <c r="S297" s="2419"/>
      <c r="T297" s="2419"/>
      <c r="U297" s="2419"/>
      <c r="V297" s="2419"/>
      <c r="W297" s="2419"/>
      <c r="X297" s="2419"/>
      <c r="Y297" s="2419"/>
      <c r="Z297" s="2419"/>
      <c r="AA297" s="2184"/>
      <c r="AB297" s="2184"/>
      <c r="AC297" s="2184"/>
    </row>
    <row r="298" spans="1:29" ht="12.5">
      <c r="A298" s="2419"/>
      <c r="B298" s="862"/>
      <c r="C298" s="2419"/>
      <c r="D298" s="2419"/>
      <c r="E298" s="2419"/>
      <c r="F298" s="2419"/>
      <c r="G298" s="2419"/>
      <c r="H298" s="2419"/>
      <c r="I298" s="2419"/>
      <c r="J298" s="2419"/>
      <c r="K298" s="2419"/>
      <c r="L298" s="2419"/>
      <c r="M298" s="2419"/>
      <c r="N298" s="2419"/>
      <c r="O298" s="2419"/>
      <c r="P298" s="2419"/>
      <c r="Q298" s="2419"/>
      <c r="R298" s="2419"/>
      <c r="S298" s="2419"/>
      <c r="T298" s="2419"/>
      <c r="U298" s="2419"/>
      <c r="V298" s="2419"/>
      <c r="W298" s="2419"/>
      <c r="X298" s="2419"/>
      <c r="Y298" s="2419"/>
      <c r="Z298" s="2419"/>
      <c r="AA298" s="2184"/>
      <c r="AB298" s="2184"/>
      <c r="AC298" s="2184"/>
    </row>
    <row r="299" spans="1:29" ht="12.5">
      <c r="A299" s="2419"/>
      <c r="B299" s="862"/>
      <c r="C299" s="2419"/>
      <c r="D299" s="2419"/>
      <c r="E299" s="2419"/>
      <c r="F299" s="2419"/>
      <c r="G299" s="2419"/>
      <c r="H299" s="2419"/>
      <c r="I299" s="2419"/>
      <c r="J299" s="2419"/>
      <c r="K299" s="2419"/>
      <c r="L299" s="2419"/>
      <c r="M299" s="2419"/>
      <c r="N299" s="2419"/>
      <c r="O299" s="2419"/>
      <c r="P299" s="2419"/>
      <c r="Q299" s="2419"/>
      <c r="R299" s="2419"/>
      <c r="S299" s="2419"/>
      <c r="T299" s="2419"/>
      <c r="U299" s="2419"/>
      <c r="V299" s="2419"/>
      <c r="W299" s="2419"/>
      <c r="X299" s="2419"/>
      <c r="Y299" s="2419"/>
      <c r="Z299" s="2419"/>
      <c r="AA299" s="2184"/>
      <c r="AB299" s="2184"/>
      <c r="AC299" s="2184"/>
    </row>
    <row r="300" spans="1:29" ht="12.5">
      <c r="A300" s="2419"/>
      <c r="B300" s="862"/>
      <c r="C300" s="2419"/>
      <c r="D300" s="2419"/>
      <c r="E300" s="2419"/>
      <c r="F300" s="2419"/>
      <c r="G300" s="2419"/>
      <c r="H300" s="2419"/>
      <c r="I300" s="2419"/>
      <c r="J300" s="2419"/>
      <c r="K300" s="2419"/>
      <c r="L300" s="2419"/>
      <c r="M300" s="2419"/>
      <c r="N300" s="2419"/>
      <c r="O300" s="2419"/>
      <c r="P300" s="2419"/>
      <c r="Q300" s="2419"/>
      <c r="R300" s="2419"/>
      <c r="S300" s="2419"/>
      <c r="T300" s="2419"/>
      <c r="U300" s="2419"/>
      <c r="V300" s="2419"/>
      <c r="W300" s="2419"/>
      <c r="X300" s="2419"/>
      <c r="Y300" s="2419"/>
      <c r="Z300" s="2419"/>
      <c r="AA300" s="2184"/>
      <c r="AB300" s="2184"/>
      <c r="AC300" s="2184"/>
    </row>
    <row r="301" spans="1:29" ht="12.5">
      <c r="A301" s="2419"/>
      <c r="B301" s="862"/>
      <c r="C301" s="2419"/>
      <c r="D301" s="2419"/>
      <c r="E301" s="2419"/>
      <c r="F301" s="2419"/>
      <c r="G301" s="2419"/>
      <c r="H301" s="2419"/>
      <c r="I301" s="2419"/>
      <c r="J301" s="2419"/>
      <c r="K301" s="2419"/>
      <c r="L301" s="2419"/>
      <c r="M301" s="2419"/>
      <c r="N301" s="2419"/>
      <c r="O301" s="2419"/>
      <c r="P301" s="2419"/>
      <c r="Q301" s="2419"/>
      <c r="R301" s="2419"/>
      <c r="S301" s="2419"/>
      <c r="T301" s="2419"/>
      <c r="U301" s="2419"/>
      <c r="V301" s="2419"/>
      <c r="W301" s="2419"/>
      <c r="X301" s="2419"/>
      <c r="Y301" s="2419"/>
      <c r="Z301" s="2419"/>
      <c r="AA301" s="2184"/>
      <c r="AB301" s="2184"/>
      <c r="AC301" s="2184"/>
    </row>
    <row r="302" spans="1:29" ht="12.5">
      <c r="A302" s="2419"/>
      <c r="B302" s="862"/>
      <c r="C302" s="2419"/>
      <c r="D302" s="2419"/>
      <c r="E302" s="2419"/>
      <c r="F302" s="2419"/>
      <c r="G302" s="2419"/>
      <c r="H302" s="2419"/>
      <c r="I302" s="2419"/>
      <c r="J302" s="2419"/>
      <c r="K302" s="2419"/>
      <c r="L302" s="2419"/>
      <c r="M302" s="2419"/>
      <c r="N302" s="2419"/>
      <c r="O302" s="2419"/>
      <c r="P302" s="2419"/>
      <c r="Q302" s="2419"/>
      <c r="R302" s="2419"/>
      <c r="S302" s="2419"/>
      <c r="T302" s="2419"/>
      <c r="U302" s="2419"/>
      <c r="V302" s="2419"/>
      <c r="W302" s="2419"/>
      <c r="X302" s="2419"/>
      <c r="Y302" s="2419"/>
      <c r="Z302" s="2419"/>
      <c r="AA302" s="2184"/>
      <c r="AB302" s="2184"/>
      <c r="AC302" s="2184"/>
    </row>
    <row r="303" spans="1:29" ht="12.5">
      <c r="A303" s="2419"/>
      <c r="B303" s="862"/>
      <c r="C303" s="2419"/>
      <c r="D303" s="2419"/>
      <c r="E303" s="2419"/>
      <c r="F303" s="2419"/>
      <c r="G303" s="2419"/>
      <c r="H303" s="2419"/>
      <c r="I303" s="2419"/>
      <c r="J303" s="2419"/>
      <c r="K303" s="2419"/>
      <c r="L303" s="2419"/>
      <c r="M303" s="2419"/>
      <c r="N303" s="2419"/>
      <c r="O303" s="2419"/>
      <c r="P303" s="2419"/>
      <c r="Q303" s="2419"/>
      <c r="R303" s="2419"/>
      <c r="S303" s="2419"/>
      <c r="T303" s="2419"/>
      <c r="U303" s="2419"/>
      <c r="V303" s="2419"/>
      <c r="W303" s="2419"/>
      <c r="X303" s="2419"/>
      <c r="Y303" s="2419"/>
      <c r="Z303" s="2419"/>
      <c r="AA303" s="2184"/>
      <c r="AB303" s="2184"/>
      <c r="AC303" s="2184"/>
    </row>
    <row r="304" spans="1:29" ht="12.5">
      <c r="A304" s="2419"/>
      <c r="B304" s="862"/>
      <c r="C304" s="2419"/>
      <c r="D304" s="2419"/>
      <c r="E304" s="2419"/>
      <c r="F304" s="2419"/>
      <c r="G304" s="2419"/>
      <c r="H304" s="2419"/>
      <c r="I304" s="2419"/>
      <c r="J304" s="2419"/>
      <c r="K304" s="2419"/>
      <c r="L304" s="2419"/>
      <c r="M304" s="2419"/>
      <c r="N304" s="2419"/>
      <c r="O304" s="2419"/>
      <c r="P304" s="2419"/>
      <c r="Q304" s="2419"/>
      <c r="R304" s="2419"/>
      <c r="S304" s="2419"/>
      <c r="T304" s="2419"/>
      <c r="U304" s="2419"/>
      <c r="V304" s="2419"/>
      <c r="W304" s="2419"/>
      <c r="X304" s="2419"/>
      <c r="Y304" s="2419"/>
      <c r="Z304" s="2419"/>
      <c r="AA304" s="2184"/>
      <c r="AB304" s="2184"/>
      <c r="AC304" s="2184"/>
    </row>
    <row r="305" spans="1:29" ht="12.5">
      <c r="A305" s="2419"/>
      <c r="B305" s="862"/>
      <c r="C305" s="2419"/>
      <c r="D305" s="2419"/>
      <c r="E305" s="2419"/>
      <c r="F305" s="2419"/>
      <c r="G305" s="2419"/>
      <c r="H305" s="2419"/>
      <c r="I305" s="2419"/>
      <c r="J305" s="2419"/>
      <c r="K305" s="2419"/>
      <c r="L305" s="2419"/>
      <c r="M305" s="2419"/>
      <c r="N305" s="2419"/>
      <c r="O305" s="2419"/>
      <c r="P305" s="2419"/>
      <c r="Q305" s="2419"/>
      <c r="R305" s="2419"/>
      <c r="S305" s="2419"/>
      <c r="T305" s="2419"/>
      <c r="U305" s="2419"/>
      <c r="V305" s="2419"/>
      <c r="W305" s="2419"/>
      <c r="X305" s="2419"/>
      <c r="Y305" s="2419"/>
      <c r="Z305" s="2419"/>
      <c r="AA305" s="2184"/>
      <c r="AB305" s="2184"/>
      <c r="AC305" s="2184"/>
    </row>
    <row r="306" spans="1:29" ht="12.5">
      <c r="A306" s="2419"/>
      <c r="B306" s="862"/>
      <c r="C306" s="2419"/>
      <c r="D306" s="2419"/>
      <c r="E306" s="2419"/>
      <c r="F306" s="2419"/>
      <c r="G306" s="2419"/>
      <c r="H306" s="2419"/>
      <c r="I306" s="2419"/>
      <c r="J306" s="2419"/>
      <c r="K306" s="2419"/>
      <c r="L306" s="2419"/>
      <c r="M306" s="2419"/>
      <c r="N306" s="2419"/>
      <c r="O306" s="2419"/>
      <c r="P306" s="2419"/>
      <c r="Q306" s="2419"/>
      <c r="R306" s="2419"/>
      <c r="S306" s="2419"/>
      <c r="T306" s="2419"/>
      <c r="U306" s="2419"/>
      <c r="V306" s="2419"/>
      <c r="W306" s="2419"/>
      <c r="X306" s="2419"/>
      <c r="Y306" s="2419"/>
      <c r="Z306" s="2419"/>
      <c r="AA306" s="2184"/>
      <c r="AB306" s="2184"/>
      <c r="AC306" s="2184"/>
    </row>
    <row r="307" spans="1:29" ht="12.5">
      <c r="A307" s="2419"/>
      <c r="B307" s="862"/>
      <c r="C307" s="2419"/>
      <c r="D307" s="2419"/>
      <c r="E307" s="2419"/>
      <c r="F307" s="2419"/>
      <c r="G307" s="2419"/>
      <c r="H307" s="2419"/>
      <c r="I307" s="2419"/>
      <c r="J307" s="2419"/>
      <c r="K307" s="2419"/>
      <c r="L307" s="2419"/>
      <c r="M307" s="2419"/>
      <c r="N307" s="2419"/>
      <c r="O307" s="2419"/>
      <c r="P307" s="2419"/>
      <c r="Q307" s="2419"/>
      <c r="R307" s="2419"/>
      <c r="S307" s="2419"/>
      <c r="T307" s="2419"/>
      <c r="U307" s="2419"/>
      <c r="V307" s="2419"/>
      <c r="W307" s="2419"/>
      <c r="X307" s="2419"/>
      <c r="Y307" s="2419"/>
      <c r="Z307" s="2419"/>
      <c r="AA307" s="2184"/>
      <c r="AB307" s="2184"/>
      <c r="AC307" s="2184"/>
    </row>
    <row r="308" spans="1:29" ht="12.5">
      <c r="A308" s="2419"/>
      <c r="B308" s="862"/>
      <c r="C308" s="2419"/>
      <c r="D308" s="2419"/>
      <c r="E308" s="2419"/>
      <c r="F308" s="2419"/>
      <c r="G308" s="2419"/>
      <c r="H308" s="2419"/>
      <c r="I308" s="2419"/>
      <c r="J308" s="2419"/>
      <c r="K308" s="2419"/>
      <c r="L308" s="2419"/>
      <c r="M308" s="2419"/>
      <c r="N308" s="2419"/>
      <c r="O308" s="2419"/>
      <c r="P308" s="2419"/>
      <c r="Q308" s="2419"/>
      <c r="R308" s="2419"/>
      <c r="S308" s="2419"/>
      <c r="T308" s="2419"/>
      <c r="U308" s="2419"/>
      <c r="V308" s="2419"/>
      <c r="W308" s="2419"/>
      <c r="X308" s="2419"/>
      <c r="Y308" s="2419"/>
      <c r="Z308" s="2419"/>
      <c r="AA308" s="2184"/>
      <c r="AB308" s="2184"/>
      <c r="AC308" s="2184"/>
    </row>
    <row r="309" spans="1:29" ht="12.5">
      <c r="A309" s="2419"/>
      <c r="B309" s="862"/>
      <c r="C309" s="2419"/>
      <c r="D309" s="2419"/>
      <c r="E309" s="2419"/>
      <c r="F309" s="2419"/>
      <c r="G309" s="2419"/>
      <c r="H309" s="2419"/>
      <c r="I309" s="2419"/>
      <c r="J309" s="2419"/>
      <c r="K309" s="2419"/>
      <c r="L309" s="2419"/>
      <c r="M309" s="2419"/>
      <c r="N309" s="2419"/>
      <c r="O309" s="2419"/>
      <c r="P309" s="2419"/>
      <c r="Q309" s="2419"/>
      <c r="R309" s="2419"/>
      <c r="S309" s="2419"/>
      <c r="T309" s="2419"/>
      <c r="U309" s="2419"/>
      <c r="V309" s="2419"/>
      <c r="W309" s="2419"/>
      <c r="X309" s="2419"/>
      <c r="Y309" s="2419"/>
      <c r="Z309" s="2419"/>
      <c r="AA309" s="2184"/>
      <c r="AB309" s="2184"/>
      <c r="AC309" s="2184"/>
    </row>
    <row r="310" spans="1:29" ht="12.5">
      <c r="A310" s="2419"/>
      <c r="B310" s="862"/>
      <c r="C310" s="2419"/>
      <c r="D310" s="2419"/>
      <c r="E310" s="2419"/>
      <c r="F310" s="2419"/>
      <c r="G310" s="2419"/>
      <c r="H310" s="2419"/>
      <c r="I310" s="2419"/>
      <c r="J310" s="2419"/>
      <c r="K310" s="2419"/>
      <c r="L310" s="2419"/>
      <c r="M310" s="2419"/>
      <c r="N310" s="2419"/>
      <c r="O310" s="2419"/>
      <c r="P310" s="2419"/>
      <c r="Q310" s="2419"/>
      <c r="R310" s="2419"/>
      <c r="S310" s="2419"/>
      <c r="T310" s="2419"/>
      <c r="U310" s="2419"/>
      <c r="V310" s="2419"/>
      <c r="W310" s="2419"/>
      <c r="X310" s="2419"/>
      <c r="Y310" s="2419"/>
      <c r="Z310" s="2419"/>
      <c r="AA310" s="2184"/>
      <c r="AB310" s="2184"/>
      <c r="AC310" s="2184"/>
    </row>
    <row r="311" spans="1:29" ht="12.5">
      <c r="A311" s="2419"/>
      <c r="B311" s="862"/>
      <c r="C311" s="2419"/>
      <c r="D311" s="2419"/>
      <c r="E311" s="2419"/>
      <c r="F311" s="2419"/>
      <c r="G311" s="2419"/>
      <c r="H311" s="2419"/>
      <c r="I311" s="2419"/>
      <c r="J311" s="2419"/>
      <c r="K311" s="2419"/>
      <c r="L311" s="2419"/>
      <c r="M311" s="2419"/>
      <c r="N311" s="2419"/>
      <c r="O311" s="2419"/>
      <c r="P311" s="2419"/>
      <c r="Q311" s="2419"/>
      <c r="R311" s="2419"/>
      <c r="S311" s="2419"/>
      <c r="T311" s="2419"/>
      <c r="U311" s="2419"/>
      <c r="V311" s="2419"/>
      <c r="W311" s="2419"/>
      <c r="X311" s="2419"/>
      <c r="Y311" s="2419"/>
      <c r="Z311" s="2419"/>
      <c r="AA311" s="2184"/>
      <c r="AB311" s="2184"/>
      <c r="AC311" s="2184"/>
    </row>
    <row r="312" spans="1:29" ht="12.5">
      <c r="A312" s="2419"/>
      <c r="B312" s="862"/>
      <c r="C312" s="2419"/>
      <c r="D312" s="2419"/>
      <c r="E312" s="2419"/>
      <c r="F312" s="2419"/>
      <c r="G312" s="2419"/>
      <c r="H312" s="2419"/>
      <c r="I312" s="2419"/>
      <c r="J312" s="2419"/>
      <c r="K312" s="2419"/>
      <c r="L312" s="2419"/>
      <c r="M312" s="2419"/>
      <c r="N312" s="2419"/>
      <c r="O312" s="2419"/>
      <c r="P312" s="2419"/>
      <c r="Q312" s="2419"/>
      <c r="R312" s="2419"/>
      <c r="S312" s="2419"/>
      <c r="T312" s="2419"/>
      <c r="U312" s="2419"/>
      <c r="V312" s="2419"/>
      <c r="W312" s="2419"/>
      <c r="X312" s="2419"/>
      <c r="Y312" s="2419"/>
      <c r="Z312" s="2419"/>
      <c r="AA312" s="2184"/>
      <c r="AB312" s="2184"/>
      <c r="AC312" s="2184"/>
    </row>
    <row r="313" spans="1:29" ht="12.5">
      <c r="A313" s="2419"/>
      <c r="B313" s="862"/>
      <c r="C313" s="2419"/>
      <c r="D313" s="2419"/>
      <c r="E313" s="2419"/>
      <c r="F313" s="2419"/>
      <c r="G313" s="2419"/>
      <c r="H313" s="2419"/>
      <c r="I313" s="2419"/>
      <c r="J313" s="2419"/>
      <c r="K313" s="2419"/>
      <c r="L313" s="2419"/>
      <c r="M313" s="2419"/>
      <c r="N313" s="2419"/>
      <c r="O313" s="2419"/>
      <c r="P313" s="2419"/>
      <c r="Q313" s="2419"/>
      <c r="R313" s="2419"/>
      <c r="S313" s="2419"/>
      <c r="T313" s="2419"/>
      <c r="U313" s="2419"/>
      <c r="V313" s="2419"/>
      <c r="W313" s="2419"/>
      <c r="X313" s="2419"/>
      <c r="Y313" s="2419"/>
      <c r="Z313" s="2419"/>
      <c r="AA313" s="2184"/>
      <c r="AB313" s="2184"/>
      <c r="AC313" s="2184"/>
    </row>
    <row r="314" spans="1:29" ht="12.5">
      <c r="A314" s="2419"/>
      <c r="B314" s="862"/>
      <c r="C314" s="2419"/>
      <c r="D314" s="2419"/>
      <c r="E314" s="2419"/>
      <c r="F314" s="2419"/>
      <c r="G314" s="2419"/>
      <c r="H314" s="2419"/>
      <c r="I314" s="2419"/>
      <c r="J314" s="2419"/>
      <c r="K314" s="2419"/>
      <c r="L314" s="2419"/>
      <c r="M314" s="2419"/>
      <c r="N314" s="2419"/>
      <c r="O314" s="2419"/>
      <c r="P314" s="2419"/>
      <c r="Q314" s="2419"/>
      <c r="R314" s="2419"/>
      <c r="S314" s="2419"/>
      <c r="T314" s="2419"/>
      <c r="U314" s="2419"/>
      <c r="V314" s="2419"/>
      <c r="W314" s="2419"/>
      <c r="X314" s="2419"/>
      <c r="Y314" s="2419"/>
      <c r="Z314" s="2419"/>
      <c r="AA314" s="2184"/>
      <c r="AB314" s="2184"/>
      <c r="AC314" s="2184"/>
    </row>
    <row r="315" spans="1:29" ht="12.5">
      <c r="A315" s="2419"/>
      <c r="B315" s="862"/>
      <c r="C315" s="2419"/>
      <c r="D315" s="2419"/>
      <c r="E315" s="2419"/>
      <c r="F315" s="2419"/>
      <c r="G315" s="2419"/>
      <c r="H315" s="2419"/>
      <c r="I315" s="2419"/>
      <c r="J315" s="2419"/>
      <c r="K315" s="2419"/>
      <c r="L315" s="2419"/>
      <c r="M315" s="2419"/>
      <c r="N315" s="2419"/>
      <c r="O315" s="2419"/>
      <c r="P315" s="2419"/>
      <c r="Q315" s="2419"/>
      <c r="R315" s="2419"/>
      <c r="S315" s="2419"/>
      <c r="T315" s="2419"/>
      <c r="U315" s="2419"/>
      <c r="V315" s="2419"/>
      <c r="W315" s="2419"/>
      <c r="X315" s="2419"/>
      <c r="Y315" s="2419"/>
      <c r="Z315" s="2419"/>
      <c r="AA315" s="2184"/>
      <c r="AB315" s="2184"/>
      <c r="AC315" s="2184"/>
    </row>
    <row r="316" spans="1:29" ht="12.5">
      <c r="A316" s="2419"/>
      <c r="B316" s="862"/>
      <c r="C316" s="2419"/>
      <c r="D316" s="2419"/>
      <c r="E316" s="2419"/>
      <c r="F316" s="2419"/>
      <c r="G316" s="2419"/>
      <c r="H316" s="2419"/>
      <c r="I316" s="2419"/>
      <c r="J316" s="2419"/>
      <c r="K316" s="2419"/>
      <c r="L316" s="2419"/>
      <c r="M316" s="2419"/>
      <c r="N316" s="2419"/>
      <c r="O316" s="2419"/>
      <c r="P316" s="2419"/>
      <c r="Q316" s="2419"/>
      <c r="R316" s="2419"/>
      <c r="S316" s="2419"/>
      <c r="T316" s="2419"/>
      <c r="U316" s="2419"/>
      <c r="V316" s="2419"/>
      <c r="W316" s="2419"/>
      <c r="X316" s="2419"/>
      <c r="Y316" s="2419"/>
      <c r="Z316" s="2419"/>
      <c r="AA316" s="2184"/>
      <c r="AB316" s="2184"/>
      <c r="AC316" s="2184"/>
    </row>
    <row r="317" spans="1:29" ht="12.5">
      <c r="A317" s="2419"/>
      <c r="B317" s="862"/>
      <c r="C317" s="2419"/>
      <c r="D317" s="2419"/>
      <c r="E317" s="2419"/>
      <c r="F317" s="2419"/>
      <c r="G317" s="2419"/>
      <c r="H317" s="2419"/>
      <c r="I317" s="2419"/>
      <c r="J317" s="2419"/>
      <c r="K317" s="2419"/>
      <c r="L317" s="2419"/>
      <c r="M317" s="2419"/>
      <c r="N317" s="2419"/>
      <c r="O317" s="2419"/>
      <c r="P317" s="2419"/>
      <c r="Q317" s="2419"/>
      <c r="R317" s="2419"/>
      <c r="S317" s="2419"/>
      <c r="T317" s="2419"/>
      <c r="U317" s="2419"/>
      <c r="V317" s="2419"/>
      <c r="W317" s="2419"/>
      <c r="X317" s="2419"/>
      <c r="Y317" s="2419"/>
      <c r="Z317" s="2419"/>
      <c r="AA317" s="2184"/>
      <c r="AB317" s="2184"/>
      <c r="AC317" s="2184"/>
    </row>
    <row r="318" spans="1:29" ht="12.5">
      <c r="A318" s="2419"/>
      <c r="B318" s="862"/>
      <c r="C318" s="2419"/>
      <c r="D318" s="2419"/>
      <c r="E318" s="2419"/>
      <c r="F318" s="2419"/>
      <c r="G318" s="2419"/>
      <c r="H318" s="2419"/>
      <c r="I318" s="2419"/>
      <c r="J318" s="2419"/>
      <c r="K318" s="2419"/>
      <c r="L318" s="2419"/>
      <c r="M318" s="2419"/>
      <c r="N318" s="2419"/>
      <c r="O318" s="2419"/>
      <c r="P318" s="2419"/>
      <c r="Q318" s="2419"/>
      <c r="R318" s="2419"/>
      <c r="S318" s="2419"/>
      <c r="T318" s="2419"/>
      <c r="U318" s="2419"/>
      <c r="V318" s="2419"/>
      <c r="W318" s="2419"/>
      <c r="X318" s="2419"/>
      <c r="Y318" s="2419"/>
      <c r="Z318" s="2419"/>
      <c r="AA318" s="2184"/>
      <c r="AB318" s="2184"/>
      <c r="AC318" s="2184"/>
    </row>
    <row r="319" spans="1:29" ht="12.5">
      <c r="A319" s="2419"/>
      <c r="B319" s="862"/>
      <c r="C319" s="2419"/>
      <c r="D319" s="2419"/>
      <c r="E319" s="2419"/>
      <c r="F319" s="2419"/>
      <c r="G319" s="2419"/>
      <c r="H319" s="2419"/>
      <c r="I319" s="2419"/>
      <c r="J319" s="2419"/>
      <c r="K319" s="2419"/>
      <c r="L319" s="2419"/>
      <c r="M319" s="2419"/>
      <c r="N319" s="2419"/>
      <c r="O319" s="2419"/>
      <c r="P319" s="2419"/>
      <c r="Q319" s="2419"/>
      <c r="R319" s="2419"/>
      <c r="S319" s="2419"/>
      <c r="T319" s="2419"/>
      <c r="U319" s="2419"/>
      <c r="V319" s="2419"/>
      <c r="W319" s="2419"/>
      <c r="X319" s="2419"/>
      <c r="Y319" s="2419"/>
      <c r="Z319" s="2419"/>
      <c r="AA319" s="2184"/>
      <c r="AB319" s="2184"/>
      <c r="AC319" s="2184"/>
    </row>
    <row r="320" spans="1:29" ht="12.5">
      <c r="A320" s="2419"/>
      <c r="B320" s="862"/>
      <c r="C320" s="2419"/>
      <c r="D320" s="2419"/>
      <c r="E320" s="2419"/>
      <c r="F320" s="2419"/>
      <c r="G320" s="2419"/>
      <c r="H320" s="2419"/>
      <c r="I320" s="2419"/>
      <c r="J320" s="2419"/>
      <c r="K320" s="2419"/>
      <c r="L320" s="2419"/>
      <c r="M320" s="2419"/>
      <c r="N320" s="2419"/>
      <c r="O320" s="2419"/>
      <c r="P320" s="2419"/>
      <c r="Q320" s="2419"/>
      <c r="R320" s="2419"/>
      <c r="S320" s="2419"/>
      <c r="T320" s="2419"/>
      <c r="U320" s="2419"/>
      <c r="V320" s="2419"/>
      <c r="W320" s="2419"/>
      <c r="X320" s="2419"/>
      <c r="Y320" s="2419"/>
      <c r="Z320" s="2419"/>
      <c r="AA320" s="2184"/>
      <c r="AB320" s="2184"/>
      <c r="AC320" s="2184"/>
    </row>
    <row r="321" spans="1:29" ht="12.5">
      <c r="A321" s="2419"/>
      <c r="B321" s="862"/>
      <c r="C321" s="2419"/>
      <c r="D321" s="2419"/>
      <c r="E321" s="2419"/>
      <c r="F321" s="2419"/>
      <c r="G321" s="2419"/>
      <c r="H321" s="2419"/>
      <c r="I321" s="2419"/>
      <c r="J321" s="2419"/>
      <c r="K321" s="2419"/>
      <c r="L321" s="2419"/>
      <c r="M321" s="2419"/>
      <c r="N321" s="2419"/>
      <c r="O321" s="2419"/>
      <c r="P321" s="2419"/>
      <c r="Q321" s="2419"/>
      <c r="R321" s="2419"/>
      <c r="S321" s="2419"/>
      <c r="T321" s="2419"/>
      <c r="U321" s="2419"/>
      <c r="V321" s="2419"/>
      <c r="W321" s="2419"/>
      <c r="X321" s="2419"/>
      <c r="Y321" s="2419"/>
      <c r="Z321" s="2419"/>
      <c r="AA321" s="2184"/>
      <c r="AB321" s="2184"/>
      <c r="AC321" s="2184"/>
    </row>
    <row r="322" spans="1:29" ht="12.5">
      <c r="A322" s="2419"/>
      <c r="B322" s="862"/>
      <c r="C322" s="2419"/>
      <c r="D322" s="2419"/>
      <c r="E322" s="2419"/>
      <c r="F322" s="2419"/>
      <c r="G322" s="2419"/>
      <c r="H322" s="2419"/>
      <c r="I322" s="2419"/>
      <c r="J322" s="2419"/>
      <c r="K322" s="2419"/>
      <c r="L322" s="2419"/>
      <c r="M322" s="2419"/>
      <c r="N322" s="2419"/>
      <c r="O322" s="2419"/>
      <c r="P322" s="2419"/>
      <c r="Q322" s="2419"/>
      <c r="R322" s="2419"/>
      <c r="S322" s="2419"/>
      <c r="T322" s="2419"/>
      <c r="U322" s="2419"/>
      <c r="V322" s="2419"/>
      <c r="W322" s="2419"/>
      <c r="X322" s="2419"/>
      <c r="Y322" s="2419"/>
      <c r="Z322" s="2419"/>
      <c r="AA322" s="2184"/>
      <c r="AB322" s="2184"/>
      <c r="AC322" s="2184"/>
    </row>
    <row r="323" spans="1:29" ht="12.5">
      <c r="A323" s="2419"/>
      <c r="B323" s="862"/>
      <c r="C323" s="2419"/>
      <c r="D323" s="2419"/>
      <c r="E323" s="2419"/>
      <c r="F323" s="2419"/>
      <c r="G323" s="2419"/>
      <c r="H323" s="2419"/>
      <c r="I323" s="2419"/>
      <c r="J323" s="2419"/>
      <c r="K323" s="2419"/>
      <c r="L323" s="2419"/>
      <c r="M323" s="2419"/>
      <c r="N323" s="2419"/>
      <c r="O323" s="2419"/>
      <c r="P323" s="2419"/>
      <c r="Q323" s="2419"/>
      <c r="R323" s="2419"/>
      <c r="S323" s="2419"/>
      <c r="T323" s="2419"/>
      <c r="U323" s="2419"/>
      <c r="V323" s="2419"/>
      <c r="W323" s="2419"/>
      <c r="X323" s="2419"/>
      <c r="Y323" s="2419"/>
      <c r="Z323" s="2419"/>
      <c r="AA323" s="2184"/>
      <c r="AB323" s="2184"/>
      <c r="AC323" s="2184"/>
    </row>
    <row r="324" spans="1:29" ht="12.5">
      <c r="A324" s="2419"/>
      <c r="B324" s="862"/>
      <c r="C324" s="2419"/>
      <c r="D324" s="2419"/>
      <c r="E324" s="2419"/>
      <c r="F324" s="2419"/>
      <c r="G324" s="2419"/>
      <c r="H324" s="2419"/>
      <c r="I324" s="2419"/>
      <c r="J324" s="2419"/>
      <c r="K324" s="2419"/>
      <c r="L324" s="2419"/>
      <c r="M324" s="2419"/>
      <c r="N324" s="2419"/>
      <c r="O324" s="2419"/>
      <c r="P324" s="2419"/>
      <c r="Q324" s="2419"/>
      <c r="R324" s="2419"/>
      <c r="S324" s="2419"/>
      <c r="T324" s="2419"/>
      <c r="U324" s="2419"/>
      <c r="V324" s="2419"/>
      <c r="W324" s="2419"/>
      <c r="X324" s="2419"/>
      <c r="Y324" s="2419"/>
      <c r="Z324" s="2419"/>
      <c r="AA324" s="2184"/>
      <c r="AB324" s="2184"/>
      <c r="AC324" s="2184"/>
    </row>
    <row r="325" spans="1:29" ht="12.5">
      <c r="A325" s="2419"/>
      <c r="B325" s="862"/>
      <c r="C325" s="2419"/>
      <c r="D325" s="2419"/>
      <c r="E325" s="2419"/>
      <c r="F325" s="2419"/>
      <c r="G325" s="2419"/>
      <c r="H325" s="2419"/>
      <c r="I325" s="2419"/>
      <c r="J325" s="2419"/>
      <c r="K325" s="2419"/>
      <c r="L325" s="2419"/>
      <c r="M325" s="2419"/>
      <c r="N325" s="2419"/>
      <c r="O325" s="2419"/>
      <c r="P325" s="2419"/>
      <c r="Q325" s="2419"/>
      <c r="R325" s="2419"/>
      <c r="S325" s="2419"/>
      <c r="T325" s="2419"/>
      <c r="U325" s="2419"/>
      <c r="V325" s="2419"/>
      <c r="W325" s="2419"/>
      <c r="X325" s="2419"/>
      <c r="Y325" s="2419"/>
      <c r="Z325" s="2419"/>
      <c r="AA325" s="2184"/>
      <c r="AB325" s="2184"/>
      <c r="AC325" s="2184"/>
    </row>
    <row r="326" spans="1:29" ht="12.5">
      <c r="A326" s="2419"/>
      <c r="B326" s="862"/>
      <c r="C326" s="2419"/>
      <c r="D326" s="2419"/>
      <c r="E326" s="2419"/>
      <c r="F326" s="2419"/>
      <c r="G326" s="2419"/>
      <c r="H326" s="2419"/>
      <c r="I326" s="2419"/>
      <c r="J326" s="2419"/>
      <c r="K326" s="2419"/>
      <c r="L326" s="2419"/>
      <c r="M326" s="2419"/>
      <c r="N326" s="2419"/>
      <c r="O326" s="2419"/>
      <c r="P326" s="2419"/>
      <c r="Q326" s="2419"/>
      <c r="R326" s="2419"/>
      <c r="S326" s="2419"/>
      <c r="T326" s="2419"/>
      <c r="U326" s="2419"/>
      <c r="V326" s="2419"/>
      <c r="W326" s="2419"/>
      <c r="X326" s="2419"/>
      <c r="Y326" s="2419"/>
      <c r="Z326" s="2419"/>
      <c r="AA326" s="2184"/>
      <c r="AB326" s="2184"/>
      <c r="AC326" s="2184"/>
    </row>
    <row r="327" spans="1:29" ht="12.5">
      <c r="A327" s="2419"/>
      <c r="B327" s="862"/>
      <c r="C327" s="2419"/>
      <c r="D327" s="2419"/>
      <c r="E327" s="2419"/>
      <c r="F327" s="2419"/>
      <c r="G327" s="2419"/>
      <c r="H327" s="2419"/>
      <c r="I327" s="2419"/>
      <c r="J327" s="2419"/>
      <c r="K327" s="2419"/>
      <c r="L327" s="2419"/>
      <c r="M327" s="2419"/>
      <c r="N327" s="2419"/>
      <c r="O327" s="2419"/>
      <c r="P327" s="2419"/>
      <c r="Q327" s="2419"/>
      <c r="R327" s="2419"/>
      <c r="S327" s="2419"/>
      <c r="T327" s="2419"/>
      <c r="U327" s="2419"/>
      <c r="V327" s="2419"/>
      <c r="W327" s="2419"/>
      <c r="X327" s="2419"/>
      <c r="Y327" s="2419"/>
      <c r="Z327" s="2419"/>
      <c r="AA327" s="2184"/>
      <c r="AB327" s="2184"/>
      <c r="AC327" s="2184"/>
    </row>
    <row r="328" spans="1:29" ht="12.5">
      <c r="A328" s="2419"/>
      <c r="B328" s="862"/>
      <c r="C328" s="2419"/>
      <c r="D328" s="2419"/>
      <c r="E328" s="2419"/>
      <c r="F328" s="2419"/>
      <c r="G328" s="2419"/>
      <c r="H328" s="2419"/>
      <c r="I328" s="2419"/>
      <c r="J328" s="2419"/>
      <c r="K328" s="2419"/>
      <c r="L328" s="2419"/>
      <c r="M328" s="2419"/>
      <c r="N328" s="2419"/>
      <c r="O328" s="2419"/>
      <c r="P328" s="2419"/>
      <c r="Q328" s="2419"/>
      <c r="R328" s="2419"/>
      <c r="S328" s="2419"/>
      <c r="T328" s="2419"/>
      <c r="U328" s="2419"/>
      <c r="V328" s="2419"/>
      <c r="W328" s="2419"/>
      <c r="X328" s="2419"/>
      <c r="Y328" s="2419"/>
      <c r="Z328" s="2419"/>
      <c r="AA328" s="2184"/>
      <c r="AB328" s="2184"/>
      <c r="AC328" s="2184"/>
    </row>
    <row r="329" spans="1:29" ht="12.5">
      <c r="A329" s="2419"/>
      <c r="B329" s="862"/>
      <c r="C329" s="2419"/>
      <c r="D329" s="2419"/>
      <c r="E329" s="2419"/>
      <c r="F329" s="2419"/>
      <c r="G329" s="2419"/>
      <c r="H329" s="2419"/>
      <c r="I329" s="2419"/>
      <c r="J329" s="2419"/>
      <c r="K329" s="2419"/>
      <c r="L329" s="2419"/>
      <c r="M329" s="2419"/>
      <c r="N329" s="2419"/>
      <c r="O329" s="2419"/>
      <c r="P329" s="2419"/>
      <c r="Q329" s="2419"/>
      <c r="R329" s="2419"/>
      <c r="S329" s="2419"/>
      <c r="T329" s="2419"/>
      <c r="U329" s="2419"/>
      <c r="V329" s="2419"/>
      <c r="W329" s="2419"/>
      <c r="X329" s="2419"/>
      <c r="Y329" s="2419"/>
      <c r="Z329" s="2419"/>
      <c r="AA329" s="2184"/>
      <c r="AB329" s="2184"/>
      <c r="AC329" s="2184"/>
    </row>
    <row r="330" spans="1:29" ht="12.5">
      <c r="A330" s="2419"/>
      <c r="B330" s="862"/>
      <c r="C330" s="2419"/>
      <c r="D330" s="2419"/>
      <c r="E330" s="2419"/>
      <c r="F330" s="2419"/>
      <c r="G330" s="2419"/>
      <c r="H330" s="2419"/>
      <c r="I330" s="2419"/>
      <c r="J330" s="2419"/>
      <c r="K330" s="2419"/>
      <c r="L330" s="2419"/>
      <c r="M330" s="2419"/>
      <c r="N330" s="2419"/>
      <c r="O330" s="2419"/>
      <c r="P330" s="2419"/>
      <c r="Q330" s="2419"/>
      <c r="R330" s="2419"/>
      <c r="S330" s="2419"/>
      <c r="T330" s="2419"/>
      <c r="U330" s="2419"/>
      <c r="V330" s="2419"/>
      <c r="W330" s="2419"/>
      <c r="X330" s="2419"/>
      <c r="Y330" s="2419"/>
      <c r="Z330" s="2419"/>
      <c r="AA330" s="2184"/>
      <c r="AB330" s="2184"/>
      <c r="AC330" s="2184"/>
    </row>
    <row r="331" spans="1:29" ht="12.5">
      <c r="A331" s="2419"/>
      <c r="B331" s="862"/>
      <c r="C331" s="2419"/>
      <c r="D331" s="2419"/>
      <c r="E331" s="2419"/>
      <c r="F331" s="2419"/>
      <c r="G331" s="2419"/>
      <c r="H331" s="2419"/>
      <c r="I331" s="2419"/>
      <c r="J331" s="2419"/>
      <c r="K331" s="2419"/>
      <c r="L331" s="2419"/>
      <c r="M331" s="2419"/>
      <c r="N331" s="2419"/>
      <c r="O331" s="2419"/>
      <c r="P331" s="2419"/>
      <c r="Q331" s="2419"/>
      <c r="R331" s="2419"/>
      <c r="S331" s="2419"/>
      <c r="T331" s="2419"/>
      <c r="U331" s="2419"/>
      <c r="V331" s="2419"/>
      <c r="W331" s="2419"/>
      <c r="X331" s="2419"/>
      <c r="Y331" s="2419"/>
      <c r="Z331" s="2419"/>
      <c r="AA331" s="2184"/>
      <c r="AB331" s="2184"/>
      <c r="AC331" s="2184"/>
    </row>
    <row r="332" spans="1:29" ht="12.5">
      <c r="A332" s="2419"/>
      <c r="B332" s="862"/>
      <c r="C332" s="2419"/>
      <c r="D332" s="2419"/>
      <c r="E332" s="2419"/>
      <c r="F332" s="2419"/>
      <c r="G332" s="2419"/>
      <c r="H332" s="2419"/>
      <c r="I332" s="2419"/>
      <c r="J332" s="2419"/>
      <c r="K332" s="2419"/>
      <c r="L332" s="2419"/>
      <c r="M332" s="2419"/>
      <c r="N332" s="2419"/>
      <c r="O332" s="2419"/>
      <c r="P332" s="2419"/>
      <c r="Q332" s="2419"/>
      <c r="R332" s="2419"/>
      <c r="S332" s="2419"/>
      <c r="T332" s="2419"/>
      <c r="U332" s="2419"/>
      <c r="V332" s="2419"/>
      <c r="W332" s="2419"/>
      <c r="X332" s="2419"/>
      <c r="Y332" s="2419"/>
      <c r="Z332" s="2419"/>
      <c r="AA332" s="2184"/>
      <c r="AB332" s="2184"/>
      <c r="AC332" s="2184"/>
    </row>
    <row r="333" spans="1:29" ht="12.5">
      <c r="A333" s="2419"/>
      <c r="B333" s="862"/>
      <c r="C333" s="2419"/>
      <c r="D333" s="2419"/>
      <c r="E333" s="2419"/>
      <c r="F333" s="2419"/>
      <c r="G333" s="2419"/>
      <c r="H333" s="2419"/>
      <c r="I333" s="2419"/>
      <c r="J333" s="2419"/>
      <c r="K333" s="2419"/>
      <c r="L333" s="2419"/>
      <c r="M333" s="2419"/>
      <c r="N333" s="2419"/>
      <c r="O333" s="2419"/>
      <c r="P333" s="2419"/>
      <c r="Q333" s="2419"/>
      <c r="R333" s="2419"/>
      <c r="S333" s="2419"/>
      <c r="T333" s="2419"/>
      <c r="U333" s="2419"/>
      <c r="V333" s="2419"/>
      <c r="W333" s="2419"/>
      <c r="X333" s="2419"/>
      <c r="Y333" s="2419"/>
      <c r="Z333" s="2419"/>
      <c r="AA333" s="2184"/>
      <c r="AB333" s="2184"/>
      <c r="AC333" s="2184"/>
    </row>
    <row r="334" spans="1:29" ht="12.5">
      <c r="A334" s="2419"/>
      <c r="B334" s="862"/>
      <c r="C334" s="2419"/>
      <c r="D334" s="2419"/>
      <c r="E334" s="2419"/>
      <c r="F334" s="2419"/>
      <c r="G334" s="2419"/>
      <c r="H334" s="2419"/>
      <c r="I334" s="2419"/>
      <c r="J334" s="2419"/>
      <c r="K334" s="2419"/>
      <c r="L334" s="2419"/>
      <c r="M334" s="2419"/>
      <c r="N334" s="2419"/>
      <c r="O334" s="2419"/>
      <c r="P334" s="2419"/>
      <c r="Q334" s="2419"/>
      <c r="R334" s="2419"/>
      <c r="S334" s="2419"/>
      <c r="T334" s="2419"/>
      <c r="U334" s="2419"/>
      <c r="V334" s="2419"/>
      <c r="W334" s="2419"/>
      <c r="X334" s="2419"/>
      <c r="Y334" s="2419"/>
      <c r="Z334" s="2419"/>
      <c r="AA334" s="2184"/>
      <c r="AB334" s="2184"/>
      <c r="AC334" s="2184"/>
    </row>
    <row r="335" spans="1:29" ht="12.5">
      <c r="A335" s="2419"/>
      <c r="B335" s="862"/>
      <c r="C335" s="2419"/>
      <c r="D335" s="2419"/>
      <c r="E335" s="2419"/>
      <c r="F335" s="2419"/>
      <c r="G335" s="2419"/>
      <c r="H335" s="2419"/>
      <c r="I335" s="2419"/>
      <c r="J335" s="2419"/>
      <c r="K335" s="2419"/>
      <c r="L335" s="2419"/>
      <c r="M335" s="2419"/>
      <c r="N335" s="2419"/>
      <c r="O335" s="2419"/>
      <c r="P335" s="2419"/>
      <c r="Q335" s="2419"/>
      <c r="R335" s="2419"/>
      <c r="S335" s="2419"/>
      <c r="T335" s="2419"/>
      <c r="U335" s="2419"/>
      <c r="V335" s="2419"/>
      <c r="W335" s="2419"/>
      <c r="X335" s="2419"/>
      <c r="Y335" s="2419"/>
      <c r="Z335" s="2419"/>
      <c r="AA335" s="2184"/>
      <c r="AB335" s="2184"/>
      <c r="AC335" s="2184"/>
    </row>
    <row r="336" spans="1:29" ht="12.5">
      <c r="A336" s="2419"/>
      <c r="B336" s="862"/>
      <c r="C336" s="2419"/>
      <c r="D336" s="2419"/>
      <c r="E336" s="2419"/>
      <c r="F336" s="2419"/>
      <c r="G336" s="2419"/>
      <c r="H336" s="2419"/>
      <c r="I336" s="2419"/>
      <c r="J336" s="2419"/>
      <c r="K336" s="2419"/>
      <c r="L336" s="2419"/>
      <c r="M336" s="2419"/>
      <c r="N336" s="2419"/>
      <c r="O336" s="2419"/>
      <c r="P336" s="2419"/>
      <c r="Q336" s="2419"/>
      <c r="R336" s="2419"/>
      <c r="S336" s="2419"/>
      <c r="T336" s="2419"/>
      <c r="U336" s="2419"/>
      <c r="V336" s="2419"/>
      <c r="W336" s="2419"/>
      <c r="X336" s="2419"/>
      <c r="Y336" s="2419"/>
      <c r="Z336" s="2419"/>
      <c r="AA336" s="2184"/>
      <c r="AB336" s="2184"/>
      <c r="AC336" s="2184"/>
    </row>
    <row r="337" spans="1:29" ht="12.5">
      <c r="A337" s="2419"/>
      <c r="B337" s="862"/>
      <c r="C337" s="2419"/>
      <c r="D337" s="2419"/>
      <c r="E337" s="2419"/>
      <c r="F337" s="2419"/>
      <c r="G337" s="2419"/>
      <c r="H337" s="2419"/>
      <c r="I337" s="2419"/>
      <c r="J337" s="2419"/>
      <c r="K337" s="2419"/>
      <c r="L337" s="2419"/>
      <c r="M337" s="2419"/>
      <c r="N337" s="2419"/>
      <c r="O337" s="2419"/>
      <c r="P337" s="2419"/>
      <c r="Q337" s="2419"/>
      <c r="R337" s="2419"/>
      <c r="S337" s="2419"/>
      <c r="T337" s="2419"/>
      <c r="U337" s="2419"/>
      <c r="V337" s="2419"/>
      <c r="W337" s="2419"/>
      <c r="X337" s="2419"/>
      <c r="Y337" s="2419"/>
      <c r="Z337" s="2419"/>
      <c r="AA337" s="2184"/>
      <c r="AB337" s="2184"/>
      <c r="AC337" s="2184"/>
    </row>
    <row r="338" spans="1:29" ht="12.5">
      <c r="A338" s="2419"/>
      <c r="B338" s="862"/>
      <c r="C338" s="2419"/>
      <c r="D338" s="2419"/>
      <c r="E338" s="2419"/>
      <c r="F338" s="2419"/>
      <c r="G338" s="2419"/>
      <c r="H338" s="2419"/>
      <c r="I338" s="2419"/>
      <c r="J338" s="2419"/>
      <c r="K338" s="2419"/>
      <c r="L338" s="2419"/>
      <c r="M338" s="2419"/>
      <c r="N338" s="2419"/>
      <c r="O338" s="2419"/>
      <c r="P338" s="2419"/>
      <c r="Q338" s="2419"/>
      <c r="R338" s="2419"/>
      <c r="S338" s="2419"/>
      <c r="T338" s="2419"/>
      <c r="U338" s="2419"/>
      <c r="V338" s="2419"/>
      <c r="W338" s="2419"/>
      <c r="X338" s="2419"/>
      <c r="Y338" s="2419"/>
      <c r="Z338" s="2419"/>
      <c r="AA338" s="2184"/>
      <c r="AB338" s="2184"/>
      <c r="AC338" s="2184"/>
    </row>
    <row r="339" spans="1:29" ht="12.5">
      <c r="A339" s="2419"/>
      <c r="B339" s="862"/>
      <c r="C339" s="2419"/>
      <c r="D339" s="2419"/>
      <c r="E339" s="2419"/>
      <c r="F339" s="2419"/>
      <c r="G339" s="2419"/>
      <c r="H339" s="2419"/>
      <c r="I339" s="2419"/>
      <c r="J339" s="2419"/>
      <c r="K339" s="2419"/>
      <c r="L339" s="2419"/>
      <c r="M339" s="2419"/>
      <c r="N339" s="2419"/>
      <c r="O339" s="2419"/>
      <c r="P339" s="2419"/>
      <c r="Q339" s="2419"/>
      <c r="R339" s="2419"/>
      <c r="S339" s="2419"/>
      <c r="T339" s="2419"/>
      <c r="U339" s="2419"/>
      <c r="V339" s="2419"/>
      <c r="W339" s="2419"/>
      <c r="X339" s="2419"/>
      <c r="Y339" s="2419"/>
      <c r="Z339" s="2419"/>
      <c r="AA339" s="2184"/>
      <c r="AB339" s="2184"/>
      <c r="AC339" s="2184"/>
    </row>
    <row r="340" spans="1:29" ht="12.5">
      <c r="A340" s="2419"/>
      <c r="B340" s="862"/>
      <c r="C340" s="2419"/>
      <c r="D340" s="2419"/>
      <c r="E340" s="2419"/>
      <c r="F340" s="2419"/>
      <c r="G340" s="2419"/>
      <c r="H340" s="2419"/>
      <c r="I340" s="2419"/>
      <c r="J340" s="2419"/>
      <c r="K340" s="2419"/>
      <c r="L340" s="2419"/>
      <c r="M340" s="2419"/>
      <c r="N340" s="2419"/>
      <c r="O340" s="2419"/>
      <c r="P340" s="2419"/>
      <c r="Q340" s="2419"/>
      <c r="R340" s="2419"/>
      <c r="S340" s="2419"/>
      <c r="T340" s="2419"/>
      <c r="U340" s="2419"/>
      <c r="V340" s="2419"/>
      <c r="W340" s="2419"/>
      <c r="X340" s="2419"/>
      <c r="Y340" s="2419"/>
      <c r="Z340" s="2419"/>
      <c r="AA340" s="2184"/>
      <c r="AB340" s="2184"/>
      <c r="AC340" s="2184"/>
    </row>
    <row r="341" spans="1:29" ht="12.5">
      <c r="A341" s="2419"/>
      <c r="B341" s="862"/>
      <c r="C341" s="2419"/>
      <c r="D341" s="2419"/>
      <c r="E341" s="2419"/>
      <c r="F341" s="2419"/>
      <c r="G341" s="2419"/>
      <c r="H341" s="2419"/>
      <c r="I341" s="2419"/>
      <c r="J341" s="2419"/>
      <c r="K341" s="2419"/>
      <c r="L341" s="2419"/>
      <c r="M341" s="2419"/>
      <c r="N341" s="2419"/>
      <c r="O341" s="2419"/>
      <c r="P341" s="2419"/>
      <c r="Q341" s="2419"/>
      <c r="R341" s="2419"/>
      <c r="S341" s="2419"/>
      <c r="T341" s="2419"/>
      <c r="U341" s="2419"/>
      <c r="V341" s="2419"/>
      <c r="W341" s="2419"/>
      <c r="X341" s="2419"/>
      <c r="Y341" s="2419"/>
      <c r="Z341" s="2419"/>
      <c r="AA341" s="2184"/>
      <c r="AB341" s="2184"/>
      <c r="AC341" s="2184"/>
    </row>
    <row r="342" spans="1:29" ht="12.5">
      <c r="A342" s="2419"/>
      <c r="B342" s="862"/>
      <c r="C342" s="2419"/>
      <c r="D342" s="2419"/>
      <c r="E342" s="2419"/>
      <c r="F342" s="2419"/>
      <c r="G342" s="2419"/>
      <c r="H342" s="2419"/>
      <c r="I342" s="2419"/>
      <c r="J342" s="2419"/>
      <c r="K342" s="2419"/>
      <c r="L342" s="2419"/>
      <c r="M342" s="2419"/>
      <c r="N342" s="2419"/>
      <c r="O342" s="2419"/>
      <c r="P342" s="2419"/>
      <c r="Q342" s="2419"/>
      <c r="R342" s="2419"/>
      <c r="S342" s="2419"/>
      <c r="T342" s="2419"/>
      <c r="U342" s="2419"/>
      <c r="V342" s="2419"/>
      <c r="W342" s="2419"/>
      <c r="X342" s="2419"/>
      <c r="Y342" s="2419"/>
      <c r="Z342" s="2419"/>
      <c r="AA342" s="2184"/>
      <c r="AB342" s="2184"/>
      <c r="AC342" s="2184"/>
    </row>
    <row r="343" spans="1:29" ht="12.5">
      <c r="A343" s="2419"/>
      <c r="B343" s="862"/>
      <c r="C343" s="2419"/>
      <c r="D343" s="2419"/>
      <c r="E343" s="2419"/>
      <c r="F343" s="2419"/>
      <c r="G343" s="2419"/>
      <c r="H343" s="2419"/>
      <c r="I343" s="2419"/>
      <c r="J343" s="2419"/>
      <c r="K343" s="2419"/>
      <c r="L343" s="2419"/>
      <c r="M343" s="2419"/>
      <c r="N343" s="2419"/>
      <c r="O343" s="2419"/>
      <c r="P343" s="2419"/>
      <c r="Q343" s="2419"/>
      <c r="R343" s="2419"/>
      <c r="S343" s="2419"/>
      <c r="T343" s="2419"/>
      <c r="U343" s="2419"/>
      <c r="V343" s="2419"/>
      <c r="W343" s="2419"/>
      <c r="X343" s="2419"/>
      <c r="Y343" s="2419"/>
      <c r="Z343" s="2419"/>
      <c r="AA343" s="2184"/>
      <c r="AB343" s="2184"/>
      <c r="AC343" s="2184"/>
    </row>
    <row r="344" spans="1:29" ht="12.5">
      <c r="A344" s="2419"/>
      <c r="B344" s="862"/>
      <c r="C344" s="2419"/>
      <c r="D344" s="2419"/>
      <c r="E344" s="2419"/>
      <c r="F344" s="2419"/>
      <c r="G344" s="2419"/>
      <c r="H344" s="2419"/>
      <c r="I344" s="2419"/>
      <c r="J344" s="2419"/>
      <c r="K344" s="2419"/>
      <c r="L344" s="2419"/>
      <c r="M344" s="2419"/>
      <c r="N344" s="2419"/>
      <c r="O344" s="2419"/>
      <c r="P344" s="2419"/>
      <c r="Q344" s="2419"/>
      <c r="R344" s="2419"/>
      <c r="S344" s="2419"/>
      <c r="T344" s="2419"/>
      <c r="U344" s="2419"/>
      <c r="V344" s="2419"/>
      <c r="W344" s="2419"/>
      <c r="X344" s="2419"/>
      <c r="Y344" s="2419"/>
      <c r="Z344" s="2419"/>
      <c r="AA344" s="2184"/>
      <c r="AB344" s="2184"/>
      <c r="AC344" s="2184"/>
    </row>
    <row r="345" spans="1:29" ht="12.5">
      <c r="A345" s="2419"/>
      <c r="B345" s="862"/>
      <c r="C345" s="2419"/>
      <c r="D345" s="2419"/>
      <c r="E345" s="2419"/>
      <c r="F345" s="2419"/>
      <c r="G345" s="2419"/>
      <c r="H345" s="2419"/>
      <c r="I345" s="2419"/>
      <c r="J345" s="2419"/>
      <c r="K345" s="2419"/>
      <c r="L345" s="2419"/>
      <c r="M345" s="2419"/>
      <c r="N345" s="2419"/>
      <c r="O345" s="2419"/>
      <c r="P345" s="2419"/>
      <c r="Q345" s="2419"/>
      <c r="R345" s="2419"/>
      <c r="S345" s="2419"/>
      <c r="T345" s="2419"/>
      <c r="U345" s="2419"/>
      <c r="V345" s="2419"/>
      <c r="W345" s="2419"/>
      <c r="X345" s="2419"/>
      <c r="Y345" s="2419"/>
      <c r="Z345" s="2419"/>
      <c r="AA345" s="2184"/>
      <c r="AB345" s="2184"/>
      <c r="AC345" s="2184"/>
    </row>
    <row r="346" spans="1:29" ht="12.5">
      <c r="A346" s="2419"/>
      <c r="B346" s="862"/>
      <c r="C346" s="2419"/>
      <c r="D346" s="2419"/>
      <c r="E346" s="2419"/>
      <c r="F346" s="2419"/>
      <c r="G346" s="2419"/>
      <c r="H346" s="2419"/>
      <c r="I346" s="2419"/>
      <c r="J346" s="2419"/>
      <c r="K346" s="2419"/>
      <c r="L346" s="2419"/>
      <c r="M346" s="2419"/>
      <c r="N346" s="2419"/>
      <c r="O346" s="2419"/>
      <c r="P346" s="2419"/>
      <c r="Q346" s="2419"/>
      <c r="R346" s="2419"/>
      <c r="S346" s="2419"/>
      <c r="T346" s="2419"/>
      <c r="U346" s="2419"/>
      <c r="V346" s="2419"/>
      <c r="W346" s="2419"/>
      <c r="X346" s="2419"/>
      <c r="Y346" s="2419"/>
      <c r="Z346" s="2419"/>
      <c r="AA346" s="2184"/>
      <c r="AB346" s="2184"/>
      <c r="AC346" s="2184"/>
    </row>
    <row r="347" spans="1:29" ht="12.5">
      <c r="A347" s="2419"/>
      <c r="B347" s="862"/>
      <c r="C347" s="2419"/>
      <c r="D347" s="2419"/>
      <c r="E347" s="2419"/>
      <c r="F347" s="2419"/>
      <c r="G347" s="2419"/>
      <c r="H347" s="2419"/>
      <c r="I347" s="2419"/>
      <c r="J347" s="2419"/>
      <c r="K347" s="2419"/>
      <c r="L347" s="2419"/>
      <c r="M347" s="2419"/>
      <c r="N347" s="2419"/>
      <c r="O347" s="2419"/>
      <c r="P347" s="2419"/>
      <c r="Q347" s="2419"/>
      <c r="R347" s="2419"/>
      <c r="S347" s="2419"/>
      <c r="T347" s="2419"/>
      <c r="U347" s="2419"/>
      <c r="V347" s="2419"/>
      <c r="W347" s="2419"/>
      <c r="X347" s="2419"/>
      <c r="Y347" s="2419"/>
      <c r="Z347" s="2419"/>
      <c r="AA347" s="2184"/>
      <c r="AB347" s="2184"/>
      <c r="AC347" s="2184"/>
    </row>
    <row r="348" spans="1:29" ht="12.5">
      <c r="A348" s="2419"/>
      <c r="B348" s="862"/>
      <c r="C348" s="2419"/>
      <c r="D348" s="2419"/>
      <c r="E348" s="2419"/>
      <c r="F348" s="2419"/>
      <c r="G348" s="2419"/>
      <c r="H348" s="2419"/>
      <c r="I348" s="2419"/>
      <c r="J348" s="2419"/>
      <c r="K348" s="2419"/>
      <c r="L348" s="2419"/>
      <c r="M348" s="2419"/>
      <c r="N348" s="2419"/>
      <c r="O348" s="2419"/>
      <c r="P348" s="2419"/>
      <c r="Q348" s="2419"/>
      <c r="R348" s="2419"/>
      <c r="S348" s="2419"/>
      <c r="T348" s="2419"/>
      <c r="U348" s="2419"/>
      <c r="V348" s="2419"/>
      <c r="W348" s="2419"/>
      <c r="X348" s="2419"/>
      <c r="Y348" s="2419"/>
      <c r="Z348" s="2419"/>
      <c r="AA348" s="2184"/>
      <c r="AB348" s="2184"/>
      <c r="AC348" s="2184"/>
    </row>
    <row r="349" spans="1:29" ht="12.5">
      <c r="A349" s="2419"/>
      <c r="B349" s="862"/>
      <c r="C349" s="2419"/>
      <c r="D349" s="2419"/>
      <c r="E349" s="2419"/>
      <c r="F349" s="2419"/>
      <c r="G349" s="2419"/>
      <c r="H349" s="2419"/>
      <c r="I349" s="2419"/>
      <c r="J349" s="2419"/>
      <c r="K349" s="2419"/>
      <c r="L349" s="2419"/>
      <c r="M349" s="2419"/>
      <c r="N349" s="2419"/>
      <c r="O349" s="2419"/>
      <c r="P349" s="2419"/>
      <c r="Q349" s="2419"/>
      <c r="R349" s="2419"/>
      <c r="S349" s="2419"/>
      <c r="T349" s="2419"/>
      <c r="U349" s="2419"/>
      <c r="V349" s="2419"/>
      <c r="W349" s="2419"/>
      <c r="X349" s="2419"/>
      <c r="Y349" s="2419"/>
      <c r="Z349" s="2419"/>
      <c r="AA349" s="2184"/>
      <c r="AB349" s="2184"/>
      <c r="AC349" s="2184"/>
    </row>
    <row r="350" spans="1:29" ht="12.5">
      <c r="A350" s="2419"/>
      <c r="B350" s="862"/>
      <c r="C350" s="2419"/>
      <c r="D350" s="2419"/>
      <c r="E350" s="2419"/>
      <c r="F350" s="2419"/>
      <c r="G350" s="2419"/>
      <c r="H350" s="2419"/>
      <c r="I350" s="2419"/>
      <c r="J350" s="2419"/>
      <c r="K350" s="2419"/>
      <c r="L350" s="2419"/>
      <c r="M350" s="2419"/>
      <c r="N350" s="2419"/>
      <c r="O350" s="2419"/>
      <c r="P350" s="2419"/>
      <c r="Q350" s="2419"/>
      <c r="R350" s="2419"/>
      <c r="S350" s="2419"/>
      <c r="T350" s="2419"/>
      <c r="U350" s="2419"/>
      <c r="V350" s="2419"/>
      <c r="W350" s="2419"/>
      <c r="X350" s="2419"/>
      <c r="Y350" s="2419"/>
      <c r="Z350" s="2419"/>
      <c r="AA350" s="2184"/>
      <c r="AB350" s="2184"/>
      <c r="AC350" s="2184"/>
    </row>
    <row r="351" spans="1:29" ht="12.5">
      <c r="A351" s="2419"/>
      <c r="B351" s="862"/>
      <c r="C351" s="2419"/>
      <c r="D351" s="2419"/>
      <c r="E351" s="2419"/>
      <c r="F351" s="2419"/>
      <c r="G351" s="2419"/>
      <c r="H351" s="2419"/>
      <c r="I351" s="2419"/>
      <c r="J351" s="2419"/>
      <c r="K351" s="2419"/>
      <c r="L351" s="2419"/>
      <c r="M351" s="2419"/>
      <c r="N351" s="2419"/>
      <c r="O351" s="2419"/>
      <c r="P351" s="2419"/>
      <c r="Q351" s="2419"/>
      <c r="R351" s="2419"/>
      <c r="S351" s="2419"/>
      <c r="T351" s="2419"/>
      <c r="U351" s="2419"/>
      <c r="V351" s="2419"/>
      <c r="W351" s="2419"/>
      <c r="X351" s="2419"/>
      <c r="Y351" s="2419"/>
      <c r="Z351" s="2419"/>
      <c r="AA351" s="2184"/>
      <c r="AB351" s="2184"/>
      <c r="AC351" s="2184"/>
    </row>
    <row r="352" spans="1:29" ht="12.5">
      <c r="A352" s="2419"/>
      <c r="B352" s="862"/>
      <c r="C352" s="2419"/>
      <c r="D352" s="2419"/>
      <c r="E352" s="2419"/>
      <c r="F352" s="2419"/>
      <c r="G352" s="2419"/>
      <c r="H352" s="2419"/>
      <c r="I352" s="2419"/>
      <c r="J352" s="2419"/>
      <c r="K352" s="2419"/>
      <c r="L352" s="2419"/>
      <c r="M352" s="2419"/>
      <c r="N352" s="2419"/>
      <c r="O352" s="2419"/>
      <c r="P352" s="2419"/>
      <c r="Q352" s="2419"/>
      <c r="R352" s="2419"/>
      <c r="S352" s="2419"/>
      <c r="T352" s="2419"/>
      <c r="U352" s="2419"/>
      <c r="V352" s="2419"/>
      <c r="W352" s="2419"/>
      <c r="X352" s="2419"/>
      <c r="Y352" s="2419"/>
      <c r="Z352" s="2419"/>
      <c r="AA352" s="2184"/>
      <c r="AB352" s="2184"/>
      <c r="AC352" s="2184"/>
    </row>
    <row r="353" spans="1:29" ht="12.5">
      <c r="A353" s="2419"/>
      <c r="B353" s="862"/>
      <c r="C353" s="2419"/>
      <c r="D353" s="2419"/>
      <c r="E353" s="2419"/>
      <c r="F353" s="2419"/>
      <c r="G353" s="2419"/>
      <c r="H353" s="2419"/>
      <c r="I353" s="2419"/>
      <c r="J353" s="2419"/>
      <c r="K353" s="2419"/>
      <c r="L353" s="2419"/>
      <c r="M353" s="2419"/>
      <c r="N353" s="2419"/>
      <c r="O353" s="2419"/>
      <c r="P353" s="2419"/>
      <c r="Q353" s="2419"/>
      <c r="R353" s="2419"/>
      <c r="S353" s="2419"/>
      <c r="T353" s="2419"/>
      <c r="U353" s="2419"/>
      <c r="V353" s="2419"/>
      <c r="W353" s="2419"/>
      <c r="X353" s="2419"/>
      <c r="Y353" s="2419"/>
      <c r="Z353" s="2419"/>
      <c r="AA353" s="2184"/>
      <c r="AB353" s="2184"/>
      <c r="AC353" s="2184"/>
    </row>
    <row r="354" spans="1:29" ht="12.5">
      <c r="A354" s="2419"/>
      <c r="B354" s="862"/>
      <c r="C354" s="2419"/>
      <c r="D354" s="2419"/>
      <c r="E354" s="2419"/>
      <c r="F354" s="2419"/>
      <c r="G354" s="2419"/>
      <c r="H354" s="2419"/>
      <c r="I354" s="2419"/>
      <c r="J354" s="2419"/>
      <c r="K354" s="2419"/>
      <c r="L354" s="2419"/>
      <c r="M354" s="2419"/>
      <c r="N354" s="2419"/>
      <c r="O354" s="2419"/>
      <c r="P354" s="2419"/>
      <c r="Q354" s="2419"/>
      <c r="R354" s="2419"/>
      <c r="S354" s="2419"/>
      <c r="T354" s="2419"/>
      <c r="U354" s="2419"/>
      <c r="V354" s="2419"/>
      <c r="W354" s="2419"/>
      <c r="X354" s="2419"/>
      <c r="Y354" s="2419"/>
      <c r="Z354" s="2419"/>
      <c r="AA354" s="2184"/>
      <c r="AB354" s="2184"/>
      <c r="AC354" s="2184"/>
    </row>
    <row r="355" spans="1:29" ht="12.5">
      <c r="A355" s="2419"/>
      <c r="B355" s="862"/>
      <c r="C355" s="2419"/>
      <c r="D355" s="2419"/>
      <c r="E355" s="2419"/>
      <c r="F355" s="2419"/>
      <c r="G355" s="2419"/>
      <c r="H355" s="2419"/>
      <c r="I355" s="2419"/>
      <c r="J355" s="2419"/>
      <c r="K355" s="2419"/>
      <c r="L355" s="2419"/>
      <c r="M355" s="2419"/>
      <c r="N355" s="2419"/>
      <c r="O355" s="2419"/>
      <c r="P355" s="2419"/>
      <c r="Q355" s="2419"/>
      <c r="R355" s="2419"/>
      <c r="S355" s="2419"/>
      <c r="T355" s="2419"/>
      <c r="U355" s="2419"/>
      <c r="V355" s="2419"/>
      <c r="W355" s="2419"/>
      <c r="X355" s="2419"/>
      <c r="Y355" s="2419"/>
      <c r="Z355" s="2419"/>
      <c r="AA355" s="2184"/>
      <c r="AB355" s="2184"/>
      <c r="AC355" s="2184"/>
    </row>
    <row r="356" spans="1:29" ht="12.5">
      <c r="A356" s="2419"/>
      <c r="B356" s="862"/>
      <c r="C356" s="2419"/>
      <c r="D356" s="2419"/>
      <c r="E356" s="2419"/>
      <c r="F356" s="2419"/>
      <c r="G356" s="2419"/>
      <c r="H356" s="2419"/>
      <c r="I356" s="2419"/>
      <c r="J356" s="2419"/>
      <c r="K356" s="2419"/>
      <c r="L356" s="2419"/>
      <c r="M356" s="2419"/>
      <c r="N356" s="2419"/>
      <c r="O356" s="2419"/>
      <c r="P356" s="2419"/>
      <c r="Q356" s="2419"/>
      <c r="R356" s="2419"/>
      <c r="S356" s="2419"/>
      <c r="T356" s="2419"/>
      <c r="U356" s="2419"/>
      <c r="V356" s="2419"/>
      <c r="W356" s="2419"/>
      <c r="X356" s="2419"/>
      <c r="Y356" s="2419"/>
      <c r="Z356" s="2419"/>
      <c r="AA356" s="2184"/>
      <c r="AB356" s="2184"/>
      <c r="AC356" s="2184"/>
    </row>
    <row r="357" spans="1:29" ht="12.5">
      <c r="A357" s="2419"/>
      <c r="B357" s="862"/>
      <c r="C357" s="2419"/>
      <c r="D357" s="2419"/>
      <c r="E357" s="2419"/>
      <c r="F357" s="2419"/>
      <c r="G357" s="2419"/>
      <c r="H357" s="2419"/>
      <c r="I357" s="2419"/>
      <c r="J357" s="2419"/>
      <c r="K357" s="2419"/>
      <c r="L357" s="2419"/>
      <c r="M357" s="2419"/>
      <c r="N357" s="2419"/>
      <c r="O357" s="2419"/>
      <c r="P357" s="2419"/>
      <c r="Q357" s="2419"/>
      <c r="R357" s="2419"/>
      <c r="S357" s="2419"/>
      <c r="T357" s="2419"/>
      <c r="U357" s="2419"/>
      <c r="V357" s="2419"/>
      <c r="W357" s="2419"/>
      <c r="X357" s="2419"/>
      <c r="Y357" s="2419"/>
      <c r="Z357" s="2419"/>
      <c r="AA357" s="2184"/>
      <c r="AB357" s="2184"/>
      <c r="AC357" s="2184"/>
    </row>
    <row r="358" spans="1:29" ht="12.5">
      <c r="A358" s="2419"/>
      <c r="B358" s="862"/>
      <c r="C358" s="2419"/>
      <c r="D358" s="2419"/>
      <c r="E358" s="2419"/>
      <c r="F358" s="2419"/>
      <c r="G358" s="2419"/>
      <c r="H358" s="2419"/>
      <c r="I358" s="2419"/>
      <c r="J358" s="2419"/>
      <c r="K358" s="2419"/>
      <c r="L358" s="2419"/>
      <c r="M358" s="2419"/>
      <c r="N358" s="2419"/>
      <c r="O358" s="2419"/>
      <c r="P358" s="2419"/>
      <c r="Q358" s="2419"/>
      <c r="R358" s="2419"/>
      <c r="S358" s="2419"/>
      <c r="T358" s="2419"/>
      <c r="U358" s="2419"/>
      <c r="V358" s="2419"/>
      <c r="W358" s="2419"/>
      <c r="X358" s="2419"/>
      <c r="Y358" s="2419"/>
      <c r="Z358" s="2419"/>
      <c r="AA358" s="2184"/>
      <c r="AB358" s="2184"/>
      <c r="AC358" s="2184"/>
    </row>
    <row r="359" spans="1:29" ht="12.5">
      <c r="A359" s="2419"/>
      <c r="B359" s="862"/>
      <c r="C359" s="2419"/>
      <c r="D359" s="2419"/>
      <c r="E359" s="2419"/>
      <c r="F359" s="2419"/>
      <c r="G359" s="2419"/>
      <c r="H359" s="2419"/>
      <c r="I359" s="2419"/>
      <c r="J359" s="2419"/>
      <c r="K359" s="2419"/>
      <c r="L359" s="2419"/>
      <c r="M359" s="2419"/>
      <c r="N359" s="2419"/>
      <c r="O359" s="2419"/>
      <c r="P359" s="2419"/>
      <c r="Q359" s="2419"/>
      <c r="R359" s="2419"/>
      <c r="S359" s="2419"/>
      <c r="T359" s="2419"/>
      <c r="U359" s="2419"/>
      <c r="V359" s="2419"/>
      <c r="W359" s="2419"/>
      <c r="X359" s="2419"/>
      <c r="Y359" s="2419"/>
      <c r="Z359" s="2419"/>
      <c r="AA359" s="2184"/>
      <c r="AB359" s="2184"/>
      <c r="AC359" s="2184"/>
    </row>
    <row r="360" spans="1:29" ht="12.5">
      <c r="A360" s="2419"/>
      <c r="B360" s="862"/>
      <c r="C360" s="2419"/>
      <c r="D360" s="2419"/>
      <c r="E360" s="2419"/>
      <c r="F360" s="2419"/>
      <c r="G360" s="2419"/>
      <c r="H360" s="2419"/>
      <c r="I360" s="2419"/>
      <c r="J360" s="2419"/>
      <c r="K360" s="2419"/>
      <c r="L360" s="2419"/>
      <c r="M360" s="2419"/>
      <c r="N360" s="2419"/>
      <c r="O360" s="2419"/>
      <c r="P360" s="2419"/>
      <c r="Q360" s="2419"/>
      <c r="R360" s="2419"/>
      <c r="S360" s="2419"/>
      <c r="T360" s="2419"/>
      <c r="U360" s="2419"/>
      <c r="V360" s="2419"/>
      <c r="W360" s="2419"/>
      <c r="X360" s="2419"/>
      <c r="Y360" s="2419"/>
      <c r="Z360" s="2419"/>
      <c r="AA360" s="2184"/>
      <c r="AB360" s="2184"/>
      <c r="AC360" s="2184"/>
    </row>
    <row r="361" spans="1:29" ht="12.5">
      <c r="A361" s="2419"/>
      <c r="B361" s="862"/>
      <c r="C361" s="2419"/>
      <c r="D361" s="2419"/>
      <c r="E361" s="2419"/>
      <c r="F361" s="2419"/>
      <c r="G361" s="2419"/>
      <c r="H361" s="2419"/>
      <c r="I361" s="2419"/>
      <c r="J361" s="2419"/>
      <c r="K361" s="2419"/>
      <c r="L361" s="2419"/>
      <c r="M361" s="2419"/>
      <c r="N361" s="2419"/>
      <c r="O361" s="2419"/>
      <c r="P361" s="2419"/>
      <c r="Q361" s="2419"/>
      <c r="R361" s="2419"/>
      <c r="S361" s="2419"/>
      <c r="T361" s="2419"/>
      <c r="U361" s="2419"/>
      <c r="V361" s="2419"/>
      <c r="W361" s="2419"/>
      <c r="X361" s="2419"/>
      <c r="Y361" s="2419"/>
      <c r="Z361" s="2419"/>
      <c r="AA361" s="2184"/>
      <c r="AB361" s="2184"/>
      <c r="AC361" s="2184"/>
    </row>
    <row r="362" spans="1:29" ht="12.5">
      <c r="A362" s="2419"/>
      <c r="B362" s="862"/>
      <c r="C362" s="2419"/>
      <c r="D362" s="2419"/>
      <c r="E362" s="2419"/>
      <c r="F362" s="2419"/>
      <c r="G362" s="2419"/>
      <c r="H362" s="2419"/>
      <c r="I362" s="2419"/>
      <c r="J362" s="2419"/>
      <c r="K362" s="2419"/>
      <c r="L362" s="2419"/>
      <c r="M362" s="2419"/>
      <c r="N362" s="2419"/>
      <c r="O362" s="2419"/>
      <c r="P362" s="2419"/>
      <c r="Q362" s="2419"/>
      <c r="R362" s="2419"/>
      <c r="S362" s="2419"/>
      <c r="T362" s="2419"/>
      <c r="U362" s="2419"/>
      <c r="V362" s="2419"/>
      <c r="W362" s="2419"/>
      <c r="X362" s="2419"/>
      <c r="Y362" s="2419"/>
      <c r="Z362" s="2419"/>
      <c r="AA362" s="2184"/>
      <c r="AB362" s="2184"/>
      <c r="AC362" s="2184"/>
    </row>
    <row r="363" spans="1:29" ht="12.5">
      <c r="A363" s="2419"/>
      <c r="B363" s="862"/>
      <c r="C363" s="2419"/>
      <c r="D363" s="2419"/>
      <c r="E363" s="2419"/>
      <c r="F363" s="2419"/>
      <c r="G363" s="2419"/>
      <c r="H363" s="2419"/>
      <c r="I363" s="2419"/>
      <c r="J363" s="2419"/>
      <c r="K363" s="2419"/>
      <c r="L363" s="2419"/>
      <c r="M363" s="2419"/>
      <c r="N363" s="2419"/>
      <c r="O363" s="2419"/>
      <c r="P363" s="2419"/>
      <c r="Q363" s="2419"/>
      <c r="R363" s="2419"/>
      <c r="S363" s="2419"/>
      <c r="T363" s="2419"/>
      <c r="U363" s="2419"/>
      <c r="V363" s="2419"/>
      <c r="W363" s="2419"/>
      <c r="X363" s="2419"/>
      <c r="Y363" s="2419"/>
      <c r="Z363" s="2419"/>
      <c r="AA363" s="2184"/>
      <c r="AB363" s="2184"/>
      <c r="AC363" s="2184"/>
    </row>
    <row r="364" spans="1:29" ht="12.5">
      <c r="A364" s="2419"/>
      <c r="B364" s="862"/>
      <c r="C364" s="2419"/>
      <c r="D364" s="2419"/>
      <c r="E364" s="2419"/>
      <c r="F364" s="2419"/>
      <c r="G364" s="2419"/>
      <c r="H364" s="2419"/>
      <c r="I364" s="2419"/>
      <c r="J364" s="2419"/>
      <c r="K364" s="2419"/>
      <c r="L364" s="2419"/>
      <c r="M364" s="2419"/>
      <c r="N364" s="2419"/>
      <c r="O364" s="2419"/>
      <c r="P364" s="2419"/>
      <c r="Q364" s="2419"/>
      <c r="R364" s="2419"/>
      <c r="S364" s="2419"/>
      <c r="T364" s="2419"/>
      <c r="U364" s="2419"/>
      <c r="V364" s="2419"/>
      <c r="W364" s="2419"/>
      <c r="X364" s="2419"/>
      <c r="Y364" s="2419"/>
      <c r="Z364" s="2419"/>
      <c r="AA364" s="2184"/>
      <c r="AB364" s="2184"/>
      <c r="AC364" s="2184"/>
    </row>
    <row r="365" spans="1:29" ht="12.5">
      <c r="A365" s="2419"/>
      <c r="B365" s="862"/>
      <c r="C365" s="2419"/>
      <c r="D365" s="2419"/>
      <c r="E365" s="2419"/>
      <c r="F365" s="2419"/>
      <c r="G365" s="2419"/>
      <c r="H365" s="2419"/>
      <c r="I365" s="2419"/>
      <c r="J365" s="2419"/>
      <c r="K365" s="2419"/>
      <c r="L365" s="2419"/>
      <c r="M365" s="2419"/>
      <c r="N365" s="2419"/>
      <c r="O365" s="2419"/>
      <c r="P365" s="2419"/>
      <c r="Q365" s="2419"/>
      <c r="R365" s="2419"/>
      <c r="S365" s="2419"/>
      <c r="T365" s="2419"/>
      <c r="U365" s="2419"/>
      <c r="V365" s="2419"/>
      <c r="W365" s="2419"/>
      <c r="X365" s="2419"/>
      <c r="Y365" s="2419"/>
      <c r="Z365" s="2419"/>
      <c r="AA365" s="2184"/>
      <c r="AB365" s="2184"/>
      <c r="AC365" s="2184"/>
    </row>
    <row r="366" spans="1:29" ht="12.5">
      <c r="A366" s="2419"/>
      <c r="B366" s="862"/>
      <c r="C366" s="2419"/>
      <c r="D366" s="2419"/>
      <c r="E366" s="2419"/>
      <c r="F366" s="2419"/>
      <c r="G366" s="2419"/>
      <c r="H366" s="2419"/>
      <c r="I366" s="2419"/>
      <c r="J366" s="2419"/>
      <c r="K366" s="2419"/>
      <c r="L366" s="2419"/>
      <c r="M366" s="2419"/>
      <c r="N366" s="2419"/>
      <c r="O366" s="2419"/>
      <c r="P366" s="2419"/>
      <c r="Q366" s="2419"/>
      <c r="R366" s="2419"/>
      <c r="S366" s="2419"/>
      <c r="T366" s="2419"/>
      <c r="U366" s="2419"/>
      <c r="V366" s="2419"/>
      <c r="W366" s="2419"/>
      <c r="X366" s="2419"/>
      <c r="Y366" s="2419"/>
      <c r="Z366" s="2419"/>
      <c r="AA366" s="2184"/>
      <c r="AB366" s="2184"/>
      <c r="AC366" s="2184"/>
    </row>
    <row r="367" spans="1:29" ht="12.5">
      <c r="A367" s="2419"/>
      <c r="B367" s="862"/>
      <c r="C367" s="2419"/>
      <c r="D367" s="2419"/>
      <c r="E367" s="2419"/>
      <c r="F367" s="2419"/>
      <c r="G367" s="2419"/>
      <c r="H367" s="2419"/>
      <c r="I367" s="2419"/>
      <c r="J367" s="2419"/>
      <c r="K367" s="2419"/>
      <c r="L367" s="2419"/>
      <c r="M367" s="2419"/>
      <c r="N367" s="2419"/>
      <c r="O367" s="2419"/>
      <c r="P367" s="2419"/>
      <c r="Q367" s="2419"/>
      <c r="R367" s="2419"/>
      <c r="S367" s="2419"/>
      <c r="T367" s="2419"/>
      <c r="U367" s="2419"/>
      <c r="V367" s="2419"/>
      <c r="W367" s="2419"/>
      <c r="X367" s="2419"/>
      <c r="Y367" s="2419"/>
      <c r="Z367" s="2419"/>
      <c r="AA367" s="2184"/>
      <c r="AB367" s="2184"/>
      <c r="AC367" s="2184"/>
    </row>
    <row r="368" spans="1:29" ht="12.5">
      <c r="A368" s="2419"/>
      <c r="B368" s="862"/>
      <c r="C368" s="2419"/>
      <c r="D368" s="2419"/>
      <c r="E368" s="2419"/>
      <c r="F368" s="2419"/>
      <c r="G368" s="2419"/>
      <c r="H368" s="2419"/>
      <c r="I368" s="2419"/>
      <c r="J368" s="2419"/>
      <c r="K368" s="2419"/>
      <c r="L368" s="2419"/>
      <c r="M368" s="2419"/>
      <c r="N368" s="2419"/>
      <c r="O368" s="2419"/>
      <c r="P368" s="2419"/>
      <c r="Q368" s="2419"/>
      <c r="R368" s="2419"/>
      <c r="S368" s="2419"/>
      <c r="T368" s="2419"/>
      <c r="U368" s="2419"/>
      <c r="V368" s="2419"/>
      <c r="W368" s="2419"/>
      <c r="X368" s="2419"/>
      <c r="Y368" s="2419"/>
      <c r="Z368" s="2419"/>
      <c r="AA368" s="2184"/>
      <c r="AB368" s="2184"/>
      <c r="AC368" s="2184"/>
    </row>
    <row r="369" spans="1:29" ht="12.5">
      <c r="A369" s="2419"/>
      <c r="B369" s="862"/>
      <c r="C369" s="2419"/>
      <c r="D369" s="2419"/>
      <c r="E369" s="2419"/>
      <c r="F369" s="2419"/>
      <c r="G369" s="2419"/>
      <c r="H369" s="2419"/>
      <c r="I369" s="2419"/>
      <c r="J369" s="2419"/>
      <c r="K369" s="2419"/>
      <c r="L369" s="2419"/>
      <c r="M369" s="2419"/>
      <c r="N369" s="2419"/>
      <c r="O369" s="2419"/>
      <c r="P369" s="2419"/>
      <c r="Q369" s="2419"/>
      <c r="R369" s="2419"/>
      <c r="S369" s="2419"/>
      <c r="T369" s="2419"/>
      <c r="U369" s="2419"/>
      <c r="V369" s="2419"/>
      <c r="W369" s="2419"/>
      <c r="X369" s="2419"/>
      <c r="Y369" s="2419"/>
      <c r="Z369" s="2419"/>
      <c r="AA369" s="2184"/>
      <c r="AB369" s="2184"/>
      <c r="AC369" s="2184"/>
    </row>
    <row r="370" spans="1:29" ht="12.5">
      <c r="A370" s="2419"/>
      <c r="B370" s="862"/>
      <c r="C370" s="2419"/>
      <c r="D370" s="2419"/>
      <c r="E370" s="2419"/>
      <c r="F370" s="2419"/>
      <c r="G370" s="2419"/>
      <c r="H370" s="2419"/>
      <c r="I370" s="2419"/>
      <c r="J370" s="2419"/>
      <c r="K370" s="2419"/>
      <c r="L370" s="2419"/>
      <c r="M370" s="2419"/>
      <c r="N370" s="2419"/>
      <c r="O370" s="2419"/>
      <c r="P370" s="2419"/>
      <c r="Q370" s="2419"/>
      <c r="R370" s="2419"/>
      <c r="S370" s="2419"/>
      <c r="T370" s="2419"/>
      <c r="U370" s="2419"/>
      <c r="V370" s="2419"/>
      <c r="W370" s="2419"/>
      <c r="X370" s="2419"/>
      <c r="Y370" s="2419"/>
      <c r="Z370" s="2419"/>
      <c r="AA370" s="2184"/>
      <c r="AB370" s="2184"/>
      <c r="AC370" s="2184"/>
    </row>
    <row r="371" spans="1:29" ht="12.5">
      <c r="A371" s="2419"/>
      <c r="B371" s="862"/>
      <c r="C371" s="2419"/>
      <c r="D371" s="2419"/>
      <c r="E371" s="2419"/>
      <c r="F371" s="2419"/>
      <c r="G371" s="2419"/>
      <c r="H371" s="2419"/>
      <c r="I371" s="2419"/>
      <c r="J371" s="2419"/>
      <c r="K371" s="2419"/>
      <c r="L371" s="2419"/>
      <c r="M371" s="2419"/>
      <c r="N371" s="2419"/>
      <c r="O371" s="2419"/>
      <c r="P371" s="2419"/>
      <c r="Q371" s="2419"/>
      <c r="R371" s="2419"/>
      <c r="S371" s="2419"/>
      <c r="T371" s="2419"/>
      <c r="U371" s="2419"/>
      <c r="V371" s="2419"/>
      <c r="W371" s="2419"/>
      <c r="X371" s="2419"/>
      <c r="Y371" s="2419"/>
      <c r="Z371" s="2419"/>
      <c r="AA371" s="2184"/>
      <c r="AB371" s="2184"/>
      <c r="AC371" s="2184"/>
    </row>
    <row r="372" spans="1:29" ht="12.5">
      <c r="A372" s="2419"/>
      <c r="B372" s="862"/>
      <c r="C372" s="2419"/>
      <c r="D372" s="2419"/>
      <c r="E372" s="2419"/>
      <c r="F372" s="2419"/>
      <c r="G372" s="2419"/>
      <c r="H372" s="2419"/>
      <c r="I372" s="2419"/>
      <c r="J372" s="2419"/>
      <c r="K372" s="2419"/>
      <c r="L372" s="2419"/>
      <c r="M372" s="2419"/>
      <c r="N372" s="2419"/>
      <c r="O372" s="2419"/>
      <c r="P372" s="2419"/>
      <c r="Q372" s="2419"/>
      <c r="R372" s="2419"/>
      <c r="S372" s="2419"/>
      <c r="T372" s="2419"/>
      <c r="U372" s="2419"/>
      <c r="V372" s="2419"/>
      <c r="W372" s="2419"/>
      <c r="X372" s="2419"/>
      <c r="Y372" s="2419"/>
      <c r="Z372" s="2419"/>
      <c r="AA372" s="2184"/>
      <c r="AB372" s="2184"/>
      <c r="AC372" s="2184"/>
    </row>
    <row r="373" spans="1:29" ht="12.5">
      <c r="A373" s="2419"/>
      <c r="B373" s="862"/>
      <c r="C373" s="2419"/>
      <c r="D373" s="2419"/>
      <c r="E373" s="2419"/>
      <c r="F373" s="2419"/>
      <c r="G373" s="2419"/>
      <c r="H373" s="2419"/>
      <c r="I373" s="2419"/>
      <c r="J373" s="2419"/>
      <c r="K373" s="2419"/>
      <c r="L373" s="2419"/>
      <c r="M373" s="2419"/>
      <c r="N373" s="2419"/>
      <c r="O373" s="2419"/>
      <c r="P373" s="2419"/>
      <c r="Q373" s="2419"/>
      <c r="R373" s="2419"/>
      <c r="S373" s="2419"/>
      <c r="T373" s="2419"/>
      <c r="U373" s="2419"/>
      <c r="V373" s="2419"/>
      <c r="W373" s="2419"/>
      <c r="X373" s="2419"/>
      <c r="Y373" s="2419"/>
      <c r="Z373" s="2419"/>
      <c r="AA373" s="2184"/>
      <c r="AB373" s="2184"/>
      <c r="AC373" s="2184"/>
    </row>
    <row r="374" spans="1:29" ht="12.5">
      <c r="A374" s="2419"/>
      <c r="B374" s="862"/>
      <c r="C374" s="2419"/>
      <c r="D374" s="2419"/>
      <c r="E374" s="2419"/>
      <c r="F374" s="2419"/>
      <c r="G374" s="2419"/>
      <c r="H374" s="2419"/>
      <c r="I374" s="2419"/>
      <c r="J374" s="2419"/>
      <c r="K374" s="2419"/>
      <c r="L374" s="2419"/>
      <c r="M374" s="2419"/>
      <c r="N374" s="2419"/>
      <c r="O374" s="2419"/>
      <c r="P374" s="2419"/>
      <c r="Q374" s="2419"/>
      <c r="R374" s="2419"/>
      <c r="S374" s="2419"/>
      <c r="T374" s="2419"/>
      <c r="U374" s="2419"/>
      <c r="V374" s="2419"/>
      <c r="W374" s="2419"/>
      <c r="X374" s="2419"/>
      <c r="Y374" s="2419"/>
      <c r="Z374" s="2419"/>
      <c r="AA374" s="2184"/>
      <c r="AB374" s="2184"/>
      <c r="AC374" s="2184"/>
    </row>
    <row r="375" spans="1:29" ht="12.5">
      <c r="A375" s="2419"/>
      <c r="B375" s="862"/>
      <c r="C375" s="2419"/>
      <c r="D375" s="2419"/>
      <c r="E375" s="2419"/>
      <c r="F375" s="2419"/>
      <c r="G375" s="2419"/>
      <c r="H375" s="2419"/>
      <c r="I375" s="2419"/>
      <c r="J375" s="2419"/>
      <c r="K375" s="2419"/>
      <c r="L375" s="2419"/>
      <c r="M375" s="2419"/>
      <c r="N375" s="2419"/>
      <c r="O375" s="2419"/>
      <c r="P375" s="2419"/>
      <c r="Q375" s="2419"/>
      <c r="R375" s="2419"/>
      <c r="S375" s="2419"/>
      <c r="T375" s="2419"/>
      <c r="U375" s="2419"/>
      <c r="V375" s="2419"/>
      <c r="W375" s="2419"/>
      <c r="X375" s="2419"/>
      <c r="Y375" s="2419"/>
      <c r="Z375" s="2419"/>
      <c r="AA375" s="2184"/>
      <c r="AB375" s="2184"/>
      <c r="AC375" s="2184"/>
    </row>
    <row r="376" spans="1:29" ht="12.5">
      <c r="A376" s="2419"/>
      <c r="B376" s="862"/>
      <c r="C376" s="2419"/>
      <c r="D376" s="2419"/>
      <c r="E376" s="2419"/>
      <c r="F376" s="2419"/>
      <c r="G376" s="2419"/>
      <c r="H376" s="2419"/>
      <c r="I376" s="2419"/>
      <c r="J376" s="2419"/>
      <c r="K376" s="2419"/>
      <c r="L376" s="2419"/>
      <c r="M376" s="2419"/>
      <c r="N376" s="2419"/>
      <c r="O376" s="2419"/>
      <c r="P376" s="2419"/>
      <c r="Q376" s="2419"/>
      <c r="R376" s="2419"/>
      <c r="S376" s="2419"/>
      <c r="T376" s="2419"/>
      <c r="U376" s="2419"/>
      <c r="V376" s="2419"/>
      <c r="W376" s="2419"/>
      <c r="X376" s="2419"/>
      <c r="Y376" s="2419"/>
      <c r="Z376" s="2419"/>
      <c r="AA376" s="2184"/>
      <c r="AB376" s="2184"/>
      <c r="AC376" s="2184"/>
    </row>
    <row r="377" spans="1:29" ht="12.5">
      <c r="A377" s="2419"/>
      <c r="B377" s="862"/>
      <c r="C377" s="2419"/>
      <c r="D377" s="2419"/>
      <c r="E377" s="2419"/>
      <c r="F377" s="2419"/>
      <c r="G377" s="2419"/>
      <c r="H377" s="2419"/>
      <c r="I377" s="2419"/>
      <c r="J377" s="2419"/>
      <c r="K377" s="2419"/>
      <c r="L377" s="2419"/>
      <c r="M377" s="2419"/>
      <c r="N377" s="2419"/>
      <c r="O377" s="2419"/>
      <c r="P377" s="2419"/>
      <c r="Q377" s="2419"/>
      <c r="R377" s="2419"/>
      <c r="S377" s="2419"/>
      <c r="T377" s="2419"/>
      <c r="U377" s="2419"/>
      <c r="V377" s="2419"/>
      <c r="W377" s="2419"/>
      <c r="X377" s="2419"/>
      <c r="Y377" s="2419"/>
      <c r="Z377" s="2419"/>
      <c r="AA377" s="2184"/>
      <c r="AB377" s="2184"/>
      <c r="AC377" s="2184"/>
    </row>
    <row r="378" spans="1:29" ht="12.5">
      <c r="A378" s="2419"/>
      <c r="B378" s="862"/>
      <c r="C378" s="2419"/>
      <c r="D378" s="2419"/>
      <c r="E378" s="2419"/>
      <c r="F378" s="2419"/>
      <c r="G378" s="2419"/>
      <c r="H378" s="2419"/>
      <c r="I378" s="2419"/>
      <c r="J378" s="2419"/>
      <c r="K378" s="2419"/>
      <c r="L378" s="2419"/>
      <c r="M378" s="2419"/>
      <c r="N378" s="2419"/>
      <c r="O378" s="2419"/>
      <c r="P378" s="2419"/>
      <c r="Q378" s="2419"/>
      <c r="R378" s="2419"/>
      <c r="S378" s="2419"/>
      <c r="T378" s="2419"/>
      <c r="U378" s="2419"/>
      <c r="V378" s="2419"/>
      <c r="W378" s="2419"/>
      <c r="X378" s="2419"/>
      <c r="Y378" s="2419"/>
      <c r="Z378" s="2419"/>
      <c r="AA378" s="2184"/>
      <c r="AB378" s="2184"/>
      <c r="AC378" s="2184"/>
    </row>
    <row r="379" spans="1:29" ht="12.5">
      <c r="A379" s="2419"/>
      <c r="B379" s="862"/>
      <c r="C379" s="2419"/>
      <c r="D379" s="2419"/>
      <c r="E379" s="2419"/>
      <c r="F379" s="2419"/>
      <c r="G379" s="2419"/>
      <c r="H379" s="2419"/>
      <c r="I379" s="2419"/>
      <c r="J379" s="2419"/>
      <c r="K379" s="2419"/>
      <c r="L379" s="2419"/>
      <c r="M379" s="2419"/>
      <c r="N379" s="2419"/>
      <c r="O379" s="2419"/>
      <c r="P379" s="2419"/>
      <c r="Q379" s="2419"/>
      <c r="R379" s="2419"/>
      <c r="S379" s="2419"/>
      <c r="T379" s="2419"/>
      <c r="U379" s="2419"/>
      <c r="V379" s="2419"/>
      <c r="W379" s="2419"/>
      <c r="X379" s="2419"/>
      <c r="Y379" s="2419"/>
      <c r="Z379" s="2419"/>
      <c r="AA379" s="2184"/>
      <c r="AB379" s="2184"/>
      <c r="AC379" s="2184"/>
    </row>
    <row r="380" spans="1:29" ht="12.5">
      <c r="A380" s="2419"/>
      <c r="B380" s="862"/>
      <c r="C380" s="2419"/>
      <c r="D380" s="2419"/>
      <c r="E380" s="2419"/>
      <c r="F380" s="2419"/>
      <c r="G380" s="2419"/>
      <c r="H380" s="2419"/>
      <c r="I380" s="2419"/>
      <c r="J380" s="2419"/>
      <c r="K380" s="2419"/>
      <c r="L380" s="2419"/>
      <c r="M380" s="2419"/>
      <c r="N380" s="2419"/>
      <c r="O380" s="2419"/>
      <c r="P380" s="2419"/>
      <c r="Q380" s="2419"/>
      <c r="R380" s="2419"/>
      <c r="S380" s="2419"/>
      <c r="T380" s="2419"/>
      <c r="U380" s="2419"/>
      <c r="V380" s="2419"/>
      <c r="W380" s="2419"/>
      <c r="X380" s="2419"/>
      <c r="Y380" s="2419"/>
      <c r="Z380" s="2419"/>
      <c r="AA380" s="2184"/>
      <c r="AB380" s="2184"/>
      <c r="AC380" s="2184"/>
    </row>
    <row r="381" spans="1:29" ht="12.5">
      <c r="A381" s="2419"/>
      <c r="B381" s="862"/>
      <c r="C381" s="2419"/>
      <c r="D381" s="2419"/>
      <c r="E381" s="2419"/>
      <c r="F381" s="2419"/>
      <c r="G381" s="2419"/>
      <c r="H381" s="2419"/>
      <c r="I381" s="2419"/>
      <c r="J381" s="2419"/>
      <c r="K381" s="2419"/>
      <c r="L381" s="2419"/>
      <c r="M381" s="2419"/>
      <c r="N381" s="2419"/>
      <c r="O381" s="2419"/>
      <c r="P381" s="2419"/>
      <c r="Q381" s="2419"/>
      <c r="R381" s="2419"/>
      <c r="S381" s="2419"/>
      <c r="T381" s="2419"/>
      <c r="U381" s="2419"/>
      <c r="V381" s="2419"/>
      <c r="W381" s="2419"/>
      <c r="X381" s="2419"/>
      <c r="Y381" s="2419"/>
      <c r="Z381" s="2419"/>
      <c r="AA381" s="2184"/>
      <c r="AB381" s="2184"/>
      <c r="AC381" s="2184"/>
    </row>
    <row r="382" spans="1:29" ht="12.5">
      <c r="A382" s="2419"/>
      <c r="B382" s="862"/>
      <c r="C382" s="2419"/>
      <c r="D382" s="2419"/>
      <c r="E382" s="2419"/>
      <c r="F382" s="2419"/>
      <c r="G382" s="2419"/>
      <c r="H382" s="2419"/>
      <c r="I382" s="2419"/>
      <c r="J382" s="2419"/>
      <c r="K382" s="2419"/>
      <c r="L382" s="2419"/>
      <c r="M382" s="2419"/>
      <c r="N382" s="2419"/>
      <c r="O382" s="2419"/>
      <c r="P382" s="2419"/>
      <c r="Q382" s="2419"/>
      <c r="R382" s="2419"/>
      <c r="S382" s="2419"/>
      <c r="T382" s="2419"/>
      <c r="U382" s="2419"/>
      <c r="V382" s="2419"/>
      <c r="W382" s="2419"/>
      <c r="X382" s="2419"/>
      <c r="Y382" s="2419"/>
      <c r="Z382" s="2419"/>
      <c r="AA382" s="2184"/>
      <c r="AB382" s="2184"/>
      <c r="AC382" s="2184"/>
    </row>
    <row r="383" spans="1:29" ht="12.5">
      <c r="A383" s="2419"/>
      <c r="B383" s="862"/>
      <c r="C383" s="2419"/>
      <c r="D383" s="2419"/>
      <c r="E383" s="2419"/>
      <c r="F383" s="2419"/>
      <c r="G383" s="2419"/>
      <c r="H383" s="2419"/>
      <c r="I383" s="2419"/>
      <c r="J383" s="2419"/>
      <c r="K383" s="2419"/>
      <c r="L383" s="2419"/>
      <c r="M383" s="2419"/>
      <c r="N383" s="2419"/>
      <c r="O383" s="2419"/>
      <c r="P383" s="2419"/>
      <c r="Q383" s="2419"/>
      <c r="R383" s="2419"/>
      <c r="S383" s="2419"/>
      <c r="T383" s="2419"/>
      <c r="U383" s="2419"/>
      <c r="V383" s="2419"/>
      <c r="W383" s="2419"/>
      <c r="X383" s="2419"/>
      <c r="Y383" s="2419"/>
      <c r="Z383" s="2419"/>
      <c r="AA383" s="2184"/>
      <c r="AB383" s="2184"/>
      <c r="AC383" s="2184"/>
    </row>
    <row r="384" spans="1:29" ht="12.5">
      <c r="A384" s="2419"/>
      <c r="B384" s="862"/>
      <c r="C384" s="2419"/>
      <c r="D384" s="2419"/>
      <c r="E384" s="2419"/>
      <c r="F384" s="2419"/>
      <c r="G384" s="2419"/>
      <c r="H384" s="2419"/>
      <c r="I384" s="2419"/>
      <c r="J384" s="2419"/>
      <c r="K384" s="2419"/>
      <c r="L384" s="2419"/>
      <c r="M384" s="2419"/>
      <c r="N384" s="2419"/>
      <c r="O384" s="2419"/>
      <c r="P384" s="2419"/>
      <c r="Q384" s="2419"/>
      <c r="R384" s="2419"/>
      <c r="S384" s="2419"/>
      <c r="T384" s="2419"/>
      <c r="U384" s="2419"/>
      <c r="V384" s="2419"/>
      <c r="W384" s="2419"/>
      <c r="X384" s="2419"/>
      <c r="Y384" s="2419"/>
      <c r="Z384" s="2419"/>
      <c r="AA384" s="2184"/>
      <c r="AB384" s="2184"/>
      <c r="AC384" s="2184"/>
    </row>
    <row r="385" spans="1:29" ht="12.5">
      <c r="A385" s="2419"/>
      <c r="B385" s="862"/>
      <c r="C385" s="2419"/>
      <c r="D385" s="2419"/>
      <c r="E385" s="2419"/>
      <c r="F385" s="2419"/>
      <c r="G385" s="2419"/>
      <c r="H385" s="2419"/>
      <c r="I385" s="2419"/>
      <c r="J385" s="2419"/>
      <c r="K385" s="2419"/>
      <c r="L385" s="2419"/>
      <c r="M385" s="2419"/>
      <c r="N385" s="2419"/>
      <c r="O385" s="2419"/>
      <c r="P385" s="2419"/>
      <c r="Q385" s="2419"/>
      <c r="R385" s="2419"/>
      <c r="S385" s="2419"/>
      <c r="T385" s="2419"/>
      <c r="U385" s="2419"/>
      <c r="V385" s="2419"/>
      <c r="W385" s="2419"/>
      <c r="X385" s="2419"/>
      <c r="Y385" s="2419"/>
      <c r="Z385" s="2419"/>
      <c r="AA385" s="2184"/>
      <c r="AB385" s="2184"/>
      <c r="AC385" s="2184"/>
    </row>
    <row r="386" spans="1:29" ht="12.5">
      <c r="A386" s="2419"/>
      <c r="B386" s="862"/>
      <c r="C386" s="2419"/>
      <c r="D386" s="2419"/>
      <c r="E386" s="2419"/>
      <c r="F386" s="2419"/>
      <c r="G386" s="2419"/>
      <c r="H386" s="2419"/>
      <c r="I386" s="2419"/>
      <c r="J386" s="2419"/>
      <c r="K386" s="2419"/>
      <c r="L386" s="2419"/>
      <c r="M386" s="2419"/>
      <c r="N386" s="2419"/>
      <c r="O386" s="2419"/>
      <c r="P386" s="2419"/>
      <c r="Q386" s="2419"/>
      <c r="R386" s="2419"/>
      <c r="S386" s="2419"/>
      <c r="T386" s="2419"/>
      <c r="U386" s="2419"/>
      <c r="V386" s="2419"/>
      <c r="W386" s="2419"/>
      <c r="X386" s="2419"/>
      <c r="Y386" s="2419"/>
      <c r="Z386" s="2419"/>
      <c r="AA386" s="2184"/>
      <c r="AB386" s="2184"/>
      <c r="AC386" s="2184"/>
    </row>
    <row r="387" spans="1:29" ht="12.5">
      <c r="A387" s="2419"/>
      <c r="B387" s="862"/>
      <c r="C387" s="2419"/>
      <c r="D387" s="2419"/>
      <c r="E387" s="2419"/>
      <c r="F387" s="2419"/>
      <c r="G387" s="2419"/>
      <c r="H387" s="2419"/>
      <c r="I387" s="2419"/>
      <c r="J387" s="2419"/>
      <c r="K387" s="2419"/>
      <c r="L387" s="2419"/>
      <c r="M387" s="2419"/>
      <c r="N387" s="2419"/>
      <c r="O387" s="2419"/>
      <c r="P387" s="2419"/>
      <c r="Q387" s="2419"/>
      <c r="R387" s="2419"/>
      <c r="S387" s="2419"/>
      <c r="T387" s="2419"/>
      <c r="U387" s="2419"/>
      <c r="V387" s="2419"/>
      <c r="W387" s="2419"/>
      <c r="X387" s="2419"/>
      <c r="Y387" s="2419"/>
      <c r="Z387" s="2419"/>
      <c r="AA387" s="2184"/>
      <c r="AB387" s="2184"/>
      <c r="AC387" s="2184"/>
    </row>
    <row r="388" spans="1:29" ht="12.5">
      <c r="A388" s="2419"/>
      <c r="B388" s="862"/>
      <c r="C388" s="2419"/>
      <c r="D388" s="2419"/>
      <c r="E388" s="2419"/>
      <c r="F388" s="2419"/>
      <c r="G388" s="2419"/>
      <c r="H388" s="2419"/>
      <c r="I388" s="2419"/>
      <c r="J388" s="2419"/>
      <c r="K388" s="2419"/>
      <c r="L388" s="2419"/>
      <c r="M388" s="2419"/>
      <c r="N388" s="2419"/>
      <c r="O388" s="2419"/>
      <c r="P388" s="2419"/>
      <c r="Q388" s="2419"/>
      <c r="R388" s="2419"/>
      <c r="S388" s="2419"/>
      <c r="T388" s="2419"/>
      <c r="U388" s="2419"/>
      <c r="V388" s="2419"/>
      <c r="W388" s="2419"/>
      <c r="X388" s="2419"/>
      <c r="Y388" s="2419"/>
      <c r="Z388" s="2419"/>
      <c r="AA388" s="2184"/>
      <c r="AB388" s="2184"/>
      <c r="AC388" s="2184"/>
    </row>
    <row r="389" spans="1:29" ht="12.5">
      <c r="A389" s="2419"/>
      <c r="B389" s="862"/>
      <c r="C389" s="2419"/>
      <c r="D389" s="2419"/>
      <c r="E389" s="2419"/>
      <c r="F389" s="2419"/>
      <c r="G389" s="2419"/>
      <c r="H389" s="2419"/>
      <c r="I389" s="2419"/>
      <c r="J389" s="2419"/>
      <c r="K389" s="2419"/>
      <c r="L389" s="2419"/>
      <c r="M389" s="2419"/>
      <c r="N389" s="2419"/>
      <c r="O389" s="2419"/>
      <c r="P389" s="2419"/>
      <c r="Q389" s="2419"/>
      <c r="R389" s="2419"/>
      <c r="S389" s="2419"/>
      <c r="T389" s="2419"/>
      <c r="U389" s="2419"/>
      <c r="V389" s="2419"/>
      <c r="W389" s="2419"/>
      <c r="X389" s="2419"/>
      <c r="Y389" s="2419"/>
      <c r="Z389" s="2419"/>
      <c r="AA389" s="2184"/>
      <c r="AB389" s="2184"/>
      <c r="AC389" s="2184"/>
    </row>
    <row r="390" spans="1:29" ht="12.5">
      <c r="A390" s="2419"/>
      <c r="B390" s="862"/>
      <c r="C390" s="2419"/>
      <c r="D390" s="2419"/>
      <c r="E390" s="2419"/>
      <c r="F390" s="2419"/>
      <c r="G390" s="2419"/>
      <c r="H390" s="2419"/>
      <c r="I390" s="2419"/>
      <c r="J390" s="2419"/>
      <c r="K390" s="2419"/>
      <c r="L390" s="2419"/>
      <c r="M390" s="2419"/>
      <c r="N390" s="2419"/>
      <c r="O390" s="2419"/>
      <c r="P390" s="2419"/>
      <c r="Q390" s="2419"/>
      <c r="R390" s="2419"/>
      <c r="S390" s="2419"/>
      <c r="T390" s="2419"/>
      <c r="U390" s="2419"/>
      <c r="V390" s="2419"/>
      <c r="W390" s="2419"/>
      <c r="X390" s="2419"/>
      <c r="Y390" s="2419"/>
      <c r="Z390" s="2419"/>
      <c r="AA390" s="2184"/>
      <c r="AB390" s="2184"/>
      <c r="AC390" s="2184"/>
    </row>
    <row r="391" spans="1:29" ht="12.5">
      <c r="A391" s="2419"/>
      <c r="B391" s="862"/>
      <c r="C391" s="2419"/>
      <c r="D391" s="2419"/>
      <c r="E391" s="2419"/>
      <c r="F391" s="2419"/>
      <c r="G391" s="2419"/>
      <c r="H391" s="2419"/>
      <c r="I391" s="2419"/>
      <c r="J391" s="2419"/>
      <c r="K391" s="2419"/>
      <c r="L391" s="2419"/>
      <c r="M391" s="2419"/>
      <c r="N391" s="2419"/>
      <c r="O391" s="2419"/>
      <c r="P391" s="2419"/>
      <c r="Q391" s="2419"/>
      <c r="R391" s="2419"/>
      <c r="S391" s="2419"/>
      <c r="T391" s="2419"/>
      <c r="U391" s="2419"/>
      <c r="V391" s="2419"/>
      <c r="W391" s="2419"/>
      <c r="X391" s="2419"/>
      <c r="Y391" s="2419"/>
      <c r="Z391" s="2419"/>
      <c r="AA391" s="2184"/>
      <c r="AB391" s="2184"/>
      <c r="AC391" s="2184"/>
    </row>
    <row r="392" spans="1:29" ht="12.5">
      <c r="A392" s="2419"/>
      <c r="B392" s="862"/>
      <c r="C392" s="2419"/>
      <c r="D392" s="2419"/>
      <c r="E392" s="2419"/>
      <c r="F392" s="2419"/>
      <c r="G392" s="2419"/>
      <c r="H392" s="2419"/>
      <c r="I392" s="2419"/>
      <c r="J392" s="2419"/>
      <c r="K392" s="2419"/>
      <c r="L392" s="2419"/>
      <c r="M392" s="2419"/>
      <c r="N392" s="2419"/>
      <c r="O392" s="2419"/>
      <c r="P392" s="2419"/>
      <c r="Q392" s="2419"/>
      <c r="R392" s="2419"/>
      <c r="S392" s="2419"/>
      <c r="T392" s="2419"/>
      <c r="U392" s="2419"/>
      <c r="V392" s="2419"/>
      <c r="W392" s="2419"/>
      <c r="X392" s="2419"/>
      <c r="Y392" s="2419"/>
      <c r="Z392" s="2419"/>
      <c r="AA392" s="2184"/>
      <c r="AB392" s="2184"/>
      <c r="AC392" s="2184"/>
    </row>
    <row r="393" spans="1:29" ht="12.5">
      <c r="A393" s="2419"/>
      <c r="B393" s="862"/>
      <c r="C393" s="2419"/>
      <c r="D393" s="2419"/>
      <c r="E393" s="2419"/>
      <c r="F393" s="2419"/>
      <c r="G393" s="2419"/>
      <c r="H393" s="2419"/>
      <c r="I393" s="2419"/>
      <c r="J393" s="2419"/>
      <c r="K393" s="2419"/>
      <c r="L393" s="2419"/>
      <c r="M393" s="2419"/>
      <c r="N393" s="2419"/>
      <c r="O393" s="2419"/>
      <c r="P393" s="2419"/>
      <c r="Q393" s="2419"/>
      <c r="R393" s="2419"/>
      <c r="S393" s="2419"/>
      <c r="T393" s="2419"/>
      <c r="U393" s="2419"/>
      <c r="V393" s="2419"/>
      <c r="W393" s="2419"/>
      <c r="X393" s="2419"/>
      <c r="Y393" s="2419"/>
      <c r="Z393" s="2419"/>
      <c r="AA393" s="2184"/>
      <c r="AB393" s="2184"/>
      <c r="AC393" s="2184"/>
    </row>
    <row r="394" spans="1:29" ht="12.5">
      <c r="A394" s="2419"/>
      <c r="B394" s="862"/>
      <c r="C394" s="2419"/>
      <c r="D394" s="2419"/>
      <c r="E394" s="2419"/>
      <c r="F394" s="2419"/>
      <c r="G394" s="2419"/>
      <c r="H394" s="2419"/>
      <c r="I394" s="2419"/>
      <c r="J394" s="2419"/>
      <c r="K394" s="2419"/>
      <c r="L394" s="2419"/>
      <c r="M394" s="2419"/>
      <c r="N394" s="2419"/>
      <c r="O394" s="2419"/>
      <c r="P394" s="2419"/>
      <c r="Q394" s="2419"/>
      <c r="R394" s="2419"/>
      <c r="S394" s="2419"/>
      <c r="T394" s="2419"/>
      <c r="U394" s="2419"/>
      <c r="V394" s="2419"/>
      <c r="W394" s="2419"/>
      <c r="X394" s="2419"/>
      <c r="Y394" s="2419"/>
      <c r="Z394" s="2419"/>
      <c r="AA394" s="2184"/>
      <c r="AB394" s="2184"/>
      <c r="AC394" s="2184"/>
    </row>
    <row r="395" spans="1:29" ht="12.5">
      <c r="A395" s="2419"/>
      <c r="B395" s="862"/>
      <c r="C395" s="2419"/>
      <c r="D395" s="2419"/>
      <c r="E395" s="2419"/>
      <c r="F395" s="2419"/>
      <c r="G395" s="2419"/>
      <c r="H395" s="2419"/>
      <c r="I395" s="2419"/>
      <c r="J395" s="2419"/>
      <c r="K395" s="2419"/>
      <c r="L395" s="2419"/>
      <c r="M395" s="2419"/>
      <c r="N395" s="2419"/>
      <c r="O395" s="2419"/>
      <c r="P395" s="2419"/>
      <c r="Q395" s="2419"/>
      <c r="R395" s="2419"/>
      <c r="S395" s="2419"/>
      <c r="T395" s="2419"/>
      <c r="U395" s="2419"/>
      <c r="V395" s="2419"/>
      <c r="W395" s="2419"/>
      <c r="X395" s="2419"/>
      <c r="Y395" s="2419"/>
      <c r="Z395" s="2419"/>
      <c r="AA395" s="2184"/>
      <c r="AB395" s="2184"/>
      <c r="AC395" s="2184"/>
    </row>
    <row r="396" spans="1:29" ht="12.5">
      <c r="A396" s="2419"/>
      <c r="B396" s="862"/>
      <c r="C396" s="2419"/>
      <c r="D396" s="2419"/>
      <c r="E396" s="2419"/>
      <c r="F396" s="2419"/>
      <c r="G396" s="2419"/>
      <c r="H396" s="2419"/>
      <c r="I396" s="2419"/>
      <c r="J396" s="2419"/>
      <c r="K396" s="2419"/>
      <c r="L396" s="2419"/>
      <c r="M396" s="2419"/>
      <c r="N396" s="2419"/>
      <c r="O396" s="2419"/>
      <c r="P396" s="2419"/>
      <c r="Q396" s="2419"/>
      <c r="R396" s="2419"/>
      <c r="S396" s="2419"/>
      <c r="T396" s="2419"/>
      <c r="U396" s="2419"/>
      <c r="V396" s="2419"/>
      <c r="W396" s="2419"/>
      <c r="X396" s="2419"/>
      <c r="Y396" s="2419"/>
      <c r="Z396" s="2419"/>
      <c r="AA396" s="2184"/>
      <c r="AB396" s="2184"/>
      <c r="AC396" s="2184"/>
    </row>
    <row r="397" spans="1:29" ht="12.5">
      <c r="A397" s="2419"/>
      <c r="B397" s="862"/>
      <c r="C397" s="2419"/>
      <c r="D397" s="2419"/>
      <c r="E397" s="2419"/>
      <c r="F397" s="2419"/>
      <c r="G397" s="2419"/>
      <c r="H397" s="2419"/>
      <c r="I397" s="2419"/>
      <c r="J397" s="2419"/>
      <c r="K397" s="2419"/>
      <c r="L397" s="2419"/>
      <c r="M397" s="2419"/>
      <c r="N397" s="2419"/>
      <c r="O397" s="2419"/>
      <c r="P397" s="2419"/>
      <c r="Q397" s="2419"/>
      <c r="R397" s="2419"/>
      <c r="S397" s="2419"/>
      <c r="T397" s="2419"/>
      <c r="U397" s="2419"/>
      <c r="V397" s="2419"/>
      <c r="W397" s="2419"/>
      <c r="X397" s="2419"/>
      <c r="Y397" s="2419"/>
      <c r="Z397" s="2419"/>
      <c r="AA397" s="2184"/>
      <c r="AB397" s="2184"/>
      <c r="AC397" s="2184"/>
    </row>
    <row r="398" spans="1:29" ht="12.5">
      <c r="A398" s="2419"/>
      <c r="B398" s="862"/>
      <c r="C398" s="2419"/>
      <c r="D398" s="2419"/>
      <c r="E398" s="2419"/>
      <c r="F398" s="2419"/>
      <c r="G398" s="2419"/>
      <c r="H398" s="2419"/>
      <c r="I398" s="2419"/>
      <c r="J398" s="2419"/>
      <c r="K398" s="2419"/>
      <c r="L398" s="2419"/>
      <c r="M398" s="2419"/>
      <c r="N398" s="2419"/>
      <c r="O398" s="2419"/>
      <c r="P398" s="2419"/>
      <c r="Q398" s="2419"/>
      <c r="R398" s="2419"/>
      <c r="S398" s="2419"/>
      <c r="T398" s="2419"/>
      <c r="U398" s="2419"/>
      <c r="V398" s="2419"/>
      <c r="W398" s="2419"/>
      <c r="X398" s="2419"/>
      <c r="Y398" s="2419"/>
      <c r="Z398" s="2419"/>
      <c r="AA398" s="2184"/>
      <c r="AB398" s="2184"/>
      <c r="AC398" s="2184"/>
    </row>
    <row r="399" spans="1:29" ht="12.5">
      <c r="A399" s="2419"/>
      <c r="B399" s="862"/>
      <c r="C399" s="2419"/>
      <c r="D399" s="2419"/>
      <c r="E399" s="2419"/>
      <c r="F399" s="2419"/>
      <c r="G399" s="2419"/>
      <c r="H399" s="2419"/>
      <c r="I399" s="2419"/>
      <c r="J399" s="2419"/>
      <c r="K399" s="2419"/>
      <c r="L399" s="2419"/>
      <c r="M399" s="2419"/>
      <c r="N399" s="2419"/>
      <c r="O399" s="2419"/>
      <c r="P399" s="2419"/>
      <c r="Q399" s="2419"/>
      <c r="R399" s="2419"/>
      <c r="S399" s="2419"/>
      <c r="T399" s="2419"/>
      <c r="U399" s="2419"/>
      <c r="V399" s="2419"/>
      <c r="W399" s="2419"/>
      <c r="X399" s="2419"/>
      <c r="Y399" s="2419"/>
      <c r="Z399" s="2419"/>
      <c r="AA399" s="2184"/>
      <c r="AB399" s="2184"/>
      <c r="AC399" s="2184"/>
    </row>
    <row r="400" spans="1:29" ht="12.5">
      <c r="A400" s="2419"/>
      <c r="B400" s="862"/>
      <c r="C400" s="2419"/>
      <c r="D400" s="2419"/>
      <c r="E400" s="2419"/>
      <c r="F400" s="2419"/>
      <c r="G400" s="2419"/>
      <c r="H400" s="2419"/>
      <c r="I400" s="2419"/>
      <c r="J400" s="2419"/>
      <c r="K400" s="2419"/>
      <c r="L400" s="2419"/>
      <c r="M400" s="2419"/>
      <c r="N400" s="2419"/>
      <c r="O400" s="2419"/>
      <c r="P400" s="2419"/>
      <c r="Q400" s="2419"/>
      <c r="R400" s="2419"/>
      <c r="S400" s="2419"/>
      <c r="T400" s="2419"/>
      <c r="U400" s="2419"/>
      <c r="V400" s="2419"/>
      <c r="W400" s="2419"/>
      <c r="X400" s="2419"/>
      <c r="Y400" s="2419"/>
      <c r="Z400" s="2419"/>
      <c r="AA400" s="2184"/>
      <c r="AB400" s="2184"/>
      <c r="AC400" s="2184"/>
    </row>
    <row r="401" spans="1:29" ht="12.5">
      <c r="A401" s="2419"/>
      <c r="B401" s="862"/>
      <c r="C401" s="2419"/>
      <c r="D401" s="2419"/>
      <c r="E401" s="2419"/>
      <c r="F401" s="2419"/>
      <c r="G401" s="2419"/>
      <c r="H401" s="2419"/>
      <c r="I401" s="2419"/>
      <c r="J401" s="2419"/>
      <c r="K401" s="2419"/>
      <c r="L401" s="2419"/>
      <c r="M401" s="2419"/>
      <c r="N401" s="2419"/>
      <c r="O401" s="2419"/>
      <c r="P401" s="2419"/>
      <c r="Q401" s="2419"/>
      <c r="R401" s="2419"/>
      <c r="S401" s="2419"/>
      <c r="T401" s="2419"/>
      <c r="U401" s="2419"/>
      <c r="V401" s="2419"/>
      <c r="W401" s="2419"/>
      <c r="X401" s="2419"/>
      <c r="Y401" s="2419"/>
      <c r="Z401" s="2419"/>
      <c r="AA401" s="2184"/>
      <c r="AB401" s="2184"/>
      <c r="AC401" s="2184"/>
    </row>
    <row r="402" spans="1:29" ht="12.5">
      <c r="A402" s="2419"/>
      <c r="B402" s="862"/>
      <c r="C402" s="2419"/>
      <c r="D402" s="2419"/>
      <c r="E402" s="2419"/>
      <c r="F402" s="2419"/>
      <c r="G402" s="2419"/>
      <c r="H402" s="2419"/>
      <c r="I402" s="2419"/>
      <c r="J402" s="2419"/>
      <c r="K402" s="2419"/>
      <c r="L402" s="2419"/>
      <c r="M402" s="2419"/>
      <c r="N402" s="2419"/>
      <c r="O402" s="2419"/>
      <c r="P402" s="2419"/>
      <c r="Q402" s="2419"/>
      <c r="R402" s="2419"/>
      <c r="S402" s="2419"/>
      <c r="T402" s="2419"/>
      <c r="U402" s="2419"/>
      <c r="V402" s="2419"/>
      <c r="W402" s="2419"/>
      <c r="X402" s="2419"/>
      <c r="Y402" s="2419"/>
      <c r="Z402" s="2419"/>
      <c r="AA402" s="2184"/>
      <c r="AB402" s="2184"/>
      <c r="AC402" s="2184"/>
    </row>
    <row r="403" spans="1:29" ht="12.5">
      <c r="A403" s="2419"/>
      <c r="B403" s="862"/>
      <c r="C403" s="2419"/>
      <c r="D403" s="2419"/>
      <c r="E403" s="2419"/>
      <c r="F403" s="2419"/>
      <c r="G403" s="2419"/>
      <c r="H403" s="2419"/>
      <c r="I403" s="2419"/>
      <c r="J403" s="2419"/>
      <c r="K403" s="2419"/>
      <c r="L403" s="2419"/>
      <c r="M403" s="2419"/>
      <c r="N403" s="2419"/>
      <c r="O403" s="2419"/>
      <c r="P403" s="2419"/>
      <c r="Q403" s="2419"/>
      <c r="R403" s="2419"/>
      <c r="S403" s="2419"/>
      <c r="T403" s="2419"/>
      <c r="U403" s="2419"/>
      <c r="V403" s="2419"/>
      <c r="W403" s="2419"/>
      <c r="X403" s="2419"/>
      <c r="Y403" s="2419"/>
      <c r="Z403" s="2419"/>
      <c r="AA403" s="2184"/>
      <c r="AB403" s="2184"/>
      <c r="AC403" s="2184"/>
    </row>
    <row r="404" spans="1:29" ht="12.5">
      <c r="A404" s="2419"/>
      <c r="B404" s="862"/>
      <c r="C404" s="2419"/>
      <c r="D404" s="2419"/>
      <c r="E404" s="2419"/>
      <c r="F404" s="2419"/>
      <c r="G404" s="2419"/>
      <c r="H404" s="2419"/>
      <c r="I404" s="2419"/>
      <c r="J404" s="2419"/>
      <c r="K404" s="2419"/>
      <c r="L404" s="2419"/>
      <c r="M404" s="2419"/>
      <c r="N404" s="2419"/>
      <c r="O404" s="2419"/>
      <c r="P404" s="2419"/>
      <c r="Q404" s="2419"/>
      <c r="R404" s="2419"/>
      <c r="S404" s="2419"/>
      <c r="T404" s="2419"/>
      <c r="U404" s="2419"/>
      <c r="V404" s="2419"/>
      <c r="W404" s="2419"/>
      <c r="X404" s="2419"/>
      <c r="Y404" s="2419"/>
      <c r="Z404" s="2419"/>
      <c r="AA404" s="2184"/>
      <c r="AB404" s="2184"/>
      <c r="AC404" s="2184"/>
    </row>
    <row r="405" spans="1:29" ht="12.5">
      <c r="A405" s="2419"/>
      <c r="B405" s="862"/>
      <c r="C405" s="2419"/>
      <c r="D405" s="2419"/>
      <c r="E405" s="2419"/>
      <c r="F405" s="2419"/>
      <c r="G405" s="2419"/>
      <c r="H405" s="2419"/>
      <c r="I405" s="2419"/>
      <c r="J405" s="2419"/>
      <c r="K405" s="2419"/>
      <c r="L405" s="2419"/>
      <c r="M405" s="2419"/>
      <c r="N405" s="2419"/>
      <c r="O405" s="2419"/>
      <c r="P405" s="2419"/>
      <c r="Q405" s="2419"/>
      <c r="R405" s="2419"/>
      <c r="S405" s="2419"/>
      <c r="T405" s="2419"/>
      <c r="U405" s="2419"/>
      <c r="V405" s="2419"/>
      <c r="W405" s="2419"/>
      <c r="X405" s="2419"/>
      <c r="Y405" s="2419"/>
      <c r="Z405" s="2419"/>
      <c r="AA405" s="2184"/>
      <c r="AB405" s="2184"/>
      <c r="AC405" s="2184"/>
    </row>
    <row r="406" spans="1:29" ht="12.5">
      <c r="A406" s="2419"/>
      <c r="B406" s="862"/>
      <c r="C406" s="2419"/>
      <c r="D406" s="2419"/>
      <c r="E406" s="2419"/>
      <c r="F406" s="2419"/>
      <c r="G406" s="2419"/>
      <c r="H406" s="2419"/>
      <c r="I406" s="2419"/>
      <c r="J406" s="2419"/>
      <c r="K406" s="2419"/>
      <c r="L406" s="2419"/>
      <c r="M406" s="2419"/>
      <c r="N406" s="2419"/>
      <c r="O406" s="2419"/>
      <c r="P406" s="2419"/>
      <c r="Q406" s="2419"/>
      <c r="R406" s="2419"/>
      <c r="S406" s="2419"/>
      <c r="T406" s="2419"/>
      <c r="U406" s="2419"/>
      <c r="V406" s="2419"/>
      <c r="W406" s="2419"/>
      <c r="X406" s="2419"/>
      <c r="Y406" s="2419"/>
      <c r="Z406" s="2419"/>
      <c r="AA406" s="2184"/>
      <c r="AB406" s="2184"/>
      <c r="AC406" s="2184"/>
    </row>
    <row r="407" spans="1:29" ht="12.5">
      <c r="A407" s="2419"/>
      <c r="B407" s="862"/>
      <c r="C407" s="2419"/>
      <c r="D407" s="2419"/>
      <c r="E407" s="2419"/>
      <c r="F407" s="2419"/>
      <c r="G407" s="2419"/>
      <c r="H407" s="2419"/>
      <c r="I407" s="2419"/>
      <c r="J407" s="2419"/>
      <c r="K407" s="2419"/>
      <c r="L407" s="2419"/>
      <c r="M407" s="2419"/>
      <c r="N407" s="2419"/>
      <c r="O407" s="2419"/>
      <c r="P407" s="2419"/>
      <c r="Q407" s="2419"/>
      <c r="R407" s="2419"/>
      <c r="S407" s="2419"/>
      <c r="T407" s="2419"/>
      <c r="U407" s="2419"/>
      <c r="V407" s="2419"/>
      <c r="W407" s="2419"/>
      <c r="X407" s="2419"/>
      <c r="Y407" s="2419"/>
      <c r="Z407" s="2419"/>
      <c r="AA407" s="2184"/>
      <c r="AB407" s="2184"/>
      <c r="AC407" s="2184"/>
    </row>
    <row r="408" spans="1:29" ht="12.5">
      <c r="A408" s="2419"/>
      <c r="B408" s="862"/>
      <c r="C408" s="2419"/>
      <c r="D408" s="2419"/>
      <c r="E408" s="2419"/>
      <c r="F408" s="2419"/>
      <c r="G408" s="2419"/>
      <c r="H408" s="2419"/>
      <c r="I408" s="2419"/>
      <c r="J408" s="2419"/>
      <c r="K408" s="2419"/>
      <c r="L408" s="2419"/>
      <c r="M408" s="2419"/>
      <c r="N408" s="2419"/>
      <c r="O408" s="2419"/>
      <c r="P408" s="2419"/>
      <c r="Q408" s="2419"/>
      <c r="R408" s="2419"/>
      <c r="S408" s="2419"/>
      <c r="T408" s="2419"/>
      <c r="U408" s="2419"/>
      <c r="V408" s="2419"/>
      <c r="W408" s="2419"/>
      <c r="X408" s="2419"/>
      <c r="Y408" s="2419"/>
      <c r="Z408" s="2419"/>
      <c r="AA408" s="2184"/>
      <c r="AB408" s="2184"/>
      <c r="AC408" s="2184"/>
    </row>
    <row r="409" spans="1:29" ht="12.5">
      <c r="A409" s="2419"/>
      <c r="B409" s="862"/>
      <c r="C409" s="2419"/>
      <c r="D409" s="2419"/>
      <c r="E409" s="2419"/>
      <c r="F409" s="2419"/>
      <c r="G409" s="2419"/>
      <c r="H409" s="2419"/>
      <c r="I409" s="2419"/>
      <c r="J409" s="2419"/>
      <c r="K409" s="2419"/>
      <c r="L409" s="2419"/>
      <c r="M409" s="2419"/>
      <c r="N409" s="2419"/>
      <c r="O409" s="2419"/>
      <c r="P409" s="2419"/>
      <c r="Q409" s="2419"/>
      <c r="R409" s="2419"/>
      <c r="S409" s="2419"/>
      <c r="T409" s="2419"/>
      <c r="U409" s="2419"/>
      <c r="V409" s="2419"/>
      <c r="W409" s="2419"/>
      <c r="X409" s="2419"/>
      <c r="Y409" s="2419"/>
      <c r="Z409" s="2419"/>
      <c r="AA409" s="2184"/>
      <c r="AB409" s="2184"/>
      <c r="AC409" s="2184"/>
    </row>
    <row r="410" spans="1:29" ht="12.5">
      <c r="A410" s="2419"/>
      <c r="B410" s="862"/>
      <c r="C410" s="2419"/>
      <c r="D410" s="2419"/>
      <c r="E410" s="2419"/>
      <c r="F410" s="2419"/>
      <c r="G410" s="2419"/>
      <c r="H410" s="2419"/>
      <c r="I410" s="2419"/>
      <c r="J410" s="2419"/>
      <c r="K410" s="2419"/>
      <c r="L410" s="2419"/>
      <c r="M410" s="2419"/>
      <c r="N410" s="2419"/>
      <c r="O410" s="2419"/>
      <c r="P410" s="2419"/>
      <c r="Q410" s="2419"/>
      <c r="R410" s="2419"/>
      <c r="S410" s="2419"/>
      <c r="T410" s="2419"/>
      <c r="U410" s="2419"/>
      <c r="V410" s="2419"/>
      <c r="W410" s="2419"/>
      <c r="X410" s="2419"/>
      <c r="Y410" s="2419"/>
      <c r="Z410" s="2419"/>
      <c r="AA410" s="2184"/>
      <c r="AB410" s="2184"/>
      <c r="AC410" s="2184"/>
    </row>
    <row r="411" spans="1:29" ht="12.5">
      <c r="A411" s="2419"/>
      <c r="B411" s="862"/>
      <c r="C411" s="2419"/>
      <c r="D411" s="2419"/>
      <c r="E411" s="2419"/>
      <c r="F411" s="2419"/>
      <c r="G411" s="2419"/>
      <c r="H411" s="2419"/>
      <c r="I411" s="2419"/>
      <c r="J411" s="2419"/>
      <c r="K411" s="2419"/>
      <c r="L411" s="2419"/>
      <c r="M411" s="2419"/>
      <c r="N411" s="2419"/>
      <c r="O411" s="2419"/>
      <c r="P411" s="2419"/>
      <c r="Q411" s="2419"/>
      <c r="R411" s="2419"/>
      <c r="S411" s="2419"/>
      <c r="T411" s="2419"/>
      <c r="U411" s="2419"/>
      <c r="V411" s="2419"/>
      <c r="W411" s="2419"/>
      <c r="X411" s="2419"/>
      <c r="Y411" s="2419"/>
      <c r="Z411" s="2419"/>
      <c r="AA411" s="2184"/>
      <c r="AB411" s="2184"/>
      <c r="AC411" s="2184"/>
    </row>
    <row r="412" spans="1:29" ht="12.5">
      <c r="A412" s="2419"/>
      <c r="B412" s="862"/>
      <c r="C412" s="2419"/>
      <c r="D412" s="2419"/>
      <c r="E412" s="2419"/>
      <c r="F412" s="2419"/>
      <c r="G412" s="2419"/>
      <c r="H412" s="2419"/>
      <c r="I412" s="2419"/>
      <c r="J412" s="2419"/>
      <c r="K412" s="2419"/>
      <c r="L412" s="2419"/>
      <c r="M412" s="2419"/>
      <c r="N412" s="2419"/>
      <c r="O412" s="2419"/>
      <c r="P412" s="2419"/>
      <c r="Q412" s="2419"/>
      <c r="R412" s="2419"/>
      <c r="S412" s="2419"/>
      <c r="T412" s="2419"/>
      <c r="U412" s="2419"/>
      <c r="V412" s="2419"/>
      <c r="W412" s="2419"/>
      <c r="X412" s="2419"/>
      <c r="Y412" s="2419"/>
      <c r="Z412" s="2419"/>
      <c r="AA412" s="2184"/>
      <c r="AB412" s="2184"/>
      <c r="AC412" s="2184"/>
    </row>
    <row r="413" spans="1:29" ht="12.5">
      <c r="A413" s="2419"/>
      <c r="B413" s="862"/>
      <c r="C413" s="2419"/>
      <c r="D413" s="2419"/>
      <c r="E413" s="2419"/>
      <c r="F413" s="2419"/>
      <c r="G413" s="2419"/>
      <c r="H413" s="2419"/>
      <c r="I413" s="2419"/>
      <c r="J413" s="2419"/>
      <c r="K413" s="2419"/>
      <c r="L413" s="2419"/>
      <c r="M413" s="2419"/>
      <c r="N413" s="2419"/>
      <c r="O413" s="2419"/>
      <c r="P413" s="2419"/>
      <c r="Q413" s="2419"/>
      <c r="R413" s="2419"/>
      <c r="S413" s="2419"/>
      <c r="T413" s="2419"/>
      <c r="U413" s="2419"/>
      <c r="V413" s="2419"/>
      <c r="W413" s="2419"/>
      <c r="X413" s="2419"/>
      <c r="Y413" s="2419"/>
      <c r="Z413" s="2419"/>
      <c r="AA413" s="2184"/>
      <c r="AB413" s="2184"/>
      <c r="AC413" s="2184"/>
    </row>
    <row r="414" spans="1:29" ht="12.5">
      <c r="A414" s="2419"/>
      <c r="B414" s="862"/>
      <c r="C414" s="2419"/>
      <c r="D414" s="2419"/>
      <c r="E414" s="2419"/>
      <c r="F414" s="2419"/>
      <c r="G414" s="2419"/>
      <c r="H414" s="2419"/>
      <c r="I414" s="2419"/>
      <c r="J414" s="2419"/>
      <c r="K414" s="2419"/>
      <c r="L414" s="2419"/>
      <c r="M414" s="2419"/>
      <c r="N414" s="2419"/>
      <c r="O414" s="2419"/>
      <c r="P414" s="2419"/>
      <c r="Q414" s="2419"/>
      <c r="R414" s="2419"/>
      <c r="S414" s="2419"/>
      <c r="T414" s="2419"/>
      <c r="U414" s="2419"/>
      <c r="V414" s="2419"/>
      <c r="W414" s="2419"/>
      <c r="X414" s="2419"/>
      <c r="Y414" s="2419"/>
      <c r="Z414" s="2419"/>
      <c r="AA414" s="2184"/>
      <c r="AB414" s="2184"/>
      <c r="AC414" s="2184"/>
    </row>
    <row r="415" spans="1:29" ht="12.5">
      <c r="A415" s="2419"/>
      <c r="B415" s="862"/>
      <c r="C415" s="2419"/>
      <c r="D415" s="2419"/>
      <c r="E415" s="2419"/>
      <c r="F415" s="2419"/>
      <c r="G415" s="2419"/>
      <c r="H415" s="2419"/>
      <c r="I415" s="2419"/>
      <c r="J415" s="2419"/>
      <c r="K415" s="2419"/>
      <c r="L415" s="2419"/>
      <c r="M415" s="2419"/>
      <c r="N415" s="2419"/>
      <c r="O415" s="2419"/>
      <c r="P415" s="2419"/>
      <c r="Q415" s="2419"/>
      <c r="R415" s="2419"/>
      <c r="S415" s="2419"/>
      <c r="T415" s="2419"/>
      <c r="U415" s="2419"/>
      <c r="V415" s="2419"/>
      <c r="W415" s="2419"/>
      <c r="X415" s="2419"/>
      <c r="Y415" s="2419"/>
      <c r="Z415" s="2419"/>
      <c r="AA415" s="2184"/>
      <c r="AB415" s="2184"/>
      <c r="AC415" s="2184"/>
    </row>
    <row r="416" spans="1:29" ht="12.5">
      <c r="A416" s="2419"/>
      <c r="B416" s="862"/>
      <c r="C416" s="2419"/>
      <c r="D416" s="2419"/>
      <c r="E416" s="2419"/>
      <c r="F416" s="2419"/>
      <c r="G416" s="2419"/>
      <c r="H416" s="2419"/>
      <c r="I416" s="2419"/>
      <c r="J416" s="2419"/>
      <c r="K416" s="2419"/>
      <c r="L416" s="2419"/>
      <c r="M416" s="2419"/>
      <c r="N416" s="2419"/>
      <c r="O416" s="2419"/>
      <c r="P416" s="2419"/>
      <c r="Q416" s="2419"/>
      <c r="R416" s="2419"/>
      <c r="S416" s="2419"/>
      <c r="T416" s="2419"/>
      <c r="U416" s="2419"/>
      <c r="V416" s="2419"/>
      <c r="W416" s="2419"/>
      <c r="X416" s="2419"/>
      <c r="Y416" s="2419"/>
      <c r="Z416" s="2419"/>
      <c r="AA416" s="2184"/>
      <c r="AB416" s="2184"/>
      <c r="AC416" s="2184"/>
    </row>
    <row r="417" spans="1:29" ht="12.5">
      <c r="A417" s="2419"/>
      <c r="B417" s="862"/>
      <c r="C417" s="2419"/>
      <c r="D417" s="2419"/>
      <c r="E417" s="2419"/>
      <c r="F417" s="2419"/>
      <c r="G417" s="2419"/>
      <c r="H417" s="2419"/>
      <c r="I417" s="2419"/>
      <c r="J417" s="2419"/>
      <c r="K417" s="2419"/>
      <c r="L417" s="2419"/>
      <c r="M417" s="2419"/>
      <c r="N417" s="2419"/>
      <c r="O417" s="2419"/>
      <c r="P417" s="2419"/>
      <c r="Q417" s="2419"/>
      <c r="R417" s="2419"/>
      <c r="S417" s="2419"/>
      <c r="T417" s="2419"/>
      <c r="U417" s="2419"/>
      <c r="V417" s="2419"/>
      <c r="W417" s="2419"/>
      <c r="X417" s="2419"/>
      <c r="Y417" s="2419"/>
      <c r="Z417" s="2419"/>
      <c r="AA417" s="2184"/>
      <c r="AB417" s="2184"/>
      <c r="AC417" s="2184"/>
    </row>
    <row r="418" spans="1:29" ht="12.5">
      <c r="A418" s="2419"/>
      <c r="B418" s="862"/>
      <c r="C418" s="2419"/>
      <c r="D418" s="2419"/>
      <c r="E418" s="2419"/>
      <c r="F418" s="2419"/>
      <c r="G418" s="2419"/>
      <c r="H418" s="2419"/>
      <c r="I418" s="2419"/>
      <c r="J418" s="2419"/>
      <c r="K418" s="2419"/>
      <c r="L418" s="2419"/>
      <c r="M418" s="2419"/>
      <c r="N418" s="2419"/>
      <c r="O418" s="2419"/>
      <c r="P418" s="2419"/>
      <c r="Q418" s="2419"/>
      <c r="R418" s="2419"/>
      <c r="S418" s="2419"/>
      <c r="T418" s="2419"/>
      <c r="U418" s="2419"/>
      <c r="V418" s="2419"/>
      <c r="W418" s="2419"/>
      <c r="X418" s="2419"/>
      <c r="Y418" s="2419"/>
      <c r="Z418" s="2419"/>
      <c r="AA418" s="2184"/>
      <c r="AB418" s="2184"/>
      <c r="AC418" s="2184"/>
    </row>
    <row r="419" spans="1:29" ht="12.5">
      <c r="A419" s="2419"/>
      <c r="B419" s="862"/>
      <c r="C419" s="2419"/>
      <c r="D419" s="2419"/>
      <c r="E419" s="2419"/>
      <c r="F419" s="2419"/>
      <c r="G419" s="2419"/>
      <c r="H419" s="2419"/>
      <c r="I419" s="2419"/>
      <c r="J419" s="2419"/>
      <c r="K419" s="2419"/>
      <c r="L419" s="2419"/>
      <c r="M419" s="2419"/>
      <c r="N419" s="2419"/>
      <c r="O419" s="2419"/>
      <c r="P419" s="2419"/>
      <c r="Q419" s="2419"/>
      <c r="R419" s="2419"/>
      <c r="S419" s="2419"/>
      <c r="T419" s="2419"/>
      <c r="U419" s="2419"/>
      <c r="V419" s="2419"/>
      <c r="W419" s="2419"/>
      <c r="X419" s="2419"/>
      <c r="Y419" s="2419"/>
      <c r="Z419" s="2419"/>
      <c r="AA419" s="2184"/>
      <c r="AB419" s="2184"/>
      <c r="AC419" s="2184"/>
    </row>
    <row r="420" spans="1:29" ht="12.5">
      <c r="A420" s="2419"/>
      <c r="B420" s="862"/>
      <c r="C420" s="2419"/>
      <c r="D420" s="2419"/>
      <c r="E420" s="2419"/>
      <c r="F420" s="2419"/>
      <c r="G420" s="2419"/>
      <c r="H420" s="2419"/>
      <c r="I420" s="2419"/>
      <c r="J420" s="2419"/>
      <c r="K420" s="2419"/>
      <c r="L420" s="2419"/>
      <c r="M420" s="2419"/>
      <c r="N420" s="2419"/>
      <c r="O420" s="2419"/>
      <c r="P420" s="2419"/>
      <c r="Q420" s="2419"/>
      <c r="R420" s="2419"/>
      <c r="S420" s="2419"/>
      <c r="T420" s="2419"/>
      <c r="U420" s="2419"/>
      <c r="V420" s="2419"/>
      <c r="W420" s="2419"/>
      <c r="X420" s="2419"/>
      <c r="Y420" s="2419"/>
      <c r="Z420" s="2419"/>
      <c r="AA420" s="2184"/>
      <c r="AB420" s="2184"/>
      <c r="AC420" s="2184"/>
    </row>
    <row r="421" spans="1:29" ht="12.5">
      <c r="A421" s="2419"/>
      <c r="B421" s="862"/>
      <c r="C421" s="2419"/>
      <c r="D421" s="2419"/>
      <c r="E421" s="2419"/>
      <c r="F421" s="2419"/>
      <c r="G421" s="2419"/>
      <c r="H421" s="2419"/>
      <c r="I421" s="2419"/>
      <c r="J421" s="2419"/>
      <c r="K421" s="2419"/>
      <c r="L421" s="2419"/>
      <c r="M421" s="2419"/>
      <c r="N421" s="2419"/>
      <c r="O421" s="2419"/>
      <c r="P421" s="2419"/>
      <c r="Q421" s="2419"/>
      <c r="R421" s="2419"/>
      <c r="S421" s="2419"/>
      <c r="T421" s="2419"/>
      <c r="U421" s="2419"/>
      <c r="V421" s="2419"/>
      <c r="W421" s="2419"/>
      <c r="X421" s="2419"/>
      <c r="Y421" s="2419"/>
      <c r="Z421" s="2419"/>
      <c r="AA421" s="2184"/>
      <c r="AB421" s="2184"/>
      <c r="AC421" s="2184"/>
    </row>
    <row r="422" spans="1:29" ht="12.5">
      <c r="A422" s="2419"/>
      <c r="B422" s="862"/>
      <c r="C422" s="2419"/>
      <c r="D422" s="2419"/>
      <c r="E422" s="2419"/>
      <c r="F422" s="2419"/>
      <c r="G422" s="2419"/>
      <c r="H422" s="2419"/>
      <c r="I422" s="2419"/>
      <c r="J422" s="2419"/>
      <c r="K422" s="2419"/>
      <c r="L422" s="2419"/>
      <c r="M422" s="2419"/>
      <c r="N422" s="2419"/>
      <c r="O422" s="2419"/>
      <c r="P422" s="2419"/>
      <c r="Q422" s="2419"/>
      <c r="R422" s="2419"/>
      <c r="S422" s="2419"/>
      <c r="T422" s="2419"/>
      <c r="U422" s="2419"/>
      <c r="V422" s="2419"/>
      <c r="W422" s="2419"/>
      <c r="X422" s="2419"/>
      <c r="Y422" s="2419"/>
      <c r="Z422" s="2419"/>
      <c r="AA422" s="2184"/>
      <c r="AB422" s="2184"/>
      <c r="AC422" s="2184"/>
    </row>
    <row r="423" spans="1:29" ht="12.5">
      <c r="A423" s="2419"/>
      <c r="B423" s="862"/>
      <c r="C423" s="2419"/>
      <c r="D423" s="2419"/>
      <c r="E423" s="2419"/>
      <c r="F423" s="2419"/>
      <c r="G423" s="2419"/>
      <c r="H423" s="2419"/>
      <c r="I423" s="2419"/>
      <c r="J423" s="2419"/>
      <c r="K423" s="2419"/>
      <c r="L423" s="2419"/>
      <c r="M423" s="2419"/>
      <c r="N423" s="2419"/>
      <c r="O423" s="2419"/>
      <c r="P423" s="2419"/>
      <c r="Q423" s="2419"/>
      <c r="R423" s="2419"/>
      <c r="S423" s="2419"/>
      <c r="T423" s="2419"/>
      <c r="U423" s="2419"/>
      <c r="V423" s="2419"/>
      <c r="W423" s="2419"/>
      <c r="X423" s="2419"/>
      <c r="Y423" s="2419"/>
      <c r="Z423" s="2419"/>
      <c r="AA423" s="2184"/>
      <c r="AB423" s="2184"/>
      <c r="AC423" s="2184"/>
    </row>
    <row r="424" spans="1:29" ht="12.5">
      <c r="A424" s="2419"/>
      <c r="B424" s="862"/>
      <c r="C424" s="2419"/>
      <c r="D424" s="2419"/>
      <c r="E424" s="2419"/>
      <c r="F424" s="2419"/>
      <c r="G424" s="2419"/>
      <c r="H424" s="2419"/>
      <c r="I424" s="2419"/>
      <c r="J424" s="2419"/>
      <c r="K424" s="2419"/>
      <c r="L424" s="2419"/>
      <c r="M424" s="2419"/>
      <c r="N424" s="2419"/>
      <c r="O424" s="2419"/>
      <c r="P424" s="2419"/>
      <c r="Q424" s="2419"/>
      <c r="R424" s="2419"/>
      <c r="S424" s="2419"/>
      <c r="T424" s="2419"/>
      <c r="U424" s="2419"/>
      <c r="V424" s="2419"/>
      <c r="W424" s="2419"/>
      <c r="X424" s="2419"/>
      <c r="Y424" s="2419"/>
      <c r="Z424" s="2419"/>
      <c r="AA424" s="2184"/>
      <c r="AB424" s="2184"/>
      <c r="AC424" s="2184"/>
    </row>
    <row r="425" spans="1:29" ht="12.5">
      <c r="A425" s="2419"/>
      <c r="B425" s="862"/>
      <c r="C425" s="2419"/>
      <c r="D425" s="2419"/>
      <c r="E425" s="2419"/>
      <c r="F425" s="2419"/>
      <c r="G425" s="2419"/>
      <c r="H425" s="2419"/>
      <c r="I425" s="2419"/>
      <c r="J425" s="2419"/>
      <c r="K425" s="2419"/>
      <c r="L425" s="2419"/>
      <c r="M425" s="2419"/>
      <c r="N425" s="2419"/>
      <c r="O425" s="2419"/>
      <c r="P425" s="2419"/>
      <c r="Q425" s="2419"/>
      <c r="R425" s="2419"/>
      <c r="S425" s="2419"/>
      <c r="T425" s="2419"/>
      <c r="U425" s="2419"/>
      <c r="V425" s="2419"/>
      <c r="W425" s="2419"/>
      <c r="X425" s="2419"/>
      <c r="Y425" s="2419"/>
      <c r="Z425" s="2419"/>
      <c r="AA425" s="2184"/>
      <c r="AB425" s="2184"/>
      <c r="AC425" s="2184"/>
    </row>
    <row r="426" spans="1:29" ht="12.5">
      <c r="A426" s="2419"/>
      <c r="B426" s="862"/>
      <c r="C426" s="2419"/>
      <c r="D426" s="2419"/>
      <c r="E426" s="2419"/>
      <c r="F426" s="2419"/>
      <c r="G426" s="2419"/>
      <c r="H426" s="2419"/>
      <c r="I426" s="2419"/>
      <c r="J426" s="2419"/>
      <c r="K426" s="2419"/>
      <c r="L426" s="2419"/>
      <c r="M426" s="2419"/>
      <c r="N426" s="2419"/>
      <c r="O426" s="2419"/>
      <c r="P426" s="2419"/>
      <c r="Q426" s="2419"/>
      <c r="R426" s="2419"/>
      <c r="S426" s="2419"/>
      <c r="T426" s="2419"/>
      <c r="U426" s="2419"/>
      <c r="V426" s="2419"/>
      <c r="W426" s="2419"/>
      <c r="X426" s="2419"/>
      <c r="Y426" s="2419"/>
      <c r="Z426" s="2419"/>
      <c r="AA426" s="2184"/>
      <c r="AB426" s="2184"/>
      <c r="AC426" s="2184"/>
    </row>
    <row r="427" spans="1:29" ht="12.5">
      <c r="A427" s="2419"/>
      <c r="B427" s="862"/>
      <c r="C427" s="2419"/>
      <c r="D427" s="2419"/>
      <c r="E427" s="2419"/>
      <c r="F427" s="2419"/>
      <c r="G427" s="2419"/>
      <c r="H427" s="2419"/>
      <c r="I427" s="2419"/>
      <c r="J427" s="2419"/>
      <c r="K427" s="2419"/>
      <c r="L427" s="2419"/>
      <c r="M427" s="2419"/>
      <c r="N427" s="2419"/>
      <c r="O427" s="2419"/>
      <c r="P427" s="2419"/>
      <c r="Q427" s="2419"/>
      <c r="R427" s="2419"/>
      <c r="S427" s="2419"/>
      <c r="T427" s="2419"/>
      <c r="U427" s="2419"/>
      <c r="V427" s="2419"/>
      <c r="W427" s="2419"/>
      <c r="X427" s="2419"/>
      <c r="Y427" s="2419"/>
      <c r="Z427" s="2419"/>
      <c r="AA427" s="2184"/>
      <c r="AB427" s="2184"/>
      <c r="AC427" s="2184"/>
    </row>
    <row r="428" spans="1:29" ht="12.5">
      <c r="A428" s="2419"/>
      <c r="B428" s="862"/>
      <c r="C428" s="2419"/>
      <c r="D428" s="2419"/>
      <c r="E428" s="2419"/>
      <c r="F428" s="2419"/>
      <c r="G428" s="2419"/>
      <c r="H428" s="2419"/>
      <c r="I428" s="2419"/>
      <c r="J428" s="2419"/>
      <c r="K428" s="2419"/>
      <c r="L428" s="2419"/>
      <c r="M428" s="2419"/>
      <c r="N428" s="2419"/>
      <c r="O428" s="2419"/>
      <c r="P428" s="2419"/>
      <c r="Q428" s="2419"/>
      <c r="R428" s="2419"/>
      <c r="S428" s="2419"/>
      <c r="T428" s="2419"/>
      <c r="U428" s="2419"/>
      <c r="V428" s="2419"/>
      <c r="W428" s="2419"/>
      <c r="X428" s="2419"/>
      <c r="Y428" s="2419"/>
      <c r="Z428" s="2419"/>
      <c r="AA428" s="2184"/>
      <c r="AB428" s="2184"/>
      <c r="AC428" s="2184"/>
    </row>
    <row r="429" spans="1:29" ht="12.5">
      <c r="A429" s="2419"/>
      <c r="B429" s="862"/>
      <c r="C429" s="2419"/>
      <c r="D429" s="2419"/>
      <c r="E429" s="2419"/>
      <c r="F429" s="2419"/>
      <c r="G429" s="2419"/>
      <c r="H429" s="2419"/>
      <c r="I429" s="2419"/>
      <c r="J429" s="2419"/>
      <c r="K429" s="2419"/>
      <c r="L429" s="2419"/>
      <c r="M429" s="2419"/>
      <c r="N429" s="2419"/>
      <c r="O429" s="2419"/>
      <c r="P429" s="2419"/>
      <c r="Q429" s="2419"/>
      <c r="R429" s="2419"/>
      <c r="S429" s="2419"/>
      <c r="T429" s="2419"/>
      <c r="U429" s="2419"/>
      <c r="V429" s="2419"/>
      <c r="W429" s="2419"/>
      <c r="X429" s="2419"/>
      <c r="Y429" s="2419"/>
      <c r="Z429" s="2419"/>
      <c r="AA429" s="2184"/>
      <c r="AB429" s="2184"/>
      <c r="AC429" s="2184"/>
    </row>
    <row r="430" spans="1:29" ht="12.5">
      <c r="A430" s="2419"/>
      <c r="B430" s="862"/>
      <c r="C430" s="2419"/>
      <c r="D430" s="2419"/>
      <c r="E430" s="2419"/>
      <c r="F430" s="2419"/>
      <c r="G430" s="2419"/>
      <c r="H430" s="2419"/>
      <c r="I430" s="2419"/>
      <c r="J430" s="2419"/>
      <c r="K430" s="2419"/>
      <c r="L430" s="2419"/>
      <c r="M430" s="2419"/>
      <c r="N430" s="2419"/>
      <c r="O430" s="2419"/>
      <c r="P430" s="2419"/>
      <c r="Q430" s="2419"/>
      <c r="R430" s="2419"/>
      <c r="S430" s="2419"/>
      <c r="T430" s="2419"/>
      <c r="U430" s="2419"/>
      <c r="V430" s="2419"/>
      <c r="W430" s="2419"/>
      <c r="X430" s="2419"/>
      <c r="Y430" s="2419"/>
      <c r="Z430" s="2419"/>
      <c r="AA430" s="2184"/>
      <c r="AB430" s="2184"/>
      <c r="AC430" s="2184"/>
    </row>
    <row r="431" spans="1:29" ht="12.5">
      <c r="A431" s="2419"/>
      <c r="B431" s="862"/>
      <c r="C431" s="2419"/>
      <c r="D431" s="2419"/>
      <c r="E431" s="2419"/>
      <c r="F431" s="2419"/>
      <c r="G431" s="2419"/>
      <c r="H431" s="2419"/>
      <c r="I431" s="2419"/>
      <c r="J431" s="2419"/>
      <c r="K431" s="2419"/>
      <c r="L431" s="2419"/>
      <c r="M431" s="2419"/>
      <c r="N431" s="2419"/>
      <c r="O431" s="2419"/>
      <c r="P431" s="2419"/>
      <c r="Q431" s="2419"/>
      <c r="R431" s="2419"/>
      <c r="S431" s="2419"/>
      <c r="T431" s="2419"/>
      <c r="U431" s="2419"/>
      <c r="V431" s="2419"/>
      <c r="W431" s="2419"/>
      <c r="X431" s="2419"/>
      <c r="Y431" s="2419"/>
      <c r="Z431" s="2419"/>
      <c r="AA431" s="2184"/>
      <c r="AB431" s="2184"/>
      <c r="AC431" s="2184"/>
    </row>
    <row r="432" spans="1:29" ht="12.5">
      <c r="A432" s="2419"/>
      <c r="B432" s="862"/>
      <c r="C432" s="2419"/>
      <c r="D432" s="2419"/>
      <c r="E432" s="2419"/>
      <c r="F432" s="2419"/>
      <c r="G432" s="2419"/>
      <c r="H432" s="2419"/>
      <c r="I432" s="2419"/>
      <c r="J432" s="2419"/>
      <c r="K432" s="2419"/>
      <c r="L432" s="2419"/>
      <c r="M432" s="2419"/>
      <c r="N432" s="2419"/>
      <c r="O432" s="2419"/>
      <c r="P432" s="2419"/>
      <c r="Q432" s="2419"/>
      <c r="R432" s="2419"/>
      <c r="S432" s="2419"/>
      <c r="T432" s="2419"/>
      <c r="U432" s="2419"/>
      <c r="V432" s="2419"/>
      <c r="W432" s="2419"/>
      <c r="X432" s="2419"/>
      <c r="Y432" s="2419"/>
      <c r="Z432" s="2419"/>
      <c r="AA432" s="2184"/>
      <c r="AB432" s="2184"/>
      <c r="AC432" s="2184"/>
    </row>
    <row r="433" spans="1:29" ht="12.5">
      <c r="A433" s="2419"/>
      <c r="B433" s="862"/>
      <c r="C433" s="2419"/>
      <c r="D433" s="2419"/>
      <c r="E433" s="2419"/>
      <c r="F433" s="2419"/>
      <c r="G433" s="2419"/>
      <c r="H433" s="2419"/>
      <c r="I433" s="2419"/>
      <c r="J433" s="2419"/>
      <c r="K433" s="2419"/>
      <c r="L433" s="2419"/>
      <c r="M433" s="2419"/>
      <c r="N433" s="2419"/>
      <c r="O433" s="2419"/>
      <c r="P433" s="2419"/>
      <c r="Q433" s="2419"/>
      <c r="R433" s="2419"/>
      <c r="S433" s="2419"/>
      <c r="T433" s="2419"/>
      <c r="U433" s="2419"/>
      <c r="V433" s="2419"/>
      <c r="W433" s="2419"/>
      <c r="X433" s="2419"/>
      <c r="Y433" s="2419"/>
      <c r="Z433" s="2419"/>
      <c r="AA433" s="2184"/>
      <c r="AB433" s="2184"/>
      <c r="AC433" s="2184"/>
    </row>
    <row r="434" spans="1:29" ht="12.5">
      <c r="A434" s="2419"/>
      <c r="B434" s="862"/>
      <c r="C434" s="2419"/>
      <c r="D434" s="2419"/>
      <c r="E434" s="2419"/>
      <c r="F434" s="2419"/>
      <c r="G434" s="2419"/>
      <c r="H434" s="2419"/>
      <c r="I434" s="2419"/>
      <c r="J434" s="2419"/>
      <c r="K434" s="2419"/>
      <c r="L434" s="2419"/>
      <c r="M434" s="2419"/>
      <c r="N434" s="2419"/>
      <c r="O434" s="2419"/>
      <c r="P434" s="2419"/>
      <c r="Q434" s="2419"/>
      <c r="R434" s="2419"/>
      <c r="S434" s="2419"/>
      <c r="T434" s="2419"/>
      <c r="U434" s="2419"/>
      <c r="V434" s="2419"/>
      <c r="W434" s="2419"/>
      <c r="X434" s="2419"/>
      <c r="Y434" s="2419"/>
      <c r="Z434" s="2419"/>
      <c r="AA434" s="2184"/>
      <c r="AB434" s="2184"/>
      <c r="AC434" s="2184"/>
    </row>
    <row r="435" spans="1:29" ht="12.5">
      <c r="A435" s="2419"/>
      <c r="B435" s="862"/>
      <c r="C435" s="2419"/>
      <c r="D435" s="2419"/>
      <c r="E435" s="2419"/>
      <c r="F435" s="2419"/>
      <c r="G435" s="2419"/>
      <c r="H435" s="2419"/>
      <c r="I435" s="2419"/>
      <c r="J435" s="2419"/>
      <c r="K435" s="2419"/>
      <c r="L435" s="2419"/>
      <c r="M435" s="2419"/>
      <c r="N435" s="2419"/>
      <c r="O435" s="2419"/>
      <c r="P435" s="2419"/>
      <c r="Q435" s="2419"/>
      <c r="R435" s="2419"/>
      <c r="S435" s="2419"/>
      <c r="T435" s="2419"/>
      <c r="U435" s="2419"/>
      <c r="V435" s="2419"/>
      <c r="W435" s="2419"/>
      <c r="X435" s="2419"/>
      <c r="Y435" s="2419"/>
      <c r="Z435" s="2419"/>
      <c r="AA435" s="2184"/>
      <c r="AB435" s="2184"/>
      <c r="AC435" s="2184"/>
    </row>
    <row r="436" spans="1:29" ht="12.5">
      <c r="A436" s="2419"/>
      <c r="B436" s="862"/>
      <c r="C436" s="2419"/>
      <c r="D436" s="2419"/>
      <c r="E436" s="2419"/>
      <c r="F436" s="2419"/>
      <c r="G436" s="2419"/>
      <c r="H436" s="2419"/>
      <c r="I436" s="2419"/>
      <c r="J436" s="2419"/>
      <c r="K436" s="2419"/>
      <c r="L436" s="2419"/>
      <c r="M436" s="2419"/>
      <c r="N436" s="2419"/>
      <c r="O436" s="2419"/>
      <c r="P436" s="2419"/>
      <c r="Q436" s="2419"/>
      <c r="R436" s="2419"/>
      <c r="S436" s="2419"/>
      <c r="T436" s="2419"/>
      <c r="U436" s="2419"/>
      <c r="V436" s="2419"/>
      <c r="W436" s="2419"/>
      <c r="X436" s="2419"/>
      <c r="Y436" s="2419"/>
      <c r="Z436" s="2419"/>
      <c r="AA436" s="2184"/>
      <c r="AB436" s="2184"/>
      <c r="AC436" s="2184"/>
    </row>
    <row r="437" spans="1:29" ht="12.5">
      <c r="A437" s="2419"/>
      <c r="B437" s="862"/>
      <c r="C437" s="2419"/>
      <c r="D437" s="2419"/>
      <c r="E437" s="2419"/>
      <c r="F437" s="2419"/>
      <c r="G437" s="2419"/>
      <c r="H437" s="2419"/>
      <c r="I437" s="2419"/>
      <c r="J437" s="2419"/>
      <c r="K437" s="2419"/>
      <c r="L437" s="2419"/>
      <c r="M437" s="2419"/>
      <c r="N437" s="2419"/>
      <c r="O437" s="2419"/>
      <c r="P437" s="2419"/>
      <c r="Q437" s="2419"/>
      <c r="R437" s="2419"/>
      <c r="S437" s="2419"/>
      <c r="T437" s="2419"/>
      <c r="U437" s="2419"/>
      <c r="V437" s="2419"/>
      <c r="W437" s="2419"/>
      <c r="X437" s="2419"/>
      <c r="Y437" s="2419"/>
      <c r="Z437" s="2419"/>
      <c r="AA437" s="2184"/>
      <c r="AB437" s="2184"/>
      <c r="AC437" s="2184"/>
    </row>
    <row r="438" spans="1:29" ht="12.5">
      <c r="A438" s="2419"/>
      <c r="B438" s="862"/>
      <c r="C438" s="2419"/>
      <c r="D438" s="2419"/>
      <c r="E438" s="2419"/>
      <c r="F438" s="2419"/>
      <c r="G438" s="2419"/>
      <c r="H438" s="2419"/>
      <c r="I438" s="2419"/>
      <c r="J438" s="2419"/>
      <c r="K438" s="2419"/>
      <c r="L438" s="2419"/>
      <c r="M438" s="2419"/>
      <c r="N438" s="2419"/>
      <c r="O438" s="2419"/>
      <c r="P438" s="2419"/>
      <c r="Q438" s="2419"/>
      <c r="R438" s="2419"/>
      <c r="S438" s="2419"/>
      <c r="T438" s="2419"/>
      <c r="U438" s="2419"/>
      <c r="V438" s="2419"/>
      <c r="W438" s="2419"/>
      <c r="X438" s="2419"/>
      <c r="Y438" s="2419"/>
      <c r="Z438" s="2419"/>
      <c r="AA438" s="2184"/>
      <c r="AB438" s="2184"/>
      <c r="AC438" s="2184"/>
    </row>
    <row r="439" spans="1:29" ht="12.5">
      <c r="A439" s="2419"/>
      <c r="B439" s="862"/>
      <c r="C439" s="2419"/>
      <c r="D439" s="2419"/>
      <c r="E439" s="2419"/>
      <c r="F439" s="2419"/>
      <c r="G439" s="2419"/>
      <c r="H439" s="2419"/>
      <c r="I439" s="2419"/>
      <c r="J439" s="2419"/>
      <c r="K439" s="2419"/>
      <c r="L439" s="2419"/>
      <c r="M439" s="2419"/>
      <c r="N439" s="2419"/>
      <c r="O439" s="2419"/>
      <c r="P439" s="2419"/>
      <c r="Q439" s="2419"/>
      <c r="R439" s="2419"/>
      <c r="S439" s="2419"/>
      <c r="T439" s="2419"/>
      <c r="U439" s="2419"/>
      <c r="V439" s="2419"/>
      <c r="W439" s="2419"/>
      <c r="X439" s="2419"/>
      <c r="Y439" s="2419"/>
      <c r="Z439" s="2419"/>
      <c r="AA439" s="2184"/>
      <c r="AB439" s="2184"/>
      <c r="AC439" s="2184"/>
    </row>
    <row r="440" spans="1:29" ht="12.5">
      <c r="A440" s="2419"/>
      <c r="B440" s="862"/>
      <c r="C440" s="2419"/>
      <c r="D440" s="2419"/>
      <c r="E440" s="2419"/>
      <c r="F440" s="2419"/>
      <c r="G440" s="2419"/>
      <c r="H440" s="2419"/>
      <c r="I440" s="2419"/>
      <c r="J440" s="2419"/>
      <c r="K440" s="2419"/>
      <c r="L440" s="2419"/>
      <c r="M440" s="2419"/>
      <c r="N440" s="2419"/>
      <c r="O440" s="2419"/>
      <c r="P440" s="2419"/>
      <c r="Q440" s="2419"/>
      <c r="R440" s="2419"/>
      <c r="S440" s="2419"/>
      <c r="T440" s="2419"/>
      <c r="U440" s="2419"/>
      <c r="V440" s="2419"/>
      <c r="W440" s="2419"/>
      <c r="X440" s="2419"/>
      <c r="Y440" s="2419"/>
      <c r="Z440" s="2419"/>
      <c r="AA440" s="2184"/>
      <c r="AB440" s="2184"/>
      <c r="AC440" s="2184"/>
    </row>
    <row r="441" spans="1:29" ht="12.5">
      <c r="A441" s="2419"/>
      <c r="B441" s="862"/>
      <c r="C441" s="2419"/>
      <c r="D441" s="2419"/>
      <c r="E441" s="2419"/>
      <c r="F441" s="2419"/>
      <c r="G441" s="2419"/>
      <c r="H441" s="2419"/>
      <c r="I441" s="2419"/>
      <c r="J441" s="2419"/>
      <c r="K441" s="2419"/>
      <c r="L441" s="2419"/>
      <c r="M441" s="2419"/>
      <c r="N441" s="2419"/>
      <c r="O441" s="2419"/>
      <c r="P441" s="2419"/>
      <c r="Q441" s="2419"/>
      <c r="R441" s="2419"/>
      <c r="S441" s="2419"/>
      <c r="T441" s="2419"/>
      <c r="U441" s="2419"/>
      <c r="V441" s="2419"/>
      <c r="W441" s="2419"/>
      <c r="X441" s="2419"/>
      <c r="Y441" s="2419"/>
      <c r="Z441" s="2419"/>
      <c r="AA441" s="2184"/>
      <c r="AB441" s="2184"/>
      <c r="AC441" s="2184"/>
    </row>
    <row r="442" spans="1:29" ht="12.5">
      <c r="A442" s="2419"/>
      <c r="B442" s="862"/>
      <c r="C442" s="2419"/>
      <c r="D442" s="2419"/>
      <c r="E442" s="2419"/>
      <c r="F442" s="2419"/>
      <c r="G442" s="2419"/>
      <c r="H442" s="2419"/>
      <c r="I442" s="2419"/>
      <c r="J442" s="2419"/>
      <c r="K442" s="2419"/>
      <c r="L442" s="2419"/>
      <c r="M442" s="2419"/>
      <c r="N442" s="2419"/>
      <c r="O442" s="2419"/>
      <c r="P442" s="2419"/>
      <c r="Q442" s="2419"/>
      <c r="R442" s="2419"/>
      <c r="S442" s="2419"/>
      <c r="T442" s="2419"/>
      <c r="U442" s="2419"/>
      <c r="V442" s="2419"/>
      <c r="W442" s="2419"/>
      <c r="X442" s="2419"/>
      <c r="Y442" s="2419"/>
      <c r="Z442" s="2419"/>
      <c r="AA442" s="2184"/>
      <c r="AB442" s="2184"/>
      <c r="AC442" s="2184"/>
    </row>
    <row r="443" spans="1:29" ht="12.5">
      <c r="A443" s="2419"/>
      <c r="B443" s="862"/>
      <c r="C443" s="2419"/>
      <c r="D443" s="2419"/>
      <c r="E443" s="2419"/>
      <c r="F443" s="2419"/>
      <c r="G443" s="2419"/>
      <c r="H443" s="2419"/>
      <c r="I443" s="2419"/>
      <c r="J443" s="2419"/>
      <c r="K443" s="2419"/>
      <c r="L443" s="2419"/>
      <c r="M443" s="2419"/>
      <c r="N443" s="2419"/>
      <c r="O443" s="2419"/>
      <c r="P443" s="2419"/>
      <c r="Q443" s="2419"/>
      <c r="R443" s="2419"/>
      <c r="S443" s="2419"/>
      <c r="T443" s="2419"/>
      <c r="U443" s="2419"/>
      <c r="V443" s="2419"/>
      <c r="W443" s="2419"/>
      <c r="X443" s="2419"/>
      <c r="Y443" s="2419"/>
      <c r="Z443" s="2419"/>
      <c r="AA443" s="2184"/>
      <c r="AB443" s="2184"/>
      <c r="AC443" s="2184"/>
    </row>
    <row r="444" spans="1:29" ht="12.5">
      <c r="A444" s="2419"/>
      <c r="B444" s="862"/>
      <c r="C444" s="2419"/>
      <c r="D444" s="2419"/>
      <c r="E444" s="2419"/>
      <c r="F444" s="2419"/>
      <c r="G444" s="2419"/>
      <c r="H444" s="2419"/>
      <c r="I444" s="2419"/>
      <c r="J444" s="2419"/>
      <c r="K444" s="2419"/>
      <c r="L444" s="2419"/>
      <c r="M444" s="2419"/>
      <c r="N444" s="2419"/>
      <c r="O444" s="2419"/>
      <c r="P444" s="2419"/>
      <c r="Q444" s="2419"/>
      <c r="R444" s="2419"/>
      <c r="S444" s="2419"/>
      <c r="T444" s="2419"/>
      <c r="U444" s="2419"/>
      <c r="V444" s="2419"/>
      <c r="W444" s="2419"/>
      <c r="X444" s="2419"/>
      <c r="Y444" s="2419"/>
      <c r="Z444" s="2419"/>
      <c r="AA444" s="2184"/>
      <c r="AB444" s="2184"/>
      <c r="AC444" s="2184"/>
    </row>
    <row r="445" spans="1:29" ht="12.5">
      <c r="A445" s="2419"/>
      <c r="B445" s="862"/>
      <c r="C445" s="2419"/>
      <c r="D445" s="2419"/>
      <c r="E445" s="2419"/>
      <c r="F445" s="2419"/>
      <c r="G445" s="2419"/>
      <c r="H445" s="2419"/>
      <c r="I445" s="2419"/>
      <c r="J445" s="2419"/>
      <c r="K445" s="2419"/>
      <c r="L445" s="2419"/>
      <c r="M445" s="2419"/>
      <c r="N445" s="2419"/>
      <c r="O445" s="2419"/>
      <c r="P445" s="2419"/>
      <c r="Q445" s="2419"/>
      <c r="R445" s="2419"/>
      <c r="S445" s="2419"/>
      <c r="T445" s="2419"/>
      <c r="U445" s="2419"/>
      <c r="V445" s="2419"/>
      <c r="W445" s="2419"/>
      <c r="X445" s="2419"/>
      <c r="Y445" s="2419"/>
      <c r="Z445" s="2419"/>
      <c r="AA445" s="2184"/>
      <c r="AB445" s="2184"/>
      <c r="AC445" s="2184"/>
    </row>
    <row r="446" spans="1:29" ht="12.5">
      <c r="A446" s="2419"/>
      <c r="B446" s="862"/>
      <c r="C446" s="2419"/>
      <c r="D446" s="2419"/>
      <c r="E446" s="2419"/>
      <c r="F446" s="2419"/>
      <c r="G446" s="2419"/>
      <c r="H446" s="2419"/>
      <c r="I446" s="2419"/>
      <c r="J446" s="2419"/>
      <c r="K446" s="2419"/>
      <c r="L446" s="2419"/>
      <c r="M446" s="2419"/>
      <c r="N446" s="2419"/>
      <c r="O446" s="2419"/>
      <c r="P446" s="2419"/>
      <c r="Q446" s="2419"/>
      <c r="R446" s="2419"/>
      <c r="S446" s="2419"/>
      <c r="T446" s="2419"/>
      <c r="U446" s="2419"/>
      <c r="V446" s="2419"/>
      <c r="W446" s="2419"/>
      <c r="X446" s="2419"/>
      <c r="Y446" s="2419"/>
      <c r="Z446" s="2419"/>
      <c r="AA446" s="2184"/>
      <c r="AB446" s="2184"/>
      <c r="AC446" s="2184"/>
    </row>
    <row r="447" spans="1:29" ht="12.5">
      <c r="A447" s="2419"/>
      <c r="B447" s="862"/>
      <c r="C447" s="2419"/>
      <c r="D447" s="2419"/>
      <c r="E447" s="2419"/>
      <c r="F447" s="2419"/>
      <c r="G447" s="2419"/>
      <c r="H447" s="2419"/>
      <c r="I447" s="2419"/>
      <c r="J447" s="2419"/>
      <c r="K447" s="2419"/>
      <c r="L447" s="2419"/>
      <c r="M447" s="2419"/>
      <c r="N447" s="2419"/>
      <c r="O447" s="2419"/>
      <c r="P447" s="2419"/>
      <c r="Q447" s="2419"/>
      <c r="R447" s="2419"/>
      <c r="S447" s="2419"/>
      <c r="T447" s="2419"/>
      <c r="U447" s="2419"/>
      <c r="V447" s="2419"/>
      <c r="W447" s="2419"/>
      <c r="X447" s="2419"/>
      <c r="Y447" s="2419"/>
      <c r="Z447" s="2419"/>
      <c r="AA447" s="2184"/>
      <c r="AB447" s="2184"/>
      <c r="AC447" s="2184"/>
    </row>
    <row r="448" spans="1:29" ht="12.5">
      <c r="A448" s="2419"/>
      <c r="B448" s="862"/>
      <c r="C448" s="2419"/>
      <c r="D448" s="2419"/>
      <c r="E448" s="2419"/>
      <c r="F448" s="2419"/>
      <c r="G448" s="2419"/>
      <c r="H448" s="2419"/>
      <c r="I448" s="2419"/>
      <c r="J448" s="2419"/>
      <c r="K448" s="2419"/>
      <c r="L448" s="2419"/>
      <c r="M448" s="2419"/>
      <c r="N448" s="2419"/>
      <c r="O448" s="2419"/>
      <c r="P448" s="2419"/>
      <c r="Q448" s="2419"/>
      <c r="R448" s="2419"/>
      <c r="S448" s="2419"/>
      <c r="T448" s="2419"/>
      <c r="U448" s="2419"/>
      <c r="V448" s="2419"/>
      <c r="W448" s="2419"/>
      <c r="X448" s="2419"/>
      <c r="Y448" s="2419"/>
      <c r="Z448" s="2419"/>
      <c r="AA448" s="2184"/>
      <c r="AB448" s="2184"/>
      <c r="AC448" s="2184"/>
    </row>
    <row r="449" spans="1:29" ht="12.5">
      <c r="A449" s="2419"/>
      <c r="B449" s="862"/>
      <c r="C449" s="2419"/>
      <c r="D449" s="2419"/>
      <c r="E449" s="2419"/>
      <c r="F449" s="2419"/>
      <c r="G449" s="2419"/>
      <c r="H449" s="2419"/>
      <c r="I449" s="2419"/>
      <c r="J449" s="2419"/>
      <c r="K449" s="2419"/>
      <c r="L449" s="2419"/>
      <c r="M449" s="2419"/>
      <c r="N449" s="2419"/>
      <c r="O449" s="2419"/>
      <c r="P449" s="2419"/>
      <c r="Q449" s="2419"/>
      <c r="R449" s="2419"/>
      <c r="S449" s="2419"/>
      <c r="T449" s="2419"/>
      <c r="U449" s="2419"/>
      <c r="V449" s="2419"/>
      <c r="W449" s="2419"/>
      <c r="X449" s="2419"/>
      <c r="Y449" s="2419"/>
      <c r="Z449" s="2419"/>
      <c r="AA449" s="2184"/>
      <c r="AB449" s="2184"/>
      <c r="AC449" s="2184"/>
    </row>
    <row r="450" spans="1:29" ht="12.5">
      <c r="A450" s="2419"/>
      <c r="B450" s="862"/>
      <c r="C450" s="2419"/>
      <c r="D450" s="2419"/>
      <c r="E450" s="2419"/>
      <c r="F450" s="2419"/>
      <c r="G450" s="2419"/>
      <c r="H450" s="2419"/>
      <c r="I450" s="2419"/>
      <c r="J450" s="2419"/>
      <c r="K450" s="2419"/>
      <c r="L450" s="2419"/>
      <c r="M450" s="2419"/>
      <c r="N450" s="2419"/>
      <c r="O450" s="2419"/>
      <c r="P450" s="2419"/>
      <c r="Q450" s="2419"/>
      <c r="R450" s="2419"/>
      <c r="S450" s="2419"/>
      <c r="T450" s="2419"/>
      <c r="U450" s="2419"/>
      <c r="V450" s="2419"/>
      <c r="W450" s="2419"/>
      <c r="X450" s="2419"/>
      <c r="Y450" s="2419"/>
      <c r="Z450" s="2419"/>
      <c r="AA450" s="2184"/>
      <c r="AB450" s="2184"/>
      <c r="AC450" s="2184"/>
    </row>
    <row r="451" spans="1:29" ht="12.5">
      <c r="A451" s="2419"/>
      <c r="B451" s="862"/>
      <c r="C451" s="2419"/>
      <c r="D451" s="2419"/>
      <c r="E451" s="2419"/>
      <c r="F451" s="2419"/>
      <c r="G451" s="2419"/>
      <c r="H451" s="2419"/>
      <c r="I451" s="2419"/>
      <c r="J451" s="2419"/>
      <c r="K451" s="2419"/>
      <c r="L451" s="2419"/>
      <c r="M451" s="2419"/>
      <c r="N451" s="2419"/>
      <c r="O451" s="2419"/>
      <c r="P451" s="2419"/>
      <c r="Q451" s="2419"/>
      <c r="R451" s="2419"/>
      <c r="S451" s="2419"/>
      <c r="T451" s="2419"/>
      <c r="U451" s="2419"/>
      <c r="V451" s="2419"/>
      <c r="W451" s="2419"/>
      <c r="X451" s="2419"/>
      <c r="Y451" s="2419"/>
      <c r="Z451" s="2419"/>
      <c r="AA451" s="2184"/>
      <c r="AB451" s="2184"/>
      <c r="AC451" s="2184"/>
    </row>
    <row r="452" spans="1:29" ht="12.5">
      <c r="A452" s="2419"/>
      <c r="B452" s="862"/>
      <c r="C452" s="2419"/>
      <c r="D452" s="2419"/>
      <c r="E452" s="2419"/>
      <c r="F452" s="2419"/>
      <c r="G452" s="2419"/>
      <c r="H452" s="2419"/>
      <c r="I452" s="2419"/>
      <c r="J452" s="2419"/>
      <c r="K452" s="2419"/>
      <c r="L452" s="2419"/>
      <c r="M452" s="2419"/>
      <c r="N452" s="2419"/>
      <c r="O452" s="2419"/>
      <c r="P452" s="2419"/>
      <c r="Q452" s="2419"/>
      <c r="R452" s="2419"/>
      <c r="S452" s="2419"/>
      <c r="T452" s="2419"/>
      <c r="U452" s="2419"/>
      <c r="V452" s="2419"/>
      <c r="W452" s="2419"/>
      <c r="X452" s="2419"/>
      <c r="Y452" s="2419"/>
      <c r="Z452" s="2419"/>
      <c r="AA452" s="2184"/>
      <c r="AB452" s="2184"/>
      <c r="AC452" s="2184"/>
    </row>
    <row r="453" spans="1:29" ht="12.5">
      <c r="A453" s="2419"/>
      <c r="B453" s="862"/>
      <c r="C453" s="2419"/>
      <c r="D453" s="2419"/>
      <c r="E453" s="2419"/>
      <c r="F453" s="2419"/>
      <c r="G453" s="2419"/>
      <c r="H453" s="2419"/>
      <c r="I453" s="2419"/>
      <c r="J453" s="2419"/>
      <c r="K453" s="2419"/>
      <c r="L453" s="2419"/>
      <c r="M453" s="2419"/>
      <c r="N453" s="2419"/>
      <c r="O453" s="2419"/>
      <c r="P453" s="2419"/>
      <c r="Q453" s="2419"/>
      <c r="R453" s="2419"/>
      <c r="S453" s="2419"/>
      <c r="T453" s="2419"/>
      <c r="U453" s="2419"/>
      <c r="V453" s="2419"/>
      <c r="W453" s="2419"/>
      <c r="X453" s="2419"/>
      <c r="Y453" s="2419"/>
      <c r="Z453" s="2419"/>
      <c r="AA453" s="2184"/>
      <c r="AB453" s="2184"/>
      <c r="AC453" s="2184"/>
    </row>
    <row r="454" spans="1:29" ht="12.5">
      <c r="A454" s="2419"/>
      <c r="B454" s="862"/>
      <c r="C454" s="2419"/>
      <c r="D454" s="2419"/>
      <c r="E454" s="2419"/>
      <c r="F454" s="2419"/>
      <c r="G454" s="2419"/>
      <c r="H454" s="2419"/>
      <c r="I454" s="2419"/>
      <c r="J454" s="2419"/>
      <c r="K454" s="2419"/>
      <c r="L454" s="2419"/>
      <c r="M454" s="2419"/>
      <c r="N454" s="2419"/>
      <c r="O454" s="2419"/>
      <c r="P454" s="2419"/>
      <c r="Q454" s="2419"/>
      <c r="R454" s="2419"/>
      <c r="S454" s="2419"/>
      <c r="T454" s="2419"/>
      <c r="U454" s="2419"/>
      <c r="V454" s="2419"/>
      <c r="W454" s="2419"/>
      <c r="X454" s="2419"/>
      <c r="Y454" s="2419"/>
      <c r="Z454" s="2419"/>
      <c r="AA454" s="2184"/>
      <c r="AB454" s="2184"/>
      <c r="AC454" s="2184"/>
    </row>
    <row r="455" spans="1:29" ht="12.5">
      <c r="A455" s="2419"/>
      <c r="B455" s="862"/>
      <c r="C455" s="2419"/>
      <c r="D455" s="2419"/>
      <c r="E455" s="2419"/>
      <c r="F455" s="2419"/>
      <c r="G455" s="2419"/>
      <c r="H455" s="2419"/>
      <c r="I455" s="2419"/>
      <c r="J455" s="2419"/>
      <c r="K455" s="2419"/>
      <c r="L455" s="2419"/>
      <c r="M455" s="2419"/>
      <c r="N455" s="2419"/>
      <c r="O455" s="2419"/>
      <c r="P455" s="2419"/>
      <c r="Q455" s="2419"/>
      <c r="R455" s="2419"/>
      <c r="S455" s="2419"/>
      <c r="T455" s="2419"/>
      <c r="U455" s="2419"/>
      <c r="V455" s="2419"/>
      <c r="W455" s="2419"/>
      <c r="X455" s="2419"/>
      <c r="Y455" s="2419"/>
      <c r="Z455" s="2419"/>
      <c r="AA455" s="2184"/>
      <c r="AB455" s="2184"/>
      <c r="AC455" s="2184"/>
    </row>
    <row r="456" spans="1:29" ht="12.5">
      <c r="A456" s="2419"/>
      <c r="B456" s="862"/>
      <c r="C456" s="2419"/>
      <c r="D456" s="2419"/>
      <c r="E456" s="2419"/>
      <c r="F456" s="2419"/>
      <c r="G456" s="2419"/>
      <c r="H456" s="2419"/>
      <c r="I456" s="2419"/>
      <c r="J456" s="2419"/>
      <c r="K456" s="2419"/>
      <c r="L456" s="2419"/>
      <c r="M456" s="2419"/>
      <c r="N456" s="2419"/>
      <c r="O456" s="2419"/>
      <c r="P456" s="2419"/>
      <c r="Q456" s="2419"/>
      <c r="R456" s="2419"/>
      <c r="S456" s="2419"/>
      <c r="T456" s="2419"/>
      <c r="U456" s="2419"/>
      <c r="V456" s="2419"/>
      <c r="W456" s="2419"/>
      <c r="X456" s="2419"/>
      <c r="Y456" s="2419"/>
      <c r="Z456" s="2419"/>
      <c r="AA456" s="2184"/>
      <c r="AB456" s="2184"/>
      <c r="AC456" s="2184"/>
    </row>
    <row r="457" spans="1:29" ht="12.5">
      <c r="A457" s="2419"/>
      <c r="B457" s="862"/>
      <c r="C457" s="2419"/>
      <c r="D457" s="2419"/>
      <c r="E457" s="2419"/>
      <c r="F457" s="2419"/>
      <c r="G457" s="2419"/>
      <c r="H457" s="2419"/>
      <c r="I457" s="2419"/>
      <c r="J457" s="2419"/>
      <c r="K457" s="2419"/>
      <c r="L457" s="2419"/>
      <c r="M457" s="2419"/>
      <c r="N457" s="2419"/>
      <c r="O457" s="2419"/>
      <c r="P457" s="2419"/>
      <c r="Q457" s="2419"/>
      <c r="R457" s="2419"/>
      <c r="S457" s="2419"/>
      <c r="T457" s="2419"/>
      <c r="U457" s="2419"/>
      <c r="V457" s="2419"/>
      <c r="W457" s="2419"/>
      <c r="X457" s="2419"/>
      <c r="Y457" s="2419"/>
      <c r="Z457" s="2419"/>
      <c r="AA457" s="2184"/>
      <c r="AB457" s="2184"/>
      <c r="AC457" s="2184"/>
    </row>
    <row r="458" spans="1:29" ht="12.5">
      <c r="A458" s="2419"/>
      <c r="B458" s="862"/>
      <c r="C458" s="2419"/>
      <c r="D458" s="2419"/>
      <c r="E458" s="2419"/>
      <c r="F458" s="2419"/>
      <c r="G458" s="2419"/>
      <c r="H458" s="2419"/>
      <c r="I458" s="2419"/>
      <c r="J458" s="2419"/>
      <c r="K458" s="2419"/>
      <c r="L458" s="2419"/>
      <c r="M458" s="2419"/>
      <c r="N458" s="2419"/>
      <c r="O458" s="2419"/>
      <c r="P458" s="2419"/>
      <c r="Q458" s="2419"/>
      <c r="R458" s="2419"/>
      <c r="S458" s="2419"/>
      <c r="T458" s="2419"/>
      <c r="U458" s="2419"/>
      <c r="V458" s="2419"/>
      <c r="W458" s="2419"/>
      <c r="X458" s="2419"/>
      <c r="Y458" s="2419"/>
      <c r="Z458" s="2419"/>
      <c r="AA458" s="2184"/>
      <c r="AB458" s="2184"/>
      <c r="AC458" s="2184"/>
    </row>
    <row r="459" spans="1:29" ht="12.5">
      <c r="A459" s="2419"/>
      <c r="B459" s="862"/>
      <c r="C459" s="2419"/>
      <c r="D459" s="2419"/>
      <c r="E459" s="2419"/>
      <c r="F459" s="2419"/>
      <c r="G459" s="2419"/>
      <c r="H459" s="2419"/>
      <c r="I459" s="2419"/>
      <c r="J459" s="2419"/>
      <c r="K459" s="2419"/>
      <c r="L459" s="2419"/>
      <c r="M459" s="2419"/>
      <c r="N459" s="2419"/>
      <c r="O459" s="2419"/>
      <c r="P459" s="2419"/>
      <c r="Q459" s="2419"/>
      <c r="R459" s="2419"/>
      <c r="S459" s="2419"/>
      <c r="T459" s="2419"/>
      <c r="U459" s="2419"/>
      <c r="V459" s="2419"/>
      <c r="W459" s="2419"/>
      <c r="X459" s="2419"/>
      <c r="Y459" s="2419"/>
      <c r="Z459" s="2419"/>
      <c r="AA459" s="2184"/>
      <c r="AB459" s="2184"/>
      <c r="AC459" s="2184"/>
    </row>
    <row r="460" spans="1:29" ht="12.5">
      <c r="A460" s="2419"/>
      <c r="B460" s="862"/>
      <c r="C460" s="2419"/>
      <c r="D460" s="2419"/>
      <c r="E460" s="2419"/>
      <c r="F460" s="2419"/>
      <c r="G460" s="2419"/>
      <c r="H460" s="2419"/>
      <c r="I460" s="2419"/>
      <c r="J460" s="2419"/>
      <c r="K460" s="2419"/>
      <c r="L460" s="2419"/>
      <c r="M460" s="2419"/>
      <c r="N460" s="2419"/>
      <c r="O460" s="2419"/>
      <c r="P460" s="2419"/>
      <c r="Q460" s="2419"/>
      <c r="R460" s="2419"/>
      <c r="S460" s="2419"/>
      <c r="T460" s="2419"/>
      <c r="U460" s="2419"/>
      <c r="V460" s="2419"/>
      <c r="W460" s="2419"/>
      <c r="X460" s="2419"/>
      <c r="Y460" s="2419"/>
      <c r="Z460" s="2419"/>
      <c r="AA460" s="2184"/>
      <c r="AB460" s="2184"/>
      <c r="AC460" s="2184"/>
    </row>
    <row r="461" spans="1:29" ht="12.5">
      <c r="A461" s="2419"/>
      <c r="B461" s="862"/>
      <c r="C461" s="2419"/>
      <c r="D461" s="2419"/>
      <c r="E461" s="2419"/>
      <c r="F461" s="2419"/>
      <c r="G461" s="2419"/>
      <c r="H461" s="2419"/>
      <c r="I461" s="2419"/>
      <c r="J461" s="2419"/>
      <c r="K461" s="2419"/>
      <c r="L461" s="2419"/>
      <c r="M461" s="2419"/>
      <c r="N461" s="2419"/>
      <c r="O461" s="2419"/>
      <c r="P461" s="2419"/>
      <c r="Q461" s="2419"/>
      <c r="R461" s="2419"/>
      <c r="S461" s="2419"/>
      <c r="T461" s="2419"/>
      <c r="U461" s="2419"/>
      <c r="V461" s="2419"/>
      <c r="W461" s="2419"/>
      <c r="X461" s="2419"/>
      <c r="Y461" s="2419"/>
      <c r="Z461" s="2419"/>
      <c r="AA461" s="2184"/>
      <c r="AB461" s="2184"/>
      <c r="AC461" s="2184"/>
    </row>
    <row r="462" spans="1:29" ht="12.5">
      <c r="A462" s="2419"/>
      <c r="B462" s="862"/>
      <c r="C462" s="2419"/>
      <c r="D462" s="2419"/>
      <c r="E462" s="2419"/>
      <c r="F462" s="2419"/>
      <c r="G462" s="2419"/>
      <c r="H462" s="2419"/>
      <c r="I462" s="2419"/>
      <c r="J462" s="2419"/>
      <c r="K462" s="2419"/>
      <c r="L462" s="2419"/>
      <c r="M462" s="2419"/>
      <c r="N462" s="2419"/>
      <c r="O462" s="2419"/>
      <c r="P462" s="2419"/>
      <c r="Q462" s="2419"/>
      <c r="R462" s="2419"/>
      <c r="S462" s="2419"/>
      <c r="T462" s="2419"/>
      <c r="U462" s="2419"/>
      <c r="V462" s="2419"/>
      <c r="W462" s="2419"/>
      <c r="X462" s="2419"/>
      <c r="Y462" s="2419"/>
      <c r="Z462" s="2419"/>
      <c r="AA462" s="2184"/>
      <c r="AB462" s="2184"/>
      <c r="AC462" s="2184"/>
    </row>
    <row r="463" spans="1:29" ht="12.5">
      <c r="A463" s="2419"/>
      <c r="B463" s="862"/>
      <c r="C463" s="2419"/>
      <c r="D463" s="2419"/>
      <c r="E463" s="2419"/>
      <c r="F463" s="2419"/>
      <c r="G463" s="2419"/>
      <c r="H463" s="2419"/>
      <c r="I463" s="2419"/>
      <c r="J463" s="2419"/>
      <c r="K463" s="2419"/>
      <c r="L463" s="2419"/>
      <c r="M463" s="2419"/>
      <c r="N463" s="2419"/>
      <c r="O463" s="2419"/>
      <c r="P463" s="2419"/>
      <c r="Q463" s="2419"/>
      <c r="R463" s="2419"/>
      <c r="S463" s="2419"/>
      <c r="T463" s="2419"/>
      <c r="U463" s="2419"/>
      <c r="V463" s="2419"/>
      <c r="W463" s="2419"/>
      <c r="X463" s="2419"/>
      <c r="Y463" s="2419"/>
      <c r="Z463" s="2419"/>
      <c r="AA463" s="2184"/>
      <c r="AB463" s="2184"/>
      <c r="AC463" s="2184"/>
    </row>
    <row r="464" spans="1:29" ht="12.5">
      <c r="A464" s="2419"/>
      <c r="B464" s="862"/>
      <c r="C464" s="2419"/>
      <c r="D464" s="2419"/>
      <c r="E464" s="2419"/>
      <c r="F464" s="2419"/>
      <c r="G464" s="2419"/>
      <c r="H464" s="2419"/>
      <c r="I464" s="2419"/>
      <c r="J464" s="2419"/>
      <c r="K464" s="2419"/>
      <c r="L464" s="2419"/>
      <c r="M464" s="2419"/>
      <c r="N464" s="2419"/>
      <c r="O464" s="2419"/>
      <c r="P464" s="2419"/>
      <c r="Q464" s="2419"/>
      <c r="R464" s="2419"/>
      <c r="S464" s="2419"/>
      <c r="T464" s="2419"/>
      <c r="U464" s="2419"/>
      <c r="V464" s="2419"/>
      <c r="W464" s="2419"/>
      <c r="X464" s="2419"/>
      <c r="Y464" s="2419"/>
      <c r="Z464" s="2419"/>
      <c r="AA464" s="2184"/>
      <c r="AB464" s="2184"/>
      <c r="AC464" s="2184"/>
    </row>
    <row r="465" spans="1:29" ht="12.5">
      <c r="A465" s="2419"/>
      <c r="B465" s="862"/>
      <c r="C465" s="2419"/>
      <c r="D465" s="2419"/>
      <c r="E465" s="2419"/>
      <c r="F465" s="2419"/>
      <c r="G465" s="2419"/>
      <c r="H465" s="2419"/>
      <c r="I465" s="2419"/>
      <c r="J465" s="2419"/>
      <c r="K465" s="2419"/>
      <c r="L465" s="2419"/>
      <c r="M465" s="2419"/>
      <c r="N465" s="2419"/>
      <c r="O465" s="2419"/>
      <c r="P465" s="2419"/>
      <c r="Q465" s="2419"/>
      <c r="R465" s="2419"/>
      <c r="S465" s="2419"/>
      <c r="T465" s="2419"/>
      <c r="U465" s="2419"/>
      <c r="V465" s="2419"/>
      <c r="W465" s="2419"/>
      <c r="X465" s="2419"/>
      <c r="Y465" s="2419"/>
      <c r="Z465" s="2419"/>
      <c r="AA465" s="2184"/>
      <c r="AB465" s="2184"/>
      <c r="AC465" s="2184"/>
    </row>
    <row r="466" spans="1:29" ht="12.5">
      <c r="A466" s="2419"/>
      <c r="B466" s="862"/>
      <c r="C466" s="2419"/>
      <c r="D466" s="2419"/>
      <c r="E466" s="2419"/>
      <c r="F466" s="2419"/>
      <c r="G466" s="2419"/>
      <c r="H466" s="2419"/>
      <c r="I466" s="2419"/>
      <c r="J466" s="2419"/>
      <c r="K466" s="2419"/>
      <c r="L466" s="2419"/>
      <c r="M466" s="2419"/>
      <c r="N466" s="2419"/>
      <c r="O466" s="2419"/>
      <c r="P466" s="2419"/>
      <c r="Q466" s="2419"/>
      <c r="R466" s="2419"/>
      <c r="S466" s="2419"/>
      <c r="T466" s="2419"/>
      <c r="U466" s="2419"/>
      <c r="V466" s="2419"/>
      <c r="W466" s="2419"/>
      <c r="X466" s="2419"/>
      <c r="Y466" s="2419"/>
      <c r="Z466" s="2419"/>
      <c r="AA466" s="2184"/>
      <c r="AB466" s="2184"/>
      <c r="AC466" s="2184"/>
    </row>
    <row r="467" spans="1:29" ht="12.5">
      <c r="A467" s="2419"/>
      <c r="B467" s="862"/>
      <c r="C467" s="2419"/>
      <c r="D467" s="2419"/>
      <c r="E467" s="2419"/>
      <c r="F467" s="2419"/>
      <c r="G467" s="2419"/>
      <c r="H467" s="2419"/>
      <c r="I467" s="2419"/>
      <c r="J467" s="2419"/>
      <c r="K467" s="2419"/>
      <c r="L467" s="2419"/>
      <c r="M467" s="2419"/>
      <c r="N467" s="2419"/>
      <c r="O467" s="2419"/>
      <c r="P467" s="2419"/>
      <c r="Q467" s="2419"/>
      <c r="R467" s="2419"/>
      <c r="S467" s="2419"/>
      <c r="T467" s="2419"/>
      <c r="U467" s="2419"/>
      <c r="V467" s="2419"/>
      <c r="W467" s="2419"/>
      <c r="X467" s="2419"/>
      <c r="Y467" s="2419"/>
      <c r="Z467" s="2419"/>
      <c r="AA467" s="2184"/>
      <c r="AB467" s="2184"/>
      <c r="AC467" s="2184"/>
    </row>
    <row r="468" spans="1:29" ht="12.5">
      <c r="A468" s="2419"/>
      <c r="B468" s="862"/>
      <c r="C468" s="2419"/>
      <c r="D468" s="2419"/>
      <c r="E468" s="2419"/>
      <c r="F468" s="2419"/>
      <c r="G468" s="2419"/>
      <c r="H468" s="2419"/>
      <c r="I468" s="2419"/>
      <c r="J468" s="2419"/>
      <c r="K468" s="2419"/>
      <c r="L468" s="2419"/>
      <c r="M468" s="2419"/>
      <c r="N468" s="2419"/>
      <c r="O468" s="2419"/>
      <c r="P468" s="2419"/>
      <c r="Q468" s="2419"/>
      <c r="R468" s="2419"/>
      <c r="S468" s="2419"/>
      <c r="T468" s="2419"/>
      <c r="U468" s="2419"/>
      <c r="V468" s="2419"/>
      <c r="W468" s="2419"/>
      <c r="X468" s="2419"/>
      <c r="Y468" s="2419"/>
      <c r="Z468" s="2419"/>
      <c r="AA468" s="2184"/>
      <c r="AB468" s="2184"/>
      <c r="AC468" s="2184"/>
    </row>
    <row r="469" spans="1:29" ht="12.5">
      <c r="A469" s="2419"/>
      <c r="B469" s="862"/>
      <c r="C469" s="2419"/>
      <c r="D469" s="2419"/>
      <c r="E469" s="2419"/>
      <c r="F469" s="2419"/>
      <c r="G469" s="2419"/>
      <c r="H469" s="2419"/>
      <c r="I469" s="2419"/>
      <c r="J469" s="2419"/>
      <c r="K469" s="2419"/>
      <c r="L469" s="2419"/>
      <c r="M469" s="2419"/>
      <c r="N469" s="2419"/>
      <c r="O469" s="2419"/>
      <c r="P469" s="2419"/>
      <c r="Q469" s="2419"/>
      <c r="R469" s="2419"/>
      <c r="S469" s="2419"/>
      <c r="T469" s="2419"/>
      <c r="U469" s="2419"/>
      <c r="V469" s="2419"/>
      <c r="W469" s="2419"/>
      <c r="X469" s="2419"/>
      <c r="Y469" s="2419"/>
      <c r="Z469" s="2419"/>
      <c r="AA469" s="2184"/>
      <c r="AB469" s="2184"/>
      <c r="AC469" s="2184"/>
    </row>
    <row r="470" spans="1:29" ht="12.5">
      <c r="A470" s="2419"/>
      <c r="B470" s="862"/>
      <c r="C470" s="2419"/>
      <c r="D470" s="2419"/>
      <c r="E470" s="2419"/>
      <c r="F470" s="2419"/>
      <c r="G470" s="2419"/>
      <c r="H470" s="2419"/>
      <c r="I470" s="2419"/>
      <c r="J470" s="2419"/>
      <c r="K470" s="2419"/>
      <c r="L470" s="2419"/>
      <c r="M470" s="2419"/>
      <c r="N470" s="2419"/>
      <c r="O470" s="2419"/>
      <c r="P470" s="2419"/>
      <c r="Q470" s="2419"/>
      <c r="R470" s="2419"/>
      <c r="S470" s="2419"/>
      <c r="T470" s="2419"/>
      <c r="U470" s="2419"/>
      <c r="V470" s="2419"/>
      <c r="W470" s="2419"/>
      <c r="X470" s="2419"/>
      <c r="Y470" s="2419"/>
      <c r="Z470" s="2419"/>
      <c r="AA470" s="2184"/>
      <c r="AB470" s="2184"/>
      <c r="AC470" s="2184"/>
    </row>
    <row r="471" spans="1:29" ht="12.5">
      <c r="A471" s="2419"/>
      <c r="B471" s="862"/>
      <c r="C471" s="2419"/>
      <c r="D471" s="2419"/>
      <c r="E471" s="2419"/>
      <c r="F471" s="2419"/>
      <c r="G471" s="2419"/>
      <c r="H471" s="2419"/>
      <c r="I471" s="2419"/>
      <c r="J471" s="2419"/>
      <c r="K471" s="2419"/>
      <c r="L471" s="2419"/>
      <c r="M471" s="2419"/>
      <c r="N471" s="2419"/>
      <c r="O471" s="2419"/>
      <c r="P471" s="2419"/>
      <c r="Q471" s="2419"/>
      <c r="R471" s="2419"/>
      <c r="S471" s="2419"/>
      <c r="T471" s="2419"/>
      <c r="U471" s="2419"/>
      <c r="V471" s="2419"/>
      <c r="W471" s="2419"/>
      <c r="X471" s="2419"/>
      <c r="Y471" s="2419"/>
      <c r="Z471" s="2419"/>
      <c r="AA471" s="2184"/>
      <c r="AB471" s="2184"/>
      <c r="AC471" s="2184"/>
    </row>
    <row r="472" spans="1:29" ht="12.5">
      <c r="A472" s="2419"/>
      <c r="B472" s="862"/>
      <c r="C472" s="2419"/>
      <c r="D472" s="2419"/>
      <c r="E472" s="2419"/>
      <c r="F472" s="2419"/>
      <c r="G472" s="2419"/>
      <c r="H472" s="2419"/>
      <c r="I472" s="2419"/>
      <c r="J472" s="2419"/>
      <c r="K472" s="2419"/>
      <c r="L472" s="2419"/>
      <c r="M472" s="2419"/>
      <c r="N472" s="2419"/>
      <c r="O472" s="2419"/>
      <c r="P472" s="2419"/>
      <c r="Q472" s="2419"/>
      <c r="R472" s="2419"/>
      <c r="S472" s="2419"/>
      <c r="T472" s="2419"/>
      <c r="U472" s="2419"/>
      <c r="V472" s="2419"/>
      <c r="W472" s="2419"/>
      <c r="X472" s="2419"/>
      <c r="Y472" s="2419"/>
      <c r="Z472" s="2419"/>
      <c r="AA472" s="2184"/>
      <c r="AB472" s="2184"/>
      <c r="AC472" s="2184"/>
    </row>
    <row r="473" spans="1:29" ht="12.5">
      <c r="A473" s="2419"/>
      <c r="B473" s="862"/>
      <c r="C473" s="2419"/>
      <c r="D473" s="2419"/>
      <c r="E473" s="2419"/>
      <c r="F473" s="2419"/>
      <c r="G473" s="2419"/>
      <c r="H473" s="2419"/>
      <c r="I473" s="2419"/>
      <c r="J473" s="2419"/>
      <c r="K473" s="2419"/>
      <c r="L473" s="2419"/>
      <c r="M473" s="2419"/>
      <c r="N473" s="2419"/>
      <c r="O473" s="2419"/>
      <c r="P473" s="2419"/>
      <c r="Q473" s="2419"/>
      <c r="R473" s="2419"/>
      <c r="S473" s="2419"/>
      <c r="T473" s="2419"/>
      <c r="U473" s="2419"/>
      <c r="V473" s="2419"/>
      <c r="W473" s="2419"/>
      <c r="X473" s="2419"/>
      <c r="Y473" s="2419"/>
      <c r="Z473" s="2419"/>
      <c r="AA473" s="2184"/>
      <c r="AB473" s="2184"/>
      <c r="AC473" s="2184"/>
    </row>
    <row r="474" spans="1:29" ht="12.5">
      <c r="A474" s="2419"/>
      <c r="B474" s="862"/>
      <c r="C474" s="2419"/>
      <c r="D474" s="2419"/>
      <c r="E474" s="2419"/>
      <c r="F474" s="2419"/>
      <c r="G474" s="2419"/>
      <c r="H474" s="2419"/>
      <c r="I474" s="2419"/>
      <c r="J474" s="2419"/>
      <c r="K474" s="2419"/>
      <c r="L474" s="2419"/>
      <c r="M474" s="2419"/>
      <c r="N474" s="2419"/>
      <c r="O474" s="2419"/>
      <c r="P474" s="2419"/>
      <c r="Q474" s="2419"/>
      <c r="R474" s="2419"/>
      <c r="S474" s="2419"/>
      <c r="T474" s="2419"/>
      <c r="U474" s="2419"/>
      <c r="V474" s="2419"/>
      <c r="W474" s="2419"/>
      <c r="X474" s="2419"/>
      <c r="Y474" s="2419"/>
      <c r="Z474" s="2419"/>
      <c r="AA474" s="2184"/>
      <c r="AB474" s="2184"/>
      <c r="AC474" s="2184"/>
    </row>
    <row r="475" spans="1:29" ht="12.5">
      <c r="A475" s="2419"/>
      <c r="B475" s="862"/>
      <c r="C475" s="2419"/>
      <c r="D475" s="2419"/>
      <c r="E475" s="2419"/>
      <c r="F475" s="2419"/>
      <c r="G475" s="2419"/>
      <c r="H475" s="2419"/>
      <c r="I475" s="2419"/>
      <c r="J475" s="2419"/>
      <c r="K475" s="2419"/>
      <c r="L475" s="2419"/>
      <c r="M475" s="2419"/>
      <c r="N475" s="2419"/>
      <c r="O475" s="2419"/>
      <c r="P475" s="2419"/>
      <c r="Q475" s="2419"/>
      <c r="R475" s="2419"/>
      <c r="S475" s="2419"/>
      <c r="T475" s="2419"/>
      <c r="U475" s="2419"/>
      <c r="V475" s="2419"/>
      <c r="W475" s="2419"/>
      <c r="X475" s="2419"/>
      <c r="Y475" s="2419"/>
      <c r="Z475" s="2419"/>
      <c r="AA475" s="2184"/>
      <c r="AB475" s="2184"/>
      <c r="AC475" s="2184"/>
    </row>
    <row r="476" spans="1:29" ht="12.5">
      <c r="A476" s="2419"/>
      <c r="B476" s="862"/>
      <c r="C476" s="2419"/>
      <c r="D476" s="2419"/>
      <c r="E476" s="2419"/>
      <c r="F476" s="2419"/>
      <c r="G476" s="2419"/>
      <c r="H476" s="2419"/>
      <c r="I476" s="2419"/>
      <c r="J476" s="2419"/>
      <c r="K476" s="2419"/>
      <c r="L476" s="2419"/>
      <c r="M476" s="2419"/>
      <c r="N476" s="2419"/>
      <c r="O476" s="2419"/>
      <c r="P476" s="2419"/>
      <c r="Q476" s="2419"/>
      <c r="R476" s="2419"/>
      <c r="S476" s="2419"/>
      <c r="T476" s="2419"/>
      <c r="U476" s="2419"/>
      <c r="V476" s="2419"/>
      <c r="W476" s="2419"/>
      <c r="X476" s="2419"/>
      <c r="Y476" s="2419"/>
      <c r="Z476" s="2419"/>
      <c r="AA476" s="2184"/>
      <c r="AB476" s="2184"/>
      <c r="AC476" s="2184"/>
    </row>
    <row r="477" spans="1:29" ht="12.5">
      <c r="A477" s="2419"/>
      <c r="B477" s="862"/>
      <c r="C477" s="2419"/>
      <c r="D477" s="2419"/>
      <c r="E477" s="2419"/>
      <c r="F477" s="2419"/>
      <c r="G477" s="2419"/>
      <c r="H477" s="2419"/>
      <c r="I477" s="2419"/>
      <c r="J477" s="2419"/>
      <c r="K477" s="2419"/>
      <c r="L477" s="2419"/>
      <c r="M477" s="2419"/>
      <c r="N477" s="2419"/>
      <c r="O477" s="2419"/>
      <c r="P477" s="2419"/>
      <c r="Q477" s="2419"/>
      <c r="R477" s="2419"/>
      <c r="S477" s="2419"/>
      <c r="T477" s="2419"/>
      <c r="U477" s="2419"/>
      <c r="V477" s="2419"/>
      <c r="W477" s="2419"/>
      <c r="X477" s="2419"/>
      <c r="Y477" s="2419"/>
      <c r="Z477" s="2419"/>
      <c r="AA477" s="2184"/>
      <c r="AB477" s="2184"/>
      <c r="AC477" s="2184"/>
    </row>
    <row r="478" spans="1:29" ht="12.5">
      <c r="A478" s="2419"/>
      <c r="B478" s="862"/>
      <c r="C478" s="2419"/>
      <c r="D478" s="2419"/>
      <c r="E478" s="2419"/>
      <c r="F478" s="2419"/>
      <c r="G478" s="2419"/>
      <c r="H478" s="2419"/>
      <c r="I478" s="2419"/>
      <c r="J478" s="2419"/>
      <c r="K478" s="2419"/>
      <c r="L478" s="2419"/>
      <c r="M478" s="2419"/>
      <c r="N478" s="2419"/>
      <c r="O478" s="2419"/>
      <c r="P478" s="2419"/>
      <c r="Q478" s="2419"/>
      <c r="R478" s="2419"/>
      <c r="S478" s="2419"/>
      <c r="T478" s="2419"/>
      <c r="U478" s="2419"/>
      <c r="V478" s="2419"/>
      <c r="W478" s="2419"/>
      <c r="X478" s="2419"/>
      <c r="Y478" s="2419"/>
      <c r="Z478" s="2419"/>
      <c r="AA478" s="2184"/>
      <c r="AB478" s="2184"/>
      <c r="AC478" s="2184"/>
    </row>
    <row r="479" spans="1:29" ht="12.5">
      <c r="A479" s="2419"/>
      <c r="B479" s="862"/>
      <c r="C479" s="2419"/>
      <c r="D479" s="2419"/>
      <c r="E479" s="2419"/>
      <c r="F479" s="2419"/>
      <c r="G479" s="2419"/>
      <c r="H479" s="2419"/>
      <c r="I479" s="2419"/>
      <c r="J479" s="2419"/>
      <c r="K479" s="2419"/>
      <c r="L479" s="2419"/>
      <c r="M479" s="2419"/>
      <c r="N479" s="2419"/>
      <c r="O479" s="2419"/>
      <c r="P479" s="2419"/>
      <c r="Q479" s="2419"/>
      <c r="R479" s="2419"/>
      <c r="S479" s="2419"/>
      <c r="T479" s="2419"/>
      <c r="U479" s="2419"/>
      <c r="V479" s="2419"/>
      <c r="W479" s="2419"/>
      <c r="X479" s="2419"/>
      <c r="Y479" s="2419"/>
      <c r="Z479" s="2419"/>
      <c r="AA479" s="2184"/>
      <c r="AB479" s="2184"/>
      <c r="AC479" s="2184"/>
    </row>
    <row r="480" spans="1:29" ht="12.5">
      <c r="A480" s="2419"/>
      <c r="B480" s="862"/>
      <c r="C480" s="2419"/>
      <c r="D480" s="2419"/>
      <c r="E480" s="2419"/>
      <c r="F480" s="2419"/>
      <c r="G480" s="2419"/>
      <c r="H480" s="2419"/>
      <c r="I480" s="2419"/>
      <c r="J480" s="2419"/>
      <c r="K480" s="2419"/>
      <c r="L480" s="2419"/>
      <c r="M480" s="2419"/>
      <c r="N480" s="2419"/>
      <c r="O480" s="2419"/>
      <c r="P480" s="2419"/>
      <c r="Q480" s="2419"/>
      <c r="R480" s="2419"/>
      <c r="S480" s="2419"/>
      <c r="T480" s="2419"/>
      <c r="U480" s="2419"/>
      <c r="V480" s="2419"/>
      <c r="W480" s="2419"/>
      <c r="X480" s="2419"/>
      <c r="Y480" s="2419"/>
      <c r="Z480" s="2419"/>
      <c r="AA480" s="2184"/>
      <c r="AB480" s="2184"/>
      <c r="AC480" s="2184"/>
    </row>
    <row r="481" spans="1:29" ht="12.5">
      <c r="A481" s="2419"/>
      <c r="B481" s="862"/>
      <c r="C481" s="2419"/>
      <c r="D481" s="2419"/>
      <c r="E481" s="2419"/>
      <c r="F481" s="2419"/>
      <c r="G481" s="2419"/>
      <c r="H481" s="2419"/>
      <c r="I481" s="2419"/>
      <c r="J481" s="2419"/>
      <c r="K481" s="2419"/>
      <c r="L481" s="2419"/>
      <c r="M481" s="2419"/>
      <c r="N481" s="2419"/>
      <c r="O481" s="2419"/>
      <c r="P481" s="2419"/>
      <c r="Q481" s="2419"/>
      <c r="R481" s="2419"/>
      <c r="S481" s="2419"/>
      <c r="T481" s="2419"/>
      <c r="U481" s="2419"/>
      <c r="V481" s="2419"/>
      <c r="W481" s="2419"/>
      <c r="X481" s="2419"/>
      <c r="Y481" s="2419"/>
      <c r="Z481" s="2419"/>
      <c r="AA481" s="2184"/>
      <c r="AB481" s="2184"/>
      <c r="AC481" s="2184"/>
    </row>
    <row r="482" spans="1:29" ht="12.5">
      <c r="A482" s="2419"/>
      <c r="B482" s="862"/>
      <c r="C482" s="2419"/>
      <c r="D482" s="2419"/>
      <c r="E482" s="2419"/>
      <c r="F482" s="2419"/>
      <c r="G482" s="2419"/>
      <c r="H482" s="2419"/>
      <c r="I482" s="2419"/>
      <c r="J482" s="2419"/>
      <c r="K482" s="2419"/>
      <c r="L482" s="2419"/>
      <c r="M482" s="2419"/>
      <c r="N482" s="2419"/>
      <c r="O482" s="2419"/>
      <c r="P482" s="2419"/>
      <c r="Q482" s="2419"/>
      <c r="R482" s="2419"/>
      <c r="S482" s="2419"/>
      <c r="T482" s="2419"/>
      <c r="U482" s="2419"/>
      <c r="V482" s="2419"/>
      <c r="W482" s="2419"/>
      <c r="X482" s="2419"/>
      <c r="Y482" s="2419"/>
      <c r="Z482" s="2419"/>
      <c r="AA482" s="2184"/>
      <c r="AB482" s="2184"/>
      <c r="AC482" s="2184"/>
    </row>
    <row r="483" spans="1:29" ht="12.5">
      <c r="A483" s="2419"/>
      <c r="B483" s="862"/>
      <c r="C483" s="2419"/>
      <c r="D483" s="2419"/>
      <c r="E483" s="2419"/>
      <c r="F483" s="2419"/>
      <c r="G483" s="2419"/>
      <c r="H483" s="2419"/>
      <c r="I483" s="2419"/>
      <c r="J483" s="2419"/>
      <c r="K483" s="2419"/>
      <c r="L483" s="2419"/>
      <c r="M483" s="2419"/>
      <c r="N483" s="2419"/>
      <c r="O483" s="2419"/>
      <c r="P483" s="2419"/>
      <c r="Q483" s="2419"/>
      <c r="R483" s="2419"/>
      <c r="S483" s="2419"/>
      <c r="T483" s="2419"/>
      <c r="U483" s="2419"/>
      <c r="V483" s="2419"/>
      <c r="W483" s="2419"/>
      <c r="X483" s="2419"/>
      <c r="Y483" s="2419"/>
      <c r="Z483" s="2419"/>
      <c r="AA483" s="2184"/>
      <c r="AB483" s="2184"/>
      <c r="AC483" s="2184"/>
    </row>
    <row r="484" spans="1:29" ht="12.5">
      <c r="A484" s="2419"/>
      <c r="B484" s="862"/>
      <c r="C484" s="2419"/>
      <c r="D484" s="2419"/>
      <c r="E484" s="2419"/>
      <c r="F484" s="2419"/>
      <c r="G484" s="2419"/>
      <c r="H484" s="2419"/>
      <c r="I484" s="2419"/>
      <c r="J484" s="2419"/>
      <c r="K484" s="2419"/>
      <c r="L484" s="2419"/>
      <c r="M484" s="2419"/>
      <c r="N484" s="2419"/>
      <c r="O484" s="2419"/>
      <c r="P484" s="2419"/>
      <c r="Q484" s="2419"/>
      <c r="R484" s="2419"/>
      <c r="S484" s="2419"/>
      <c r="T484" s="2419"/>
      <c r="U484" s="2419"/>
      <c r="V484" s="2419"/>
      <c r="W484" s="2419"/>
      <c r="X484" s="2419"/>
      <c r="Y484" s="2419"/>
      <c r="Z484" s="2419"/>
      <c r="AA484" s="2184"/>
      <c r="AB484" s="2184"/>
      <c r="AC484" s="2184"/>
    </row>
    <row r="485" spans="1:29" ht="12.5">
      <c r="A485" s="2419"/>
      <c r="B485" s="862"/>
      <c r="C485" s="2419"/>
      <c r="D485" s="2419"/>
      <c r="E485" s="2419"/>
      <c r="F485" s="2419"/>
      <c r="G485" s="2419"/>
      <c r="H485" s="2419"/>
      <c r="I485" s="2419"/>
      <c r="J485" s="2419"/>
      <c r="K485" s="2419"/>
      <c r="L485" s="2419"/>
      <c r="M485" s="2419"/>
      <c r="N485" s="2419"/>
      <c r="O485" s="2419"/>
      <c r="P485" s="2419"/>
      <c r="Q485" s="2419"/>
      <c r="R485" s="2419"/>
      <c r="S485" s="2419"/>
      <c r="T485" s="2419"/>
      <c r="U485" s="2419"/>
      <c r="V485" s="2419"/>
      <c r="W485" s="2419"/>
      <c r="X485" s="2419"/>
      <c r="Y485" s="2419"/>
      <c r="Z485" s="2419"/>
      <c r="AA485" s="2184"/>
      <c r="AB485" s="2184"/>
      <c r="AC485" s="2184"/>
    </row>
    <row r="486" spans="1:29" ht="12.5">
      <c r="A486" s="2419"/>
      <c r="B486" s="862"/>
      <c r="C486" s="2419"/>
      <c r="D486" s="2419"/>
      <c r="E486" s="2419"/>
      <c r="F486" s="2419"/>
      <c r="G486" s="2419"/>
      <c r="H486" s="2419"/>
      <c r="I486" s="2419"/>
      <c r="J486" s="2419"/>
      <c r="K486" s="2419"/>
      <c r="L486" s="2419"/>
      <c r="M486" s="2419"/>
      <c r="N486" s="2419"/>
      <c r="O486" s="2419"/>
      <c r="P486" s="2419"/>
      <c r="Q486" s="2419"/>
      <c r="R486" s="2419"/>
      <c r="S486" s="2419"/>
      <c r="T486" s="2419"/>
      <c r="U486" s="2419"/>
      <c r="V486" s="2419"/>
      <c r="W486" s="2419"/>
      <c r="X486" s="2419"/>
      <c r="Y486" s="2419"/>
      <c r="Z486" s="2419"/>
      <c r="AA486" s="2184"/>
      <c r="AB486" s="2184"/>
      <c r="AC486" s="2184"/>
    </row>
    <row r="487" spans="1:29" ht="12.5">
      <c r="A487" s="2419"/>
      <c r="B487" s="862"/>
      <c r="C487" s="2419"/>
      <c r="D487" s="2419"/>
      <c r="E487" s="2419"/>
      <c r="F487" s="2419"/>
      <c r="G487" s="2419"/>
      <c r="H487" s="2419"/>
      <c r="I487" s="2419"/>
      <c r="J487" s="2419"/>
      <c r="K487" s="2419"/>
      <c r="L487" s="2419"/>
      <c r="M487" s="2419"/>
      <c r="N487" s="2419"/>
      <c r="O487" s="2419"/>
      <c r="P487" s="2419"/>
      <c r="Q487" s="2419"/>
      <c r="R487" s="2419"/>
      <c r="S487" s="2419"/>
      <c r="T487" s="2419"/>
      <c r="U487" s="2419"/>
      <c r="V487" s="2419"/>
      <c r="W487" s="2419"/>
      <c r="X487" s="2419"/>
      <c r="Y487" s="2419"/>
      <c r="Z487" s="2419"/>
      <c r="AA487" s="2184"/>
      <c r="AB487" s="2184"/>
      <c r="AC487" s="2184"/>
    </row>
    <row r="488" spans="1:29" ht="12.5">
      <c r="A488" s="2419"/>
      <c r="B488" s="862"/>
      <c r="C488" s="2419"/>
      <c r="D488" s="2419"/>
      <c r="E488" s="2419"/>
      <c r="F488" s="2419"/>
      <c r="G488" s="2419"/>
      <c r="H488" s="2419"/>
      <c r="I488" s="2419"/>
      <c r="J488" s="2419"/>
      <c r="K488" s="2419"/>
      <c r="L488" s="2419"/>
      <c r="M488" s="2419"/>
      <c r="N488" s="2419"/>
      <c r="O488" s="2419"/>
      <c r="P488" s="2419"/>
      <c r="Q488" s="2419"/>
      <c r="R488" s="2419"/>
      <c r="S488" s="2419"/>
      <c r="T488" s="2419"/>
      <c r="U488" s="2419"/>
      <c r="V488" s="2419"/>
      <c r="W488" s="2419"/>
      <c r="X488" s="2419"/>
      <c r="Y488" s="2419"/>
      <c r="Z488" s="2419"/>
      <c r="AA488" s="2184"/>
      <c r="AB488" s="2184"/>
      <c r="AC488" s="2184"/>
    </row>
    <row r="489" spans="1:29" ht="12.5">
      <c r="A489" s="2419"/>
      <c r="B489" s="862"/>
      <c r="C489" s="2419"/>
      <c r="D489" s="2419"/>
      <c r="E489" s="2419"/>
      <c r="F489" s="2419"/>
      <c r="G489" s="2419"/>
      <c r="H489" s="2419"/>
      <c r="I489" s="2419"/>
      <c r="J489" s="2419"/>
      <c r="K489" s="2419"/>
      <c r="L489" s="2419"/>
      <c r="M489" s="2419"/>
      <c r="N489" s="2419"/>
      <c r="O489" s="2419"/>
      <c r="P489" s="2419"/>
      <c r="Q489" s="2419"/>
      <c r="R489" s="2419"/>
      <c r="S489" s="2419"/>
      <c r="T489" s="2419"/>
      <c r="U489" s="2419"/>
      <c r="V489" s="2419"/>
      <c r="W489" s="2419"/>
      <c r="X489" s="2419"/>
      <c r="Y489" s="2419"/>
      <c r="Z489" s="2419"/>
      <c r="AA489" s="2184"/>
      <c r="AB489" s="2184"/>
      <c r="AC489" s="2184"/>
    </row>
    <row r="490" spans="1:29" ht="12.5">
      <c r="A490" s="2419"/>
      <c r="B490" s="862"/>
      <c r="C490" s="2419"/>
      <c r="D490" s="2419"/>
      <c r="E490" s="2419"/>
      <c r="F490" s="2419"/>
      <c r="G490" s="2419"/>
      <c r="H490" s="2419"/>
      <c r="I490" s="2419"/>
      <c r="J490" s="2419"/>
      <c r="K490" s="2419"/>
      <c r="L490" s="2419"/>
      <c r="M490" s="2419"/>
      <c r="N490" s="2419"/>
      <c r="O490" s="2419"/>
      <c r="P490" s="2419"/>
      <c r="Q490" s="2419"/>
      <c r="R490" s="2419"/>
      <c r="S490" s="2419"/>
      <c r="T490" s="2419"/>
      <c r="U490" s="2419"/>
      <c r="V490" s="2419"/>
      <c r="W490" s="2419"/>
      <c r="X490" s="2419"/>
      <c r="Y490" s="2419"/>
      <c r="Z490" s="2419"/>
      <c r="AA490" s="2184"/>
      <c r="AB490" s="2184"/>
      <c r="AC490" s="2184"/>
    </row>
    <row r="491" spans="1:29" ht="12.5">
      <c r="A491" s="2419"/>
      <c r="B491" s="862"/>
      <c r="C491" s="2419"/>
      <c r="D491" s="2419"/>
      <c r="E491" s="2419"/>
      <c r="F491" s="2419"/>
      <c r="G491" s="2419"/>
      <c r="H491" s="2419"/>
      <c r="I491" s="2419"/>
      <c r="J491" s="2419"/>
      <c r="K491" s="2419"/>
      <c r="L491" s="2419"/>
      <c r="M491" s="2419"/>
      <c r="N491" s="2419"/>
      <c r="O491" s="2419"/>
      <c r="P491" s="2419"/>
      <c r="Q491" s="2419"/>
      <c r="R491" s="2419"/>
      <c r="S491" s="2419"/>
      <c r="T491" s="2419"/>
      <c r="U491" s="2419"/>
      <c r="V491" s="2419"/>
      <c r="W491" s="2419"/>
      <c r="X491" s="2419"/>
      <c r="Y491" s="2419"/>
      <c r="Z491" s="2419"/>
      <c r="AA491" s="2184"/>
      <c r="AB491" s="2184"/>
      <c r="AC491" s="2184"/>
    </row>
    <row r="492" spans="1:29" ht="12.5">
      <c r="A492" s="2419"/>
      <c r="B492" s="862"/>
      <c r="C492" s="2419"/>
      <c r="D492" s="2419"/>
      <c r="E492" s="2419"/>
      <c r="F492" s="2419"/>
      <c r="G492" s="2419"/>
      <c r="H492" s="2419"/>
      <c r="I492" s="2419"/>
      <c r="J492" s="2419"/>
      <c r="K492" s="2419"/>
      <c r="L492" s="2419"/>
      <c r="M492" s="2419"/>
      <c r="N492" s="2419"/>
      <c r="O492" s="2419"/>
      <c r="P492" s="2419"/>
      <c r="Q492" s="2419"/>
      <c r="R492" s="2419"/>
      <c r="S492" s="2419"/>
      <c r="T492" s="2419"/>
      <c r="U492" s="2419"/>
      <c r="V492" s="2419"/>
      <c r="W492" s="2419"/>
      <c r="X492" s="2419"/>
      <c r="Y492" s="2419"/>
      <c r="Z492" s="2419"/>
      <c r="AA492" s="2184"/>
      <c r="AB492" s="2184"/>
      <c r="AC492" s="2184"/>
    </row>
    <row r="493" spans="1:29" ht="12.5">
      <c r="A493" s="2419"/>
      <c r="B493" s="862"/>
      <c r="C493" s="2419"/>
      <c r="D493" s="2419"/>
      <c r="E493" s="2419"/>
      <c r="F493" s="2419"/>
      <c r="G493" s="2419"/>
      <c r="H493" s="2419"/>
      <c r="I493" s="2419"/>
      <c r="J493" s="2419"/>
      <c r="K493" s="2419"/>
      <c r="L493" s="2419"/>
      <c r="M493" s="2419"/>
      <c r="N493" s="2419"/>
      <c r="O493" s="2419"/>
      <c r="P493" s="2419"/>
      <c r="Q493" s="2419"/>
      <c r="R493" s="2419"/>
      <c r="S493" s="2419"/>
      <c r="T493" s="2419"/>
      <c r="U493" s="2419"/>
      <c r="V493" s="2419"/>
      <c r="W493" s="2419"/>
      <c r="X493" s="2419"/>
      <c r="Y493" s="2419"/>
      <c r="Z493" s="2419"/>
      <c r="AA493" s="2184"/>
      <c r="AB493" s="2184"/>
      <c r="AC493" s="2184"/>
    </row>
    <row r="494" spans="1:29" ht="12.5">
      <c r="A494" s="2419"/>
      <c r="B494" s="862"/>
      <c r="C494" s="2419"/>
      <c r="D494" s="2419"/>
      <c r="E494" s="2419"/>
      <c r="F494" s="2419"/>
      <c r="G494" s="2419"/>
      <c r="H494" s="2419"/>
      <c r="I494" s="2419"/>
      <c r="J494" s="2419"/>
      <c r="K494" s="2419"/>
      <c r="L494" s="2419"/>
      <c r="M494" s="2419"/>
      <c r="N494" s="2419"/>
      <c r="O494" s="2419"/>
      <c r="P494" s="2419"/>
      <c r="Q494" s="2419"/>
      <c r="R494" s="2419"/>
      <c r="S494" s="2419"/>
      <c r="T494" s="2419"/>
      <c r="U494" s="2419"/>
      <c r="V494" s="2419"/>
      <c r="W494" s="2419"/>
      <c r="X494" s="2419"/>
      <c r="Y494" s="2419"/>
      <c r="Z494" s="2419"/>
      <c r="AA494" s="2184"/>
      <c r="AB494" s="2184"/>
      <c r="AC494" s="2184"/>
    </row>
    <row r="495" spans="1:29" ht="12.5">
      <c r="A495" s="2419"/>
      <c r="B495" s="862"/>
      <c r="C495" s="2419"/>
      <c r="D495" s="2419"/>
      <c r="E495" s="2419"/>
      <c r="F495" s="2419"/>
      <c r="G495" s="2419"/>
      <c r="H495" s="2419"/>
      <c r="I495" s="2419"/>
      <c r="J495" s="2419"/>
      <c r="K495" s="2419"/>
      <c r="L495" s="2419"/>
      <c r="M495" s="2419"/>
      <c r="N495" s="2419"/>
      <c r="O495" s="2419"/>
      <c r="P495" s="2419"/>
      <c r="Q495" s="2419"/>
      <c r="R495" s="2419"/>
      <c r="S495" s="2419"/>
      <c r="T495" s="2419"/>
      <c r="U495" s="2419"/>
      <c r="V495" s="2419"/>
      <c r="W495" s="2419"/>
      <c r="X495" s="2419"/>
      <c r="Y495" s="2419"/>
      <c r="Z495" s="2419"/>
      <c r="AA495" s="2184"/>
      <c r="AB495" s="2184"/>
      <c r="AC495" s="2184"/>
    </row>
    <row r="496" spans="1:29" ht="12.5">
      <c r="A496" s="2419"/>
      <c r="B496" s="862"/>
      <c r="C496" s="2419"/>
      <c r="D496" s="2419"/>
      <c r="E496" s="2419"/>
      <c r="F496" s="2419"/>
      <c r="G496" s="2419"/>
      <c r="H496" s="2419"/>
      <c r="I496" s="2419"/>
      <c r="J496" s="2419"/>
      <c r="K496" s="2419"/>
      <c r="L496" s="2419"/>
      <c r="M496" s="2419"/>
      <c r="N496" s="2419"/>
      <c r="O496" s="2419"/>
      <c r="P496" s="2419"/>
      <c r="Q496" s="2419"/>
      <c r="R496" s="2419"/>
      <c r="S496" s="2419"/>
      <c r="T496" s="2419"/>
      <c r="U496" s="2419"/>
      <c r="V496" s="2419"/>
      <c r="W496" s="2419"/>
      <c r="X496" s="2419"/>
      <c r="Y496" s="2419"/>
      <c r="Z496" s="2419"/>
      <c r="AA496" s="2184"/>
      <c r="AB496" s="2184"/>
      <c r="AC496" s="2184"/>
    </row>
    <row r="497" spans="1:29" ht="12.5">
      <c r="A497" s="2419"/>
      <c r="B497" s="862"/>
      <c r="C497" s="2419"/>
      <c r="D497" s="2419"/>
      <c r="E497" s="2419"/>
      <c r="F497" s="2419"/>
      <c r="G497" s="2419"/>
      <c r="H497" s="2419"/>
      <c r="I497" s="2419"/>
      <c r="J497" s="2419"/>
      <c r="K497" s="2419"/>
      <c r="L497" s="2419"/>
      <c r="M497" s="2419"/>
      <c r="N497" s="2419"/>
      <c r="O497" s="2419"/>
      <c r="P497" s="2419"/>
      <c r="Q497" s="2419"/>
      <c r="R497" s="2419"/>
      <c r="S497" s="2419"/>
      <c r="T497" s="2419"/>
      <c r="U497" s="2419"/>
      <c r="V497" s="2419"/>
      <c r="W497" s="2419"/>
      <c r="X497" s="2419"/>
      <c r="Y497" s="2419"/>
      <c r="Z497" s="2419"/>
      <c r="AA497" s="2184"/>
      <c r="AB497" s="2184"/>
      <c r="AC497" s="2184"/>
    </row>
    <row r="498" spans="1:29" ht="12.5">
      <c r="A498" s="2419"/>
      <c r="B498" s="862"/>
      <c r="C498" s="2419"/>
      <c r="D498" s="2419"/>
      <c r="E498" s="2419"/>
      <c r="F498" s="2419"/>
      <c r="G498" s="2419"/>
      <c r="H498" s="2419"/>
      <c r="I498" s="2419"/>
      <c r="J498" s="2419"/>
      <c r="K498" s="2419"/>
      <c r="L498" s="2419"/>
      <c r="M498" s="2419"/>
      <c r="N498" s="2419"/>
      <c r="O498" s="2419"/>
      <c r="P498" s="2419"/>
      <c r="Q498" s="2419"/>
      <c r="R498" s="2419"/>
      <c r="S498" s="2419"/>
      <c r="T498" s="2419"/>
      <c r="U498" s="2419"/>
      <c r="V498" s="2419"/>
      <c r="W498" s="2419"/>
      <c r="X498" s="2419"/>
      <c r="Y498" s="2419"/>
      <c r="Z498" s="2419"/>
      <c r="AA498" s="2184"/>
      <c r="AB498" s="2184"/>
      <c r="AC498" s="2184"/>
    </row>
    <row r="499" spans="1:29" ht="12.5">
      <c r="A499" s="2419"/>
      <c r="B499" s="862"/>
      <c r="C499" s="2419"/>
      <c r="D499" s="2419"/>
      <c r="E499" s="2419"/>
      <c r="F499" s="2419"/>
      <c r="G499" s="2419"/>
      <c r="H499" s="2419"/>
      <c r="I499" s="2419"/>
      <c r="J499" s="2419"/>
      <c r="K499" s="2419"/>
      <c r="L499" s="2419"/>
      <c r="M499" s="2419"/>
      <c r="N499" s="2419"/>
      <c r="O499" s="2419"/>
      <c r="P499" s="2419"/>
      <c r="Q499" s="2419"/>
      <c r="R499" s="2419"/>
      <c r="S499" s="2419"/>
      <c r="T499" s="2419"/>
      <c r="U499" s="2419"/>
      <c r="V499" s="2419"/>
      <c r="W499" s="2419"/>
      <c r="X499" s="2419"/>
      <c r="Y499" s="2419"/>
      <c r="Z499" s="2419"/>
      <c r="AA499" s="2184"/>
      <c r="AB499" s="2184"/>
      <c r="AC499" s="2184"/>
    </row>
    <row r="500" spans="1:29" ht="12.5">
      <c r="A500" s="2419"/>
      <c r="B500" s="862"/>
      <c r="C500" s="2419"/>
      <c r="D500" s="2419"/>
      <c r="E500" s="2419"/>
      <c r="F500" s="2419"/>
      <c r="G500" s="2419"/>
      <c r="H500" s="2419"/>
      <c r="I500" s="2419"/>
      <c r="J500" s="2419"/>
      <c r="K500" s="2419"/>
      <c r="L500" s="2419"/>
      <c r="M500" s="2419"/>
      <c r="N500" s="2419"/>
      <c r="O500" s="2419"/>
      <c r="P500" s="2419"/>
      <c r="Q500" s="2419"/>
      <c r="R500" s="2419"/>
      <c r="S500" s="2419"/>
      <c r="T500" s="2419"/>
      <c r="U500" s="2419"/>
      <c r="V500" s="2419"/>
      <c r="W500" s="2419"/>
      <c r="X500" s="2419"/>
      <c r="Y500" s="2419"/>
      <c r="Z500" s="2419"/>
      <c r="AA500" s="2184"/>
      <c r="AB500" s="2184"/>
      <c r="AC500" s="2184"/>
    </row>
    <row r="501" spans="1:29" ht="12.5">
      <c r="A501" s="2419"/>
      <c r="B501" s="862"/>
      <c r="C501" s="2419"/>
      <c r="D501" s="2419"/>
      <c r="E501" s="2419"/>
      <c r="F501" s="2419"/>
      <c r="G501" s="2419"/>
      <c r="H501" s="2419"/>
      <c r="I501" s="2419"/>
      <c r="J501" s="2419"/>
      <c r="K501" s="2419"/>
      <c r="L501" s="2419"/>
      <c r="M501" s="2419"/>
      <c r="N501" s="2419"/>
      <c r="O501" s="2419"/>
      <c r="P501" s="2419"/>
      <c r="Q501" s="2419"/>
      <c r="R501" s="2419"/>
      <c r="S501" s="2419"/>
      <c r="T501" s="2419"/>
      <c r="U501" s="2419"/>
      <c r="V501" s="2419"/>
      <c r="W501" s="2419"/>
      <c r="X501" s="2419"/>
      <c r="Y501" s="2419"/>
      <c r="Z501" s="2419"/>
      <c r="AA501" s="2184"/>
      <c r="AB501" s="2184"/>
      <c r="AC501" s="2184"/>
    </row>
    <row r="502" spans="1:29" ht="12.5">
      <c r="A502" s="2419"/>
      <c r="B502" s="862"/>
      <c r="C502" s="2419"/>
      <c r="D502" s="2419"/>
      <c r="E502" s="2419"/>
      <c r="F502" s="2419"/>
      <c r="G502" s="2419"/>
      <c r="H502" s="2419"/>
      <c r="I502" s="2419"/>
      <c r="J502" s="2419"/>
      <c r="K502" s="2419"/>
      <c r="L502" s="2419"/>
      <c r="M502" s="2419"/>
      <c r="N502" s="2419"/>
      <c r="O502" s="2419"/>
      <c r="P502" s="2419"/>
      <c r="Q502" s="2419"/>
      <c r="R502" s="2419"/>
      <c r="S502" s="2419"/>
      <c r="T502" s="2419"/>
      <c r="U502" s="2419"/>
      <c r="V502" s="2419"/>
      <c r="W502" s="2419"/>
      <c r="X502" s="2419"/>
      <c r="Y502" s="2419"/>
      <c r="Z502" s="2419"/>
      <c r="AA502" s="2184"/>
      <c r="AB502" s="2184"/>
      <c r="AC502" s="2184"/>
    </row>
    <row r="503" spans="1:29" ht="12.5">
      <c r="A503" s="2419"/>
      <c r="B503" s="862"/>
      <c r="C503" s="2419"/>
      <c r="D503" s="2419"/>
      <c r="E503" s="2419"/>
      <c r="F503" s="2419"/>
      <c r="G503" s="2419"/>
      <c r="H503" s="2419"/>
      <c r="I503" s="2419"/>
      <c r="J503" s="2419"/>
      <c r="K503" s="2419"/>
      <c r="L503" s="2419"/>
      <c r="M503" s="2419"/>
      <c r="N503" s="2419"/>
      <c r="O503" s="2419"/>
      <c r="P503" s="2419"/>
      <c r="Q503" s="2419"/>
      <c r="R503" s="2419"/>
      <c r="S503" s="2419"/>
      <c r="T503" s="2419"/>
      <c r="U503" s="2419"/>
      <c r="V503" s="2419"/>
      <c r="W503" s="2419"/>
      <c r="X503" s="2419"/>
      <c r="Y503" s="2419"/>
      <c r="Z503" s="2419"/>
      <c r="AA503" s="2184"/>
      <c r="AB503" s="2184"/>
      <c r="AC503" s="2184"/>
    </row>
    <row r="504" spans="1:29" ht="12.5">
      <c r="A504" s="2419"/>
      <c r="B504" s="862"/>
      <c r="C504" s="2419"/>
      <c r="D504" s="2419"/>
      <c r="E504" s="2419"/>
      <c r="F504" s="2419"/>
      <c r="G504" s="2419"/>
      <c r="H504" s="2419"/>
      <c r="I504" s="2419"/>
      <c r="J504" s="2419"/>
      <c r="K504" s="2419"/>
      <c r="L504" s="2419"/>
      <c r="M504" s="2419"/>
      <c r="N504" s="2419"/>
      <c r="O504" s="2419"/>
      <c r="P504" s="2419"/>
      <c r="Q504" s="2419"/>
      <c r="R504" s="2419"/>
      <c r="S504" s="2419"/>
      <c r="T504" s="2419"/>
      <c r="U504" s="2419"/>
      <c r="V504" s="2419"/>
      <c r="W504" s="2419"/>
      <c r="X504" s="2419"/>
      <c r="Y504" s="2419"/>
      <c r="Z504" s="2419"/>
      <c r="AA504" s="2184"/>
      <c r="AB504" s="2184"/>
      <c r="AC504" s="2184"/>
    </row>
    <row r="505" spans="1:29" ht="12.5">
      <c r="A505" s="2419"/>
      <c r="B505" s="862"/>
      <c r="C505" s="2419"/>
      <c r="D505" s="2419"/>
      <c r="E505" s="2419"/>
      <c r="F505" s="2419"/>
      <c r="G505" s="2419"/>
      <c r="H505" s="2419"/>
      <c r="I505" s="2419"/>
      <c r="J505" s="2419"/>
      <c r="K505" s="2419"/>
      <c r="L505" s="2419"/>
      <c r="M505" s="2419"/>
      <c r="N505" s="2419"/>
      <c r="O505" s="2419"/>
      <c r="P505" s="2419"/>
      <c r="Q505" s="2419"/>
      <c r="R505" s="2419"/>
      <c r="S505" s="2419"/>
      <c r="T505" s="2419"/>
      <c r="U505" s="2419"/>
      <c r="V505" s="2419"/>
      <c r="W505" s="2419"/>
      <c r="X505" s="2419"/>
      <c r="Y505" s="2419"/>
      <c r="Z505" s="2419"/>
      <c r="AA505" s="2184"/>
      <c r="AB505" s="2184"/>
      <c r="AC505" s="2184"/>
    </row>
    <row r="506" spans="1:29" ht="12.5">
      <c r="A506" s="2419"/>
      <c r="B506" s="862"/>
      <c r="C506" s="2419"/>
      <c r="D506" s="2419"/>
      <c r="E506" s="2419"/>
      <c r="F506" s="2419"/>
      <c r="G506" s="2419"/>
      <c r="H506" s="2419"/>
      <c r="I506" s="2419"/>
      <c r="J506" s="2419"/>
      <c r="K506" s="2419"/>
      <c r="L506" s="2419"/>
      <c r="M506" s="2419"/>
      <c r="N506" s="2419"/>
      <c r="O506" s="2419"/>
      <c r="P506" s="2419"/>
      <c r="Q506" s="2419"/>
      <c r="R506" s="2419"/>
      <c r="S506" s="2419"/>
      <c r="T506" s="2419"/>
      <c r="U506" s="2419"/>
      <c r="V506" s="2419"/>
      <c r="W506" s="2419"/>
      <c r="X506" s="2419"/>
      <c r="Y506" s="2419"/>
      <c r="Z506" s="2419"/>
      <c r="AA506" s="2184"/>
      <c r="AB506" s="2184"/>
      <c r="AC506" s="2184"/>
    </row>
    <row r="507" spans="1:29" ht="12.5">
      <c r="A507" s="2419"/>
      <c r="B507" s="862"/>
      <c r="C507" s="2419"/>
      <c r="D507" s="2419"/>
      <c r="E507" s="2419"/>
      <c r="F507" s="2419"/>
      <c r="G507" s="2419"/>
      <c r="H507" s="2419"/>
      <c r="I507" s="2419"/>
      <c r="J507" s="2419"/>
      <c r="K507" s="2419"/>
      <c r="L507" s="2419"/>
      <c r="M507" s="2419"/>
      <c r="N507" s="2419"/>
      <c r="O507" s="2419"/>
      <c r="P507" s="2419"/>
      <c r="Q507" s="2419"/>
      <c r="R507" s="2419"/>
      <c r="S507" s="2419"/>
      <c r="T507" s="2419"/>
      <c r="U507" s="2419"/>
      <c r="V507" s="2419"/>
      <c r="W507" s="2419"/>
      <c r="X507" s="2419"/>
      <c r="Y507" s="2419"/>
      <c r="Z507" s="2419"/>
      <c r="AA507" s="2184"/>
      <c r="AB507" s="2184"/>
      <c r="AC507" s="2184"/>
    </row>
    <row r="508" spans="1:29" ht="12.5">
      <c r="A508" s="2419"/>
      <c r="B508" s="862"/>
      <c r="C508" s="2419"/>
      <c r="D508" s="2419"/>
      <c r="E508" s="2419"/>
      <c r="F508" s="2419"/>
      <c r="G508" s="2419"/>
      <c r="H508" s="2419"/>
      <c r="I508" s="2419"/>
      <c r="J508" s="2419"/>
      <c r="K508" s="2419"/>
      <c r="L508" s="2419"/>
      <c r="M508" s="2419"/>
      <c r="N508" s="2419"/>
      <c r="O508" s="2419"/>
      <c r="P508" s="2419"/>
      <c r="Q508" s="2419"/>
      <c r="R508" s="2419"/>
      <c r="S508" s="2419"/>
      <c r="T508" s="2419"/>
      <c r="U508" s="2419"/>
      <c r="V508" s="2419"/>
      <c r="W508" s="2419"/>
      <c r="X508" s="2419"/>
      <c r="Y508" s="2419"/>
      <c r="Z508" s="2419"/>
      <c r="AA508" s="2184"/>
      <c r="AB508" s="2184"/>
      <c r="AC508" s="2184"/>
    </row>
    <row r="509" spans="1:29" ht="12.5">
      <c r="A509" s="2419"/>
      <c r="B509" s="862"/>
      <c r="C509" s="2419"/>
      <c r="D509" s="2419"/>
      <c r="E509" s="2419"/>
      <c r="F509" s="2419"/>
      <c r="G509" s="2419"/>
      <c r="H509" s="2419"/>
      <c r="I509" s="2419"/>
      <c r="J509" s="2419"/>
      <c r="K509" s="2419"/>
      <c r="L509" s="2419"/>
      <c r="M509" s="2419"/>
      <c r="N509" s="2419"/>
      <c r="O509" s="2419"/>
      <c r="P509" s="2419"/>
      <c r="Q509" s="2419"/>
      <c r="R509" s="2419"/>
      <c r="S509" s="2419"/>
      <c r="T509" s="2419"/>
      <c r="U509" s="2419"/>
      <c r="V509" s="2419"/>
      <c r="W509" s="2419"/>
      <c r="X509" s="2419"/>
      <c r="Y509" s="2419"/>
      <c r="Z509" s="2419"/>
      <c r="AA509" s="2184"/>
      <c r="AB509" s="2184"/>
      <c r="AC509" s="2184"/>
    </row>
    <row r="510" spans="1:29" ht="12.5">
      <c r="A510" s="2419"/>
      <c r="B510" s="862"/>
      <c r="C510" s="2419"/>
      <c r="D510" s="2419"/>
      <c r="E510" s="2419"/>
      <c r="F510" s="2419"/>
      <c r="G510" s="2419"/>
      <c r="H510" s="2419"/>
      <c r="I510" s="2419"/>
      <c r="J510" s="2419"/>
      <c r="K510" s="2419"/>
      <c r="L510" s="2419"/>
      <c r="M510" s="2419"/>
      <c r="N510" s="2419"/>
      <c r="O510" s="2419"/>
      <c r="P510" s="2419"/>
      <c r="Q510" s="2419"/>
      <c r="R510" s="2419"/>
      <c r="S510" s="2419"/>
      <c r="T510" s="2419"/>
      <c r="U510" s="2419"/>
      <c r="V510" s="2419"/>
      <c r="W510" s="2419"/>
      <c r="X510" s="2419"/>
      <c r="Y510" s="2419"/>
      <c r="Z510" s="2419"/>
      <c r="AA510" s="2184"/>
      <c r="AB510" s="2184"/>
      <c r="AC510" s="2184"/>
    </row>
    <row r="511" spans="1:29" ht="12.5">
      <c r="A511" s="2419"/>
      <c r="B511" s="862"/>
      <c r="C511" s="2419"/>
      <c r="D511" s="2419"/>
      <c r="E511" s="2419"/>
      <c r="F511" s="2419"/>
      <c r="G511" s="2419"/>
      <c r="H511" s="2419"/>
      <c r="I511" s="2419"/>
      <c r="J511" s="2419"/>
      <c r="K511" s="2419"/>
      <c r="L511" s="2419"/>
      <c r="M511" s="2419"/>
      <c r="N511" s="2419"/>
      <c r="O511" s="2419"/>
      <c r="P511" s="2419"/>
      <c r="Q511" s="2419"/>
      <c r="R511" s="2419"/>
      <c r="S511" s="2419"/>
      <c r="T511" s="2419"/>
      <c r="U511" s="2419"/>
      <c r="V511" s="2419"/>
      <c r="W511" s="2419"/>
      <c r="X511" s="2419"/>
      <c r="Y511" s="2419"/>
      <c r="Z511" s="2419"/>
      <c r="AA511" s="2184"/>
      <c r="AB511" s="2184"/>
      <c r="AC511" s="2184"/>
    </row>
    <row r="512" spans="1:29" ht="12.5">
      <c r="A512" s="2419"/>
      <c r="B512" s="862"/>
      <c r="C512" s="2419"/>
      <c r="D512" s="2419"/>
      <c r="E512" s="2419"/>
      <c r="F512" s="2419"/>
      <c r="G512" s="2419"/>
      <c r="H512" s="2419"/>
      <c r="I512" s="2419"/>
      <c r="J512" s="2419"/>
      <c r="K512" s="2419"/>
      <c r="L512" s="2419"/>
      <c r="M512" s="2419"/>
      <c r="N512" s="2419"/>
      <c r="O512" s="2419"/>
      <c r="P512" s="2419"/>
      <c r="Q512" s="2419"/>
      <c r="R512" s="2419"/>
      <c r="S512" s="2419"/>
      <c r="T512" s="2419"/>
      <c r="U512" s="2419"/>
      <c r="V512" s="2419"/>
      <c r="W512" s="2419"/>
      <c r="X512" s="2419"/>
      <c r="Y512" s="2419"/>
      <c r="Z512" s="2419"/>
      <c r="AA512" s="2184"/>
      <c r="AB512" s="2184"/>
      <c r="AC512" s="2184"/>
    </row>
    <row r="513" spans="1:29" ht="12.5">
      <c r="A513" s="2419"/>
      <c r="B513" s="862"/>
      <c r="C513" s="2419"/>
      <c r="D513" s="2419"/>
      <c r="E513" s="2419"/>
      <c r="F513" s="2419"/>
      <c r="G513" s="2419"/>
      <c r="H513" s="2419"/>
      <c r="I513" s="2419"/>
      <c r="J513" s="2419"/>
      <c r="K513" s="2419"/>
      <c r="L513" s="2419"/>
      <c r="M513" s="2419"/>
      <c r="N513" s="2419"/>
      <c r="O513" s="2419"/>
      <c r="P513" s="2419"/>
      <c r="Q513" s="2419"/>
      <c r="R513" s="2419"/>
      <c r="S513" s="2419"/>
      <c r="T513" s="2419"/>
      <c r="U513" s="2419"/>
      <c r="V513" s="2419"/>
      <c r="W513" s="2419"/>
      <c r="X513" s="2419"/>
      <c r="Y513" s="2419"/>
      <c r="Z513" s="2419"/>
      <c r="AA513" s="2184"/>
      <c r="AB513" s="2184"/>
      <c r="AC513" s="2184"/>
    </row>
    <row r="514" spans="1:29" ht="12.5">
      <c r="A514" s="2419"/>
      <c r="B514" s="862"/>
      <c r="C514" s="2419"/>
      <c r="D514" s="2419"/>
      <c r="E514" s="2419"/>
      <c r="F514" s="2419"/>
      <c r="G514" s="2419"/>
      <c r="H514" s="2419"/>
      <c r="I514" s="2419"/>
      <c r="J514" s="2419"/>
      <c r="K514" s="2419"/>
      <c r="L514" s="2419"/>
      <c r="M514" s="2419"/>
      <c r="N514" s="2419"/>
      <c r="O514" s="2419"/>
      <c r="P514" s="2419"/>
      <c r="Q514" s="2419"/>
      <c r="R514" s="2419"/>
      <c r="S514" s="2419"/>
      <c r="T514" s="2419"/>
      <c r="U514" s="2419"/>
      <c r="V514" s="2419"/>
      <c r="W514" s="2419"/>
      <c r="X514" s="2419"/>
      <c r="Y514" s="2419"/>
      <c r="Z514" s="2419"/>
      <c r="AA514" s="2184"/>
      <c r="AB514" s="2184"/>
      <c r="AC514" s="2184"/>
    </row>
    <row r="515" spans="1:29" ht="12.5">
      <c r="A515" s="2419"/>
      <c r="B515" s="862"/>
      <c r="C515" s="2419"/>
      <c r="D515" s="2419"/>
      <c r="E515" s="2419"/>
      <c r="F515" s="2419"/>
      <c r="G515" s="2419"/>
      <c r="H515" s="2419"/>
      <c r="I515" s="2419"/>
      <c r="J515" s="2419"/>
      <c r="K515" s="2419"/>
      <c r="L515" s="2419"/>
      <c r="M515" s="2419"/>
      <c r="N515" s="2419"/>
      <c r="O515" s="2419"/>
      <c r="P515" s="2419"/>
      <c r="Q515" s="2419"/>
      <c r="R515" s="2419"/>
      <c r="S515" s="2419"/>
      <c r="T515" s="2419"/>
      <c r="U515" s="2419"/>
      <c r="V515" s="2419"/>
      <c r="W515" s="2419"/>
      <c r="X515" s="2419"/>
      <c r="Y515" s="2419"/>
      <c r="Z515" s="2419"/>
      <c r="AA515" s="2184"/>
      <c r="AB515" s="2184"/>
      <c r="AC515" s="2184"/>
    </row>
    <row r="516" spans="1:29" ht="12.5">
      <c r="A516" s="2419"/>
      <c r="B516" s="862"/>
      <c r="C516" s="2419"/>
      <c r="D516" s="2419"/>
      <c r="E516" s="2419"/>
      <c r="F516" s="2419"/>
      <c r="G516" s="2419"/>
      <c r="H516" s="2419"/>
      <c r="I516" s="2419"/>
      <c r="J516" s="2419"/>
      <c r="K516" s="2419"/>
      <c r="L516" s="2419"/>
      <c r="M516" s="2419"/>
      <c r="N516" s="2419"/>
      <c r="O516" s="2419"/>
      <c r="P516" s="2419"/>
      <c r="Q516" s="2419"/>
      <c r="R516" s="2419"/>
      <c r="S516" s="2419"/>
      <c r="T516" s="2419"/>
      <c r="U516" s="2419"/>
      <c r="V516" s="2419"/>
      <c r="W516" s="2419"/>
      <c r="X516" s="2419"/>
      <c r="Y516" s="2419"/>
      <c r="Z516" s="2419"/>
      <c r="AA516" s="2184"/>
      <c r="AB516" s="2184"/>
      <c r="AC516" s="2184"/>
    </row>
    <row r="517" spans="1:29" ht="12.5">
      <c r="A517" s="2419"/>
      <c r="B517" s="862"/>
      <c r="C517" s="2419"/>
      <c r="D517" s="2419"/>
      <c r="E517" s="2419"/>
      <c r="F517" s="2419"/>
      <c r="G517" s="2419"/>
      <c r="H517" s="2419"/>
      <c r="I517" s="2419"/>
      <c r="J517" s="2419"/>
      <c r="K517" s="2419"/>
      <c r="L517" s="2419"/>
      <c r="M517" s="2419"/>
      <c r="N517" s="2419"/>
      <c r="O517" s="2419"/>
      <c r="P517" s="2419"/>
      <c r="Q517" s="2419"/>
      <c r="R517" s="2419"/>
      <c r="S517" s="2419"/>
      <c r="T517" s="2419"/>
      <c r="U517" s="2419"/>
      <c r="V517" s="2419"/>
      <c r="W517" s="2419"/>
      <c r="X517" s="2419"/>
      <c r="Y517" s="2419"/>
      <c r="Z517" s="2419"/>
      <c r="AA517" s="2184"/>
      <c r="AB517" s="2184"/>
      <c r="AC517" s="2184"/>
    </row>
    <row r="518" spans="1:29" ht="12.5">
      <c r="A518" s="2419"/>
      <c r="B518" s="862"/>
      <c r="C518" s="2419"/>
      <c r="D518" s="2419"/>
      <c r="E518" s="2419"/>
      <c r="F518" s="2419"/>
      <c r="G518" s="2419"/>
      <c r="H518" s="2419"/>
      <c r="I518" s="2419"/>
      <c r="J518" s="2419"/>
      <c r="K518" s="2419"/>
      <c r="L518" s="2419"/>
      <c r="M518" s="2419"/>
      <c r="N518" s="2419"/>
      <c r="O518" s="2419"/>
      <c r="P518" s="2419"/>
      <c r="Q518" s="2419"/>
      <c r="R518" s="2419"/>
      <c r="S518" s="2419"/>
      <c r="T518" s="2419"/>
      <c r="U518" s="2419"/>
      <c r="V518" s="2419"/>
      <c r="W518" s="2419"/>
      <c r="X518" s="2419"/>
      <c r="Y518" s="2419"/>
      <c r="Z518" s="2419"/>
      <c r="AA518" s="2184"/>
      <c r="AB518" s="2184"/>
      <c r="AC518" s="2184"/>
    </row>
    <row r="519" spans="1:29" ht="12.5">
      <c r="A519" s="2419"/>
      <c r="B519" s="862"/>
      <c r="C519" s="2419"/>
      <c r="D519" s="2419"/>
      <c r="E519" s="2419"/>
      <c r="F519" s="2419"/>
      <c r="G519" s="2419"/>
      <c r="H519" s="2419"/>
      <c r="I519" s="2419"/>
      <c r="J519" s="2419"/>
      <c r="K519" s="2419"/>
      <c r="L519" s="2419"/>
      <c r="M519" s="2419"/>
      <c r="N519" s="2419"/>
      <c r="O519" s="2419"/>
      <c r="P519" s="2419"/>
      <c r="Q519" s="2419"/>
      <c r="R519" s="2419"/>
      <c r="S519" s="2419"/>
      <c r="T519" s="2419"/>
      <c r="U519" s="2419"/>
      <c r="V519" s="2419"/>
      <c r="W519" s="2419"/>
      <c r="X519" s="2419"/>
      <c r="Y519" s="2419"/>
      <c r="Z519" s="2419"/>
      <c r="AA519" s="2184"/>
      <c r="AB519" s="2184"/>
      <c r="AC519" s="2184"/>
    </row>
    <row r="520" spans="1:29" ht="12.5">
      <c r="A520" s="2419"/>
      <c r="B520" s="862"/>
      <c r="C520" s="2419"/>
      <c r="D520" s="2419"/>
      <c r="E520" s="2419"/>
      <c r="F520" s="2419"/>
      <c r="G520" s="2419"/>
      <c r="H520" s="2419"/>
      <c r="I520" s="2419"/>
      <c r="J520" s="2419"/>
      <c r="K520" s="2419"/>
      <c r="L520" s="2419"/>
      <c r="M520" s="2419"/>
      <c r="N520" s="2419"/>
      <c r="O520" s="2419"/>
      <c r="P520" s="2419"/>
      <c r="Q520" s="2419"/>
      <c r="R520" s="2419"/>
      <c r="S520" s="2419"/>
      <c r="T520" s="2419"/>
      <c r="U520" s="2419"/>
      <c r="V520" s="2419"/>
      <c r="W520" s="2419"/>
      <c r="X520" s="2419"/>
      <c r="Y520" s="2419"/>
      <c r="Z520" s="2419"/>
      <c r="AA520" s="2184"/>
      <c r="AB520" s="2184"/>
      <c r="AC520" s="2184"/>
    </row>
    <row r="521" spans="1:29" ht="12.5">
      <c r="A521" s="2419"/>
      <c r="B521" s="862"/>
      <c r="C521" s="2419"/>
      <c r="D521" s="2419"/>
      <c r="E521" s="2419"/>
      <c r="F521" s="2419"/>
      <c r="G521" s="2419"/>
      <c r="H521" s="2419"/>
      <c r="I521" s="2419"/>
      <c r="J521" s="2419"/>
      <c r="K521" s="2419"/>
      <c r="L521" s="2419"/>
      <c r="M521" s="2419"/>
      <c r="N521" s="2419"/>
      <c r="O521" s="2419"/>
      <c r="P521" s="2419"/>
      <c r="Q521" s="2419"/>
      <c r="R521" s="2419"/>
      <c r="S521" s="2419"/>
      <c r="T521" s="2419"/>
      <c r="U521" s="2419"/>
      <c r="V521" s="2419"/>
      <c r="W521" s="2419"/>
      <c r="X521" s="2419"/>
      <c r="Y521" s="2419"/>
      <c r="Z521" s="2419"/>
      <c r="AA521" s="2184"/>
      <c r="AB521" s="2184"/>
      <c r="AC521" s="2184"/>
    </row>
    <row r="522" spans="1:29" ht="12.5">
      <c r="A522" s="2419"/>
      <c r="B522" s="862"/>
      <c r="C522" s="2419"/>
      <c r="D522" s="2419"/>
      <c r="E522" s="2419"/>
      <c r="F522" s="2419"/>
      <c r="G522" s="2419"/>
      <c r="H522" s="2419"/>
      <c r="I522" s="2419"/>
      <c r="J522" s="2419"/>
      <c r="K522" s="2419"/>
      <c r="L522" s="2419"/>
      <c r="M522" s="2419"/>
      <c r="N522" s="2419"/>
      <c r="O522" s="2419"/>
      <c r="P522" s="2419"/>
      <c r="Q522" s="2419"/>
      <c r="R522" s="2419"/>
      <c r="S522" s="2419"/>
      <c r="T522" s="2419"/>
      <c r="U522" s="2419"/>
      <c r="V522" s="2419"/>
      <c r="W522" s="2419"/>
      <c r="X522" s="2419"/>
      <c r="Y522" s="2419"/>
      <c r="Z522" s="2419"/>
      <c r="AA522" s="2184"/>
      <c r="AB522" s="2184"/>
      <c r="AC522" s="2184"/>
    </row>
    <row r="523" spans="1:29" ht="12.5">
      <c r="A523" s="2419"/>
      <c r="B523" s="862"/>
      <c r="C523" s="2419"/>
      <c r="D523" s="2419"/>
      <c r="E523" s="2419"/>
      <c r="F523" s="2419"/>
      <c r="G523" s="2419"/>
      <c r="H523" s="2419"/>
      <c r="I523" s="2419"/>
      <c r="J523" s="2419"/>
      <c r="K523" s="2419"/>
      <c r="L523" s="2419"/>
      <c r="M523" s="2419"/>
      <c r="N523" s="2419"/>
      <c r="O523" s="2419"/>
      <c r="P523" s="2419"/>
      <c r="Q523" s="2419"/>
      <c r="R523" s="2419"/>
      <c r="S523" s="2419"/>
      <c r="T523" s="2419"/>
      <c r="U523" s="2419"/>
      <c r="V523" s="2419"/>
      <c r="W523" s="2419"/>
      <c r="X523" s="2419"/>
      <c r="Y523" s="2419"/>
      <c r="Z523" s="2419"/>
      <c r="AA523" s="2184"/>
      <c r="AB523" s="2184"/>
      <c r="AC523" s="2184"/>
    </row>
    <row r="524" spans="1:29" ht="12.5">
      <c r="A524" s="2419"/>
      <c r="B524" s="862"/>
      <c r="C524" s="2419"/>
      <c r="D524" s="2419"/>
      <c r="E524" s="2419"/>
      <c r="F524" s="2419"/>
      <c r="G524" s="2419"/>
      <c r="H524" s="2419"/>
      <c r="I524" s="2419"/>
      <c r="J524" s="2419"/>
      <c r="K524" s="2419"/>
      <c r="L524" s="2419"/>
      <c r="M524" s="2419"/>
      <c r="N524" s="2419"/>
      <c r="O524" s="2419"/>
      <c r="P524" s="2419"/>
      <c r="Q524" s="2419"/>
      <c r="R524" s="2419"/>
      <c r="S524" s="2419"/>
      <c r="T524" s="2419"/>
      <c r="U524" s="2419"/>
      <c r="V524" s="2419"/>
      <c r="W524" s="2419"/>
      <c r="X524" s="2419"/>
      <c r="Y524" s="2419"/>
      <c r="Z524" s="2419"/>
      <c r="AA524" s="2184"/>
      <c r="AB524" s="2184"/>
      <c r="AC524" s="2184"/>
    </row>
    <row r="525" spans="1:29" ht="12.5">
      <c r="A525" s="2419"/>
      <c r="B525" s="862"/>
      <c r="C525" s="2419"/>
      <c r="D525" s="2419"/>
      <c r="E525" s="2419"/>
      <c r="F525" s="2419"/>
      <c r="G525" s="2419"/>
      <c r="H525" s="2419"/>
      <c r="I525" s="2419"/>
      <c r="J525" s="2419"/>
      <c r="K525" s="2419"/>
      <c r="L525" s="2419"/>
      <c r="M525" s="2419"/>
      <c r="N525" s="2419"/>
      <c r="O525" s="2419"/>
      <c r="P525" s="2419"/>
      <c r="Q525" s="2419"/>
      <c r="R525" s="2419"/>
      <c r="S525" s="2419"/>
      <c r="T525" s="2419"/>
      <c r="U525" s="2419"/>
      <c r="V525" s="2419"/>
      <c r="W525" s="2419"/>
      <c r="X525" s="2419"/>
      <c r="Y525" s="2419"/>
      <c r="Z525" s="2419"/>
      <c r="AA525" s="2184"/>
      <c r="AB525" s="2184"/>
      <c r="AC525" s="2184"/>
    </row>
    <row r="526" spans="1:29" ht="12.5">
      <c r="A526" s="2419"/>
      <c r="B526" s="862"/>
      <c r="C526" s="2419"/>
      <c r="D526" s="2419"/>
      <c r="E526" s="2419"/>
      <c r="F526" s="2419"/>
      <c r="G526" s="2419"/>
      <c r="H526" s="2419"/>
      <c r="I526" s="2419"/>
      <c r="J526" s="2419"/>
      <c r="K526" s="2419"/>
      <c r="L526" s="2419"/>
      <c r="M526" s="2419"/>
      <c r="N526" s="2419"/>
      <c r="O526" s="2419"/>
      <c r="P526" s="2419"/>
      <c r="Q526" s="2419"/>
      <c r="R526" s="2419"/>
      <c r="S526" s="2419"/>
      <c r="T526" s="2419"/>
      <c r="U526" s="2419"/>
      <c r="V526" s="2419"/>
      <c r="W526" s="2419"/>
      <c r="X526" s="2419"/>
      <c r="Y526" s="2419"/>
      <c r="Z526" s="2419"/>
      <c r="AA526" s="2184"/>
      <c r="AB526" s="2184"/>
      <c r="AC526" s="2184"/>
    </row>
    <row r="527" spans="1:29" ht="12.5">
      <c r="A527" s="2419"/>
      <c r="B527" s="862"/>
      <c r="C527" s="2419"/>
      <c r="D527" s="2419"/>
      <c r="E527" s="2419"/>
      <c r="F527" s="2419"/>
      <c r="G527" s="2419"/>
      <c r="H527" s="2419"/>
      <c r="I527" s="2419"/>
      <c r="J527" s="2419"/>
      <c r="K527" s="2419"/>
      <c r="L527" s="2419"/>
      <c r="M527" s="2419"/>
      <c r="N527" s="2419"/>
      <c r="O527" s="2419"/>
      <c r="P527" s="2419"/>
      <c r="Q527" s="2419"/>
      <c r="R527" s="2419"/>
      <c r="S527" s="2419"/>
      <c r="T527" s="2419"/>
      <c r="U527" s="2419"/>
      <c r="V527" s="2419"/>
      <c r="W527" s="2419"/>
      <c r="X527" s="2419"/>
      <c r="Y527" s="2419"/>
      <c r="Z527" s="2419"/>
      <c r="AA527" s="2184"/>
      <c r="AB527" s="2184"/>
      <c r="AC527" s="2184"/>
    </row>
    <row r="528" spans="1:29" ht="12.5">
      <c r="A528" s="2419"/>
      <c r="B528" s="862"/>
      <c r="C528" s="2419"/>
      <c r="D528" s="2419"/>
      <c r="E528" s="2419"/>
      <c r="F528" s="2419"/>
      <c r="G528" s="2419"/>
      <c r="H528" s="2419"/>
      <c r="I528" s="2419"/>
      <c r="J528" s="2419"/>
      <c r="K528" s="2419"/>
      <c r="L528" s="2419"/>
      <c r="M528" s="2419"/>
      <c r="N528" s="2419"/>
      <c r="O528" s="2419"/>
      <c r="P528" s="2419"/>
      <c r="Q528" s="2419"/>
      <c r="R528" s="2419"/>
      <c r="S528" s="2419"/>
      <c r="T528" s="2419"/>
      <c r="U528" s="2419"/>
      <c r="V528" s="2419"/>
      <c r="W528" s="2419"/>
      <c r="X528" s="2419"/>
      <c r="Y528" s="2419"/>
      <c r="Z528" s="2419"/>
      <c r="AA528" s="2184"/>
      <c r="AB528" s="2184"/>
      <c r="AC528" s="2184"/>
    </row>
    <row r="529" spans="1:29" ht="12.5">
      <c r="A529" s="2419"/>
      <c r="B529" s="862"/>
      <c r="C529" s="2419"/>
      <c r="D529" s="2419"/>
      <c r="E529" s="2419"/>
      <c r="F529" s="2419"/>
      <c r="G529" s="2419"/>
      <c r="H529" s="2419"/>
      <c r="I529" s="2419"/>
      <c r="J529" s="2419"/>
      <c r="K529" s="2419"/>
      <c r="L529" s="2419"/>
      <c r="M529" s="2419"/>
      <c r="N529" s="2419"/>
      <c r="O529" s="2419"/>
      <c r="P529" s="2419"/>
      <c r="Q529" s="2419"/>
      <c r="R529" s="2419"/>
      <c r="S529" s="2419"/>
      <c r="T529" s="2419"/>
      <c r="U529" s="2419"/>
      <c r="V529" s="2419"/>
      <c r="W529" s="2419"/>
      <c r="X529" s="2419"/>
      <c r="Y529" s="2419"/>
      <c r="Z529" s="2419"/>
      <c r="AA529" s="2184"/>
      <c r="AB529" s="2184"/>
      <c r="AC529" s="2184"/>
    </row>
    <row r="530" spans="1:29" ht="12.5">
      <c r="A530" s="2419"/>
      <c r="B530" s="862"/>
      <c r="C530" s="2419"/>
      <c r="D530" s="2419"/>
      <c r="E530" s="2419"/>
      <c r="F530" s="2419"/>
      <c r="G530" s="2419"/>
      <c r="H530" s="2419"/>
      <c r="I530" s="2419"/>
      <c r="J530" s="2419"/>
      <c r="K530" s="2419"/>
      <c r="L530" s="2419"/>
      <c r="M530" s="2419"/>
      <c r="N530" s="2419"/>
      <c r="O530" s="2419"/>
      <c r="P530" s="2419"/>
      <c r="Q530" s="2419"/>
      <c r="R530" s="2419"/>
      <c r="S530" s="2419"/>
      <c r="T530" s="2419"/>
      <c r="U530" s="2419"/>
      <c r="V530" s="2419"/>
      <c r="W530" s="2419"/>
      <c r="X530" s="2419"/>
      <c r="Y530" s="2419"/>
      <c r="Z530" s="2419"/>
      <c r="AA530" s="2184"/>
      <c r="AB530" s="2184"/>
      <c r="AC530" s="2184"/>
    </row>
    <row r="531" spans="1:29" ht="12.5">
      <c r="A531" s="2419"/>
      <c r="B531" s="862"/>
      <c r="C531" s="2419"/>
      <c r="D531" s="2419"/>
      <c r="E531" s="2419"/>
      <c r="F531" s="2419"/>
      <c r="G531" s="2419"/>
      <c r="H531" s="2419"/>
      <c r="I531" s="2419"/>
      <c r="J531" s="2419"/>
      <c r="K531" s="2419"/>
      <c r="L531" s="2419"/>
      <c r="M531" s="2419"/>
      <c r="N531" s="2419"/>
      <c r="O531" s="2419"/>
      <c r="P531" s="2419"/>
      <c r="Q531" s="2419"/>
      <c r="R531" s="2419"/>
      <c r="S531" s="2419"/>
      <c r="T531" s="2419"/>
      <c r="U531" s="2419"/>
      <c r="V531" s="2419"/>
      <c r="W531" s="2419"/>
      <c r="X531" s="2419"/>
      <c r="Y531" s="2419"/>
      <c r="Z531" s="2419"/>
      <c r="AA531" s="2184"/>
      <c r="AB531" s="2184"/>
      <c r="AC531" s="2184"/>
    </row>
    <row r="532" spans="1:29" ht="12.5">
      <c r="A532" s="2419"/>
      <c r="B532" s="862"/>
      <c r="C532" s="2419"/>
      <c r="D532" s="2419"/>
      <c r="E532" s="2419"/>
      <c r="F532" s="2419"/>
      <c r="G532" s="2419"/>
      <c r="H532" s="2419"/>
      <c r="I532" s="2419"/>
      <c r="J532" s="2419"/>
      <c r="K532" s="2419"/>
      <c r="L532" s="2419"/>
      <c r="M532" s="2419"/>
      <c r="N532" s="2419"/>
      <c r="O532" s="2419"/>
      <c r="P532" s="2419"/>
      <c r="Q532" s="2419"/>
      <c r="R532" s="2419"/>
      <c r="S532" s="2419"/>
      <c r="T532" s="2419"/>
      <c r="U532" s="2419"/>
      <c r="V532" s="2419"/>
      <c r="W532" s="2419"/>
      <c r="X532" s="2419"/>
      <c r="Y532" s="2419"/>
      <c r="Z532" s="2419"/>
      <c r="AA532" s="2184"/>
      <c r="AB532" s="2184"/>
      <c r="AC532" s="2184"/>
    </row>
    <row r="533" spans="1:29" ht="12.5">
      <c r="A533" s="2419"/>
      <c r="B533" s="862"/>
      <c r="C533" s="2419"/>
      <c r="D533" s="2419"/>
      <c r="E533" s="2419"/>
      <c r="F533" s="2419"/>
      <c r="G533" s="2419"/>
      <c r="H533" s="2419"/>
      <c r="I533" s="2419"/>
      <c r="J533" s="2419"/>
      <c r="K533" s="2419"/>
      <c r="L533" s="2419"/>
      <c r="M533" s="2419"/>
      <c r="N533" s="2419"/>
      <c r="O533" s="2419"/>
      <c r="P533" s="2419"/>
      <c r="Q533" s="2419"/>
      <c r="R533" s="2419"/>
      <c r="S533" s="2419"/>
      <c r="T533" s="2419"/>
      <c r="U533" s="2419"/>
      <c r="V533" s="2419"/>
      <c r="W533" s="2419"/>
      <c r="X533" s="2419"/>
      <c r="Y533" s="2419"/>
      <c r="Z533" s="2419"/>
      <c r="AA533" s="2184"/>
      <c r="AB533" s="2184"/>
      <c r="AC533" s="2184"/>
    </row>
    <row r="534" spans="1:29" ht="12.5">
      <c r="A534" s="2419"/>
      <c r="B534" s="862"/>
      <c r="C534" s="2419"/>
      <c r="D534" s="2419"/>
      <c r="E534" s="2419"/>
      <c r="F534" s="2419"/>
      <c r="G534" s="2419"/>
      <c r="H534" s="2419"/>
      <c r="I534" s="2419"/>
      <c r="J534" s="2419"/>
      <c r="K534" s="2419"/>
      <c r="L534" s="2419"/>
      <c r="M534" s="2419"/>
      <c r="N534" s="2419"/>
      <c r="O534" s="2419"/>
      <c r="P534" s="2419"/>
      <c r="Q534" s="2419"/>
      <c r="R534" s="2419"/>
      <c r="S534" s="2419"/>
      <c r="T534" s="2419"/>
      <c r="U534" s="2419"/>
      <c r="V534" s="2419"/>
      <c r="W534" s="2419"/>
      <c r="X534" s="2419"/>
      <c r="Y534" s="2419"/>
      <c r="Z534" s="2419"/>
      <c r="AA534" s="2184"/>
      <c r="AB534" s="2184"/>
      <c r="AC534" s="2184"/>
    </row>
    <row r="535" spans="1:29" ht="12.5">
      <c r="A535" s="2419"/>
      <c r="B535" s="862"/>
      <c r="C535" s="2419"/>
      <c r="D535" s="2419"/>
      <c r="E535" s="2419"/>
      <c r="F535" s="2419"/>
      <c r="G535" s="2419"/>
      <c r="H535" s="2419"/>
      <c r="I535" s="2419"/>
      <c r="J535" s="2419"/>
      <c r="K535" s="2419"/>
      <c r="L535" s="2419"/>
      <c r="M535" s="2419"/>
      <c r="N535" s="2419"/>
      <c r="O535" s="2419"/>
      <c r="P535" s="2419"/>
      <c r="Q535" s="2419"/>
      <c r="R535" s="2419"/>
      <c r="S535" s="2419"/>
      <c r="T535" s="2419"/>
      <c r="U535" s="2419"/>
      <c r="V535" s="2419"/>
      <c r="W535" s="2419"/>
      <c r="X535" s="2419"/>
      <c r="Y535" s="2419"/>
      <c r="Z535" s="2419"/>
      <c r="AA535" s="2184"/>
      <c r="AB535" s="2184"/>
      <c r="AC535" s="2184"/>
    </row>
    <row r="536" spans="1:29" ht="12.5">
      <c r="A536" s="2419"/>
      <c r="B536" s="862"/>
      <c r="C536" s="2419"/>
      <c r="D536" s="2419"/>
      <c r="E536" s="2419"/>
      <c r="F536" s="2419"/>
      <c r="G536" s="2419"/>
      <c r="H536" s="2419"/>
      <c r="I536" s="2419"/>
      <c r="J536" s="2419"/>
      <c r="K536" s="2419"/>
      <c r="L536" s="2419"/>
      <c r="M536" s="2419"/>
      <c r="N536" s="2419"/>
      <c r="O536" s="2419"/>
      <c r="P536" s="2419"/>
      <c r="Q536" s="2419"/>
      <c r="R536" s="2419"/>
      <c r="S536" s="2419"/>
      <c r="T536" s="2419"/>
      <c r="U536" s="2419"/>
      <c r="V536" s="2419"/>
      <c r="W536" s="2419"/>
      <c r="X536" s="2419"/>
      <c r="Y536" s="2419"/>
      <c r="Z536" s="2419"/>
      <c r="AA536" s="2184"/>
      <c r="AB536" s="2184"/>
      <c r="AC536" s="2184"/>
    </row>
    <row r="537" spans="1:29" ht="12.5">
      <c r="A537" s="2419"/>
      <c r="B537" s="862"/>
      <c r="C537" s="2419"/>
      <c r="D537" s="2419"/>
      <c r="E537" s="2419"/>
      <c r="F537" s="2419"/>
      <c r="G537" s="2419"/>
      <c r="H537" s="2419"/>
      <c r="I537" s="2419"/>
      <c r="J537" s="2419"/>
      <c r="K537" s="2419"/>
      <c r="L537" s="2419"/>
      <c r="M537" s="2419"/>
      <c r="N537" s="2419"/>
      <c r="O537" s="2419"/>
      <c r="P537" s="2419"/>
      <c r="Q537" s="2419"/>
      <c r="R537" s="2419"/>
      <c r="S537" s="2419"/>
      <c r="T537" s="2419"/>
      <c r="U537" s="2419"/>
      <c r="V537" s="2419"/>
      <c r="W537" s="2419"/>
      <c r="X537" s="2419"/>
      <c r="Y537" s="2419"/>
      <c r="Z537" s="2419"/>
      <c r="AA537" s="2184"/>
      <c r="AB537" s="2184"/>
      <c r="AC537" s="2184"/>
    </row>
    <row r="538" spans="1:29" ht="12.5">
      <c r="A538" s="2419"/>
      <c r="B538" s="862"/>
      <c r="C538" s="2419"/>
      <c r="D538" s="2419"/>
      <c r="E538" s="2419"/>
      <c r="F538" s="2419"/>
      <c r="G538" s="2419"/>
      <c r="H538" s="2419"/>
      <c r="I538" s="2419"/>
      <c r="J538" s="2419"/>
      <c r="K538" s="2419"/>
      <c r="L538" s="2419"/>
      <c r="M538" s="2419"/>
      <c r="N538" s="2419"/>
      <c r="O538" s="2419"/>
      <c r="P538" s="2419"/>
      <c r="Q538" s="2419"/>
      <c r="R538" s="2419"/>
      <c r="S538" s="2419"/>
      <c r="T538" s="2419"/>
      <c r="U538" s="2419"/>
      <c r="V538" s="2419"/>
      <c r="W538" s="2419"/>
      <c r="X538" s="2419"/>
      <c r="Y538" s="2419"/>
      <c r="Z538" s="2419"/>
      <c r="AA538" s="2184"/>
      <c r="AB538" s="2184"/>
      <c r="AC538" s="2184"/>
    </row>
    <row r="539" spans="1:29" ht="12.5">
      <c r="A539" s="2419"/>
      <c r="B539" s="862"/>
      <c r="C539" s="2419"/>
      <c r="D539" s="2419"/>
      <c r="E539" s="2419"/>
      <c r="F539" s="2419"/>
      <c r="G539" s="2419"/>
      <c r="H539" s="2419"/>
      <c r="I539" s="2419"/>
      <c r="J539" s="2419"/>
      <c r="K539" s="2419"/>
      <c r="L539" s="2419"/>
      <c r="M539" s="2419"/>
      <c r="N539" s="2419"/>
      <c r="O539" s="2419"/>
      <c r="P539" s="2419"/>
      <c r="Q539" s="2419"/>
      <c r="R539" s="2419"/>
      <c r="S539" s="2419"/>
      <c r="T539" s="2419"/>
      <c r="U539" s="2419"/>
      <c r="V539" s="2419"/>
      <c r="W539" s="2419"/>
      <c r="X539" s="2419"/>
      <c r="Y539" s="2419"/>
      <c r="Z539" s="2419"/>
      <c r="AA539" s="2184"/>
      <c r="AB539" s="2184"/>
      <c r="AC539" s="2184"/>
    </row>
    <row r="540" spans="1:29" ht="12.5">
      <c r="A540" s="2419"/>
      <c r="B540" s="862"/>
      <c r="C540" s="2419"/>
      <c r="D540" s="2419"/>
      <c r="E540" s="2419"/>
      <c r="F540" s="2419"/>
      <c r="G540" s="2419"/>
      <c r="H540" s="2419"/>
      <c r="I540" s="2419"/>
      <c r="J540" s="2419"/>
      <c r="K540" s="2419"/>
      <c r="L540" s="2419"/>
      <c r="M540" s="2419"/>
      <c r="N540" s="2419"/>
      <c r="O540" s="2419"/>
      <c r="P540" s="2419"/>
      <c r="Q540" s="2419"/>
      <c r="R540" s="2419"/>
      <c r="S540" s="2419"/>
      <c r="T540" s="2419"/>
      <c r="U540" s="2419"/>
      <c r="V540" s="2419"/>
      <c r="W540" s="2419"/>
      <c r="X540" s="2419"/>
      <c r="Y540" s="2419"/>
      <c r="Z540" s="2419"/>
      <c r="AA540" s="2184"/>
      <c r="AB540" s="2184"/>
      <c r="AC540" s="2184"/>
    </row>
    <row r="541" spans="1:29" ht="12.5">
      <c r="A541" s="2419"/>
      <c r="B541" s="862"/>
      <c r="C541" s="2419"/>
      <c r="D541" s="2419"/>
      <c r="E541" s="2419"/>
      <c r="F541" s="2419"/>
      <c r="G541" s="2419"/>
      <c r="H541" s="2419"/>
      <c r="I541" s="2419"/>
      <c r="J541" s="2419"/>
      <c r="K541" s="2419"/>
      <c r="L541" s="2419"/>
      <c r="M541" s="2419"/>
      <c r="N541" s="2419"/>
      <c r="O541" s="2419"/>
      <c r="P541" s="2419"/>
      <c r="Q541" s="2419"/>
      <c r="R541" s="2419"/>
      <c r="S541" s="2419"/>
      <c r="T541" s="2419"/>
      <c r="U541" s="2419"/>
      <c r="V541" s="2419"/>
      <c r="W541" s="2419"/>
      <c r="X541" s="2419"/>
      <c r="Y541" s="2419"/>
      <c r="Z541" s="2419"/>
      <c r="AA541" s="2184"/>
      <c r="AB541" s="2184"/>
      <c r="AC541" s="2184"/>
    </row>
    <row r="542" spans="1:29" ht="12.5">
      <c r="A542" s="2419"/>
      <c r="B542" s="862"/>
      <c r="C542" s="2419"/>
      <c r="D542" s="2419"/>
      <c r="E542" s="2419"/>
      <c r="F542" s="2419"/>
      <c r="G542" s="2419"/>
      <c r="H542" s="2419"/>
      <c r="I542" s="2419"/>
      <c r="J542" s="2419"/>
      <c r="K542" s="2419"/>
      <c r="L542" s="2419"/>
      <c r="M542" s="2419"/>
      <c r="N542" s="2419"/>
      <c r="O542" s="2419"/>
      <c r="P542" s="2419"/>
      <c r="Q542" s="2419"/>
      <c r="R542" s="2419"/>
      <c r="S542" s="2419"/>
      <c r="T542" s="2419"/>
      <c r="U542" s="2419"/>
      <c r="V542" s="2419"/>
      <c r="W542" s="2419"/>
      <c r="X542" s="2419"/>
      <c r="Y542" s="2419"/>
      <c r="Z542" s="2419"/>
      <c r="AA542" s="2184"/>
      <c r="AB542" s="2184"/>
      <c r="AC542" s="2184"/>
    </row>
    <row r="543" spans="1:29" ht="12.5">
      <c r="A543" s="2419"/>
      <c r="B543" s="862"/>
      <c r="C543" s="2419"/>
      <c r="D543" s="2419"/>
      <c r="E543" s="2419"/>
      <c r="F543" s="2419"/>
      <c r="G543" s="2419"/>
      <c r="H543" s="2419"/>
      <c r="I543" s="2419"/>
      <c r="J543" s="2419"/>
      <c r="K543" s="2419"/>
      <c r="L543" s="2419"/>
      <c r="M543" s="2419"/>
      <c r="N543" s="2419"/>
      <c r="O543" s="2419"/>
      <c r="P543" s="2419"/>
      <c r="Q543" s="2419"/>
      <c r="R543" s="2419"/>
      <c r="S543" s="2419"/>
      <c r="T543" s="2419"/>
      <c r="U543" s="2419"/>
      <c r="V543" s="2419"/>
      <c r="W543" s="2419"/>
      <c r="X543" s="2419"/>
      <c r="Y543" s="2419"/>
      <c r="Z543" s="2419"/>
      <c r="AA543" s="2184"/>
      <c r="AB543" s="2184"/>
      <c r="AC543" s="2184"/>
    </row>
    <row r="544" spans="1:29" ht="12.5">
      <c r="A544" s="2419"/>
      <c r="B544" s="862"/>
      <c r="C544" s="2419"/>
      <c r="D544" s="2419"/>
      <c r="E544" s="2419"/>
      <c r="F544" s="2419"/>
      <c r="G544" s="2419"/>
      <c r="H544" s="2419"/>
      <c r="I544" s="2419"/>
      <c r="J544" s="2419"/>
      <c r="K544" s="2419"/>
      <c r="L544" s="2419"/>
      <c r="M544" s="2419"/>
      <c r="N544" s="2419"/>
      <c r="O544" s="2419"/>
      <c r="P544" s="2419"/>
      <c r="Q544" s="2419"/>
      <c r="R544" s="2419"/>
      <c r="S544" s="2419"/>
      <c r="T544" s="2419"/>
      <c r="U544" s="2419"/>
      <c r="V544" s="2419"/>
      <c r="W544" s="2419"/>
      <c r="X544" s="2419"/>
      <c r="Y544" s="2419"/>
      <c r="Z544" s="2419"/>
      <c r="AA544" s="2184"/>
      <c r="AB544" s="2184"/>
      <c r="AC544" s="2184"/>
    </row>
    <row r="545" spans="1:29" ht="12.5">
      <c r="A545" s="2419"/>
      <c r="B545" s="862"/>
      <c r="C545" s="2419"/>
      <c r="D545" s="2419"/>
      <c r="E545" s="2419"/>
      <c r="F545" s="2419"/>
      <c r="G545" s="2419"/>
      <c r="H545" s="2419"/>
      <c r="I545" s="2419"/>
      <c r="J545" s="2419"/>
      <c r="K545" s="2419"/>
      <c r="L545" s="2419"/>
      <c r="M545" s="2419"/>
      <c r="N545" s="2419"/>
      <c r="O545" s="2419"/>
      <c r="P545" s="2419"/>
      <c r="Q545" s="2419"/>
      <c r="R545" s="2419"/>
      <c r="S545" s="2419"/>
      <c r="T545" s="2419"/>
      <c r="U545" s="2419"/>
      <c r="V545" s="2419"/>
      <c r="W545" s="2419"/>
      <c r="X545" s="2419"/>
      <c r="Y545" s="2419"/>
      <c r="Z545" s="2419"/>
      <c r="AA545" s="2184"/>
      <c r="AB545" s="2184"/>
      <c r="AC545" s="2184"/>
    </row>
    <row r="546" spans="1:29" ht="12.5">
      <c r="A546" s="2419"/>
      <c r="B546" s="862"/>
      <c r="C546" s="2419"/>
      <c r="D546" s="2419"/>
      <c r="E546" s="2419"/>
      <c r="F546" s="2419"/>
      <c r="G546" s="2419"/>
      <c r="H546" s="2419"/>
      <c r="I546" s="2419"/>
      <c r="J546" s="2419"/>
      <c r="K546" s="2419"/>
      <c r="L546" s="2419"/>
      <c r="M546" s="2419"/>
      <c r="N546" s="2419"/>
      <c r="O546" s="2419"/>
      <c r="P546" s="2419"/>
      <c r="Q546" s="2419"/>
      <c r="R546" s="2419"/>
      <c r="S546" s="2419"/>
      <c r="T546" s="2419"/>
      <c r="U546" s="2419"/>
      <c r="V546" s="2419"/>
      <c r="W546" s="2419"/>
      <c r="X546" s="2419"/>
      <c r="Y546" s="2419"/>
      <c r="Z546" s="2419"/>
      <c r="AA546" s="2184"/>
      <c r="AB546" s="2184"/>
      <c r="AC546" s="2184"/>
    </row>
    <row r="547" spans="1:29" ht="12.5">
      <c r="A547" s="2419"/>
      <c r="B547" s="862"/>
      <c r="C547" s="2419"/>
      <c r="D547" s="2419"/>
      <c r="E547" s="2419"/>
      <c r="F547" s="2419"/>
      <c r="G547" s="2419"/>
      <c r="H547" s="2419"/>
      <c r="I547" s="2419"/>
      <c r="J547" s="2419"/>
      <c r="K547" s="2419"/>
      <c r="L547" s="2419"/>
      <c r="M547" s="2419"/>
      <c r="N547" s="2419"/>
      <c r="O547" s="2419"/>
      <c r="P547" s="2419"/>
      <c r="Q547" s="2419"/>
      <c r="R547" s="2419"/>
      <c r="S547" s="2419"/>
      <c r="T547" s="2419"/>
      <c r="U547" s="2419"/>
      <c r="V547" s="2419"/>
      <c r="W547" s="2419"/>
      <c r="X547" s="2419"/>
      <c r="Y547" s="2419"/>
      <c r="Z547" s="2419"/>
      <c r="AA547" s="2184"/>
      <c r="AB547" s="2184"/>
      <c r="AC547" s="2184"/>
    </row>
    <row r="548" spans="1:29" ht="12.5">
      <c r="A548" s="2419"/>
      <c r="B548" s="862"/>
      <c r="C548" s="2419"/>
      <c r="D548" s="2419"/>
      <c r="E548" s="2419"/>
      <c r="F548" s="2419"/>
      <c r="G548" s="2419"/>
      <c r="H548" s="2419"/>
      <c r="I548" s="2419"/>
      <c r="J548" s="2419"/>
      <c r="K548" s="2419"/>
      <c r="L548" s="2419"/>
      <c r="M548" s="2419"/>
      <c r="N548" s="2419"/>
      <c r="O548" s="2419"/>
      <c r="P548" s="2419"/>
      <c r="Q548" s="2419"/>
      <c r="R548" s="2419"/>
      <c r="S548" s="2419"/>
      <c r="T548" s="2419"/>
      <c r="U548" s="2419"/>
      <c r="V548" s="2419"/>
      <c r="W548" s="2419"/>
      <c r="X548" s="2419"/>
      <c r="Y548" s="2419"/>
      <c r="Z548" s="2419"/>
      <c r="AA548" s="2184"/>
      <c r="AB548" s="2184"/>
      <c r="AC548" s="2184"/>
    </row>
    <row r="549" spans="1:29" ht="12.5">
      <c r="A549" s="2419"/>
      <c r="B549" s="862"/>
      <c r="C549" s="2419"/>
      <c r="D549" s="2419"/>
      <c r="E549" s="2419"/>
      <c r="F549" s="2419"/>
      <c r="G549" s="2419"/>
      <c r="H549" s="2419"/>
      <c r="I549" s="2419"/>
      <c r="J549" s="2419"/>
      <c r="K549" s="2419"/>
      <c r="L549" s="2419"/>
      <c r="M549" s="2419"/>
      <c r="N549" s="2419"/>
      <c r="O549" s="2419"/>
      <c r="P549" s="2419"/>
      <c r="Q549" s="2419"/>
      <c r="R549" s="2419"/>
      <c r="S549" s="2419"/>
      <c r="T549" s="2419"/>
      <c r="U549" s="2419"/>
      <c r="V549" s="2419"/>
      <c r="W549" s="2419"/>
      <c r="X549" s="2419"/>
      <c r="Y549" s="2419"/>
      <c r="Z549" s="2419"/>
      <c r="AA549" s="2184"/>
      <c r="AB549" s="2184"/>
      <c r="AC549" s="2184"/>
    </row>
    <row r="550" spans="1:29" ht="12.5">
      <c r="A550" s="2419"/>
      <c r="B550" s="862"/>
      <c r="C550" s="2419"/>
      <c r="D550" s="2419"/>
      <c r="E550" s="2419"/>
      <c r="F550" s="2419"/>
      <c r="G550" s="2419"/>
      <c r="H550" s="2419"/>
      <c r="I550" s="2419"/>
      <c r="J550" s="2419"/>
      <c r="K550" s="2419"/>
      <c r="L550" s="2419"/>
      <c r="M550" s="2419"/>
      <c r="N550" s="2419"/>
      <c r="O550" s="2419"/>
      <c r="P550" s="2419"/>
      <c r="Q550" s="2419"/>
      <c r="R550" s="2419"/>
      <c r="S550" s="2419"/>
      <c r="T550" s="2419"/>
      <c r="U550" s="2419"/>
      <c r="V550" s="2419"/>
      <c r="W550" s="2419"/>
      <c r="X550" s="2419"/>
      <c r="Y550" s="2419"/>
      <c r="Z550" s="2419"/>
      <c r="AA550" s="2184"/>
      <c r="AB550" s="2184"/>
      <c r="AC550" s="2184"/>
    </row>
    <row r="551" spans="1:29" ht="12.5">
      <c r="A551" s="2419"/>
      <c r="B551" s="862"/>
      <c r="C551" s="2419"/>
      <c r="D551" s="2419"/>
      <c r="E551" s="2419"/>
      <c r="F551" s="2419"/>
      <c r="G551" s="2419"/>
      <c r="H551" s="2419"/>
      <c r="I551" s="2419"/>
      <c r="J551" s="2419"/>
      <c r="K551" s="2419"/>
      <c r="L551" s="2419"/>
      <c r="M551" s="2419"/>
      <c r="N551" s="2419"/>
      <c r="O551" s="2419"/>
      <c r="P551" s="2419"/>
      <c r="Q551" s="2419"/>
      <c r="R551" s="2419"/>
      <c r="S551" s="2419"/>
      <c r="T551" s="2419"/>
      <c r="U551" s="2419"/>
      <c r="V551" s="2419"/>
      <c r="W551" s="2419"/>
      <c r="X551" s="2419"/>
      <c r="Y551" s="2419"/>
      <c r="Z551" s="2419"/>
      <c r="AA551" s="2184"/>
      <c r="AB551" s="2184"/>
      <c r="AC551" s="2184"/>
    </row>
    <row r="552" spans="1:29" ht="12.5">
      <c r="A552" s="2419"/>
      <c r="B552" s="862"/>
      <c r="C552" s="2419"/>
      <c r="D552" s="2419"/>
      <c r="E552" s="2419"/>
      <c r="F552" s="2419"/>
      <c r="G552" s="2419"/>
      <c r="H552" s="2419"/>
      <c r="I552" s="2419"/>
      <c r="J552" s="2419"/>
      <c r="K552" s="2419"/>
      <c r="L552" s="2419"/>
      <c r="M552" s="2419"/>
      <c r="N552" s="2419"/>
      <c r="O552" s="2419"/>
      <c r="P552" s="2419"/>
      <c r="Q552" s="2419"/>
      <c r="R552" s="2419"/>
      <c r="S552" s="2419"/>
      <c r="T552" s="2419"/>
      <c r="U552" s="2419"/>
      <c r="V552" s="2419"/>
      <c r="W552" s="2419"/>
      <c r="X552" s="2419"/>
      <c r="Y552" s="2419"/>
      <c r="Z552" s="2419"/>
      <c r="AA552" s="2184"/>
      <c r="AB552" s="2184"/>
      <c r="AC552" s="2184"/>
    </row>
    <row r="553" spans="1:29" ht="12.5">
      <c r="A553" s="2419"/>
      <c r="B553" s="862"/>
      <c r="C553" s="2419"/>
      <c r="D553" s="2419"/>
      <c r="E553" s="2419"/>
      <c r="F553" s="2419"/>
      <c r="G553" s="2419"/>
      <c r="H553" s="2419"/>
      <c r="I553" s="2419"/>
      <c r="J553" s="2419"/>
      <c r="K553" s="2419"/>
      <c r="L553" s="2419"/>
      <c r="M553" s="2419"/>
      <c r="N553" s="2419"/>
      <c r="O553" s="2419"/>
      <c r="P553" s="2419"/>
      <c r="Q553" s="2419"/>
      <c r="R553" s="2419"/>
      <c r="S553" s="2419"/>
      <c r="T553" s="2419"/>
      <c r="U553" s="2419"/>
      <c r="V553" s="2419"/>
      <c r="W553" s="2419"/>
      <c r="X553" s="2419"/>
      <c r="Y553" s="2419"/>
      <c r="Z553" s="2419"/>
      <c r="AA553" s="2184"/>
      <c r="AB553" s="2184"/>
      <c r="AC553" s="2184"/>
    </row>
    <row r="554" spans="1:29" ht="12.5">
      <c r="A554" s="2419"/>
      <c r="B554" s="862"/>
      <c r="C554" s="2419"/>
      <c r="D554" s="2419"/>
      <c r="E554" s="2419"/>
      <c r="F554" s="2419"/>
      <c r="G554" s="2419"/>
      <c r="H554" s="2419"/>
      <c r="I554" s="2419"/>
      <c r="J554" s="2419"/>
      <c r="K554" s="2419"/>
      <c r="L554" s="2419"/>
      <c r="M554" s="2419"/>
      <c r="N554" s="2419"/>
      <c r="O554" s="2419"/>
      <c r="P554" s="2419"/>
      <c r="Q554" s="2419"/>
      <c r="R554" s="2419"/>
      <c r="S554" s="2419"/>
      <c r="T554" s="2419"/>
      <c r="U554" s="2419"/>
      <c r="V554" s="2419"/>
      <c r="W554" s="2419"/>
      <c r="X554" s="2419"/>
      <c r="Y554" s="2419"/>
      <c r="Z554" s="2419"/>
      <c r="AA554" s="2184"/>
      <c r="AB554" s="2184"/>
      <c r="AC554" s="2184"/>
    </row>
    <row r="555" spans="1:29" ht="12.5">
      <c r="A555" s="2419"/>
      <c r="B555" s="862"/>
      <c r="C555" s="2419"/>
      <c r="D555" s="2419"/>
      <c r="E555" s="2419"/>
      <c r="F555" s="2419"/>
      <c r="G555" s="2419"/>
      <c r="H555" s="2419"/>
      <c r="I555" s="2419"/>
      <c r="J555" s="2419"/>
      <c r="K555" s="2419"/>
      <c r="L555" s="2419"/>
      <c r="M555" s="2419"/>
      <c r="N555" s="2419"/>
      <c r="O555" s="2419"/>
      <c r="P555" s="2419"/>
      <c r="Q555" s="2419"/>
      <c r="R555" s="2419"/>
      <c r="S555" s="2419"/>
      <c r="T555" s="2419"/>
      <c r="U555" s="2419"/>
      <c r="V555" s="2419"/>
      <c r="W555" s="2419"/>
      <c r="X555" s="2419"/>
      <c r="Y555" s="2419"/>
      <c r="Z555" s="2419"/>
      <c r="AA555" s="2184"/>
      <c r="AB555" s="2184"/>
      <c r="AC555" s="2184"/>
    </row>
    <row r="556" spans="1:29" ht="12.5">
      <c r="A556" s="2419"/>
      <c r="B556" s="862"/>
      <c r="C556" s="2419"/>
      <c r="D556" s="2419"/>
      <c r="E556" s="2419"/>
      <c r="F556" s="2419"/>
      <c r="G556" s="2419"/>
      <c r="H556" s="2419"/>
      <c r="I556" s="2419"/>
      <c r="J556" s="2419"/>
      <c r="K556" s="2419"/>
      <c r="L556" s="2419"/>
      <c r="M556" s="2419"/>
      <c r="N556" s="2419"/>
      <c r="O556" s="2419"/>
      <c r="P556" s="2419"/>
      <c r="Q556" s="2419"/>
      <c r="R556" s="2419"/>
      <c r="S556" s="2419"/>
      <c r="T556" s="2419"/>
      <c r="U556" s="2419"/>
      <c r="V556" s="2419"/>
      <c r="W556" s="2419"/>
      <c r="X556" s="2419"/>
      <c r="Y556" s="2419"/>
      <c r="Z556" s="2419"/>
      <c r="AA556" s="2184"/>
      <c r="AB556" s="2184"/>
      <c r="AC556" s="2184"/>
    </row>
    <row r="557" spans="1:29" ht="12.5">
      <c r="A557" s="2419"/>
      <c r="B557" s="862"/>
      <c r="C557" s="2419"/>
      <c r="D557" s="2419"/>
      <c r="E557" s="2419"/>
      <c r="F557" s="2419"/>
      <c r="G557" s="2419"/>
      <c r="H557" s="2419"/>
      <c r="I557" s="2419"/>
      <c r="J557" s="2419"/>
      <c r="K557" s="2419"/>
      <c r="L557" s="2419"/>
      <c r="M557" s="2419"/>
      <c r="N557" s="2419"/>
      <c r="O557" s="2419"/>
      <c r="P557" s="2419"/>
      <c r="Q557" s="2419"/>
      <c r="R557" s="2419"/>
      <c r="S557" s="2419"/>
      <c r="T557" s="2419"/>
      <c r="U557" s="2419"/>
      <c r="V557" s="2419"/>
      <c r="W557" s="2419"/>
      <c r="X557" s="2419"/>
      <c r="Y557" s="2419"/>
      <c r="Z557" s="2419"/>
      <c r="AA557" s="2184"/>
      <c r="AB557" s="2184"/>
      <c r="AC557" s="2184"/>
    </row>
    <row r="558" spans="1:29" ht="12.5">
      <c r="A558" s="2419"/>
      <c r="B558" s="862"/>
      <c r="C558" s="2419"/>
      <c r="D558" s="2419"/>
      <c r="E558" s="2419"/>
      <c r="F558" s="2419"/>
      <c r="G558" s="2419"/>
      <c r="H558" s="2419"/>
      <c r="I558" s="2419"/>
      <c r="J558" s="2419"/>
      <c r="K558" s="2419"/>
      <c r="L558" s="2419"/>
      <c r="M558" s="2419"/>
      <c r="N558" s="2419"/>
      <c r="O558" s="2419"/>
      <c r="P558" s="2419"/>
      <c r="Q558" s="2419"/>
      <c r="R558" s="2419"/>
      <c r="S558" s="2419"/>
      <c r="T558" s="2419"/>
      <c r="U558" s="2419"/>
      <c r="V558" s="2419"/>
      <c r="W558" s="2419"/>
      <c r="X558" s="2419"/>
      <c r="Y558" s="2419"/>
      <c r="Z558" s="2419"/>
      <c r="AA558" s="2184"/>
      <c r="AB558" s="2184"/>
      <c r="AC558" s="2184"/>
    </row>
    <row r="559" spans="1:29" ht="12.5">
      <c r="A559" s="2419"/>
      <c r="B559" s="862"/>
      <c r="C559" s="2419"/>
      <c r="D559" s="2419"/>
      <c r="E559" s="2419"/>
      <c r="F559" s="2419"/>
      <c r="G559" s="2419"/>
      <c r="H559" s="2419"/>
      <c r="I559" s="2419"/>
      <c r="J559" s="2419"/>
      <c r="K559" s="2419"/>
      <c r="L559" s="2419"/>
      <c r="M559" s="2419"/>
      <c r="N559" s="2419"/>
      <c r="O559" s="2419"/>
      <c r="P559" s="2419"/>
      <c r="Q559" s="2419"/>
      <c r="R559" s="2419"/>
      <c r="S559" s="2419"/>
      <c r="T559" s="2419"/>
      <c r="U559" s="2419"/>
      <c r="V559" s="2419"/>
      <c r="W559" s="2419"/>
      <c r="X559" s="2419"/>
      <c r="Y559" s="2419"/>
      <c r="Z559" s="2419"/>
      <c r="AA559" s="2184"/>
      <c r="AB559" s="2184"/>
      <c r="AC559" s="2184"/>
    </row>
    <row r="560" spans="1:29" ht="12.5">
      <c r="A560" s="2419"/>
      <c r="B560" s="862"/>
      <c r="C560" s="2419"/>
      <c r="D560" s="2419"/>
      <c r="E560" s="2419"/>
      <c r="F560" s="2419"/>
      <c r="G560" s="2419"/>
      <c r="H560" s="2419"/>
      <c r="I560" s="2419"/>
      <c r="J560" s="2419"/>
      <c r="K560" s="2419"/>
      <c r="L560" s="2419"/>
      <c r="M560" s="2419"/>
      <c r="N560" s="2419"/>
      <c r="O560" s="2419"/>
      <c r="P560" s="2419"/>
      <c r="Q560" s="2419"/>
      <c r="R560" s="2419"/>
      <c r="S560" s="2419"/>
      <c r="T560" s="2419"/>
      <c r="U560" s="2419"/>
      <c r="V560" s="2419"/>
      <c r="W560" s="2419"/>
      <c r="X560" s="2419"/>
      <c r="Y560" s="2419"/>
      <c r="Z560" s="2419"/>
      <c r="AA560" s="2184"/>
      <c r="AB560" s="2184"/>
      <c r="AC560" s="2184"/>
    </row>
    <row r="561" spans="1:29" ht="12.5">
      <c r="A561" s="2419"/>
      <c r="B561" s="862"/>
      <c r="C561" s="2419"/>
      <c r="D561" s="2419"/>
      <c r="E561" s="2419"/>
      <c r="F561" s="2419"/>
      <c r="G561" s="2419"/>
      <c r="H561" s="2419"/>
      <c r="I561" s="2419"/>
      <c r="J561" s="2419"/>
      <c r="K561" s="2419"/>
      <c r="L561" s="2419"/>
      <c r="M561" s="2419"/>
      <c r="N561" s="2419"/>
      <c r="O561" s="2419"/>
      <c r="P561" s="2419"/>
      <c r="Q561" s="2419"/>
      <c r="R561" s="2419"/>
      <c r="S561" s="2419"/>
      <c r="T561" s="2419"/>
      <c r="U561" s="2419"/>
      <c r="V561" s="2419"/>
      <c r="W561" s="2419"/>
      <c r="X561" s="2419"/>
      <c r="Y561" s="2419"/>
      <c r="Z561" s="2419"/>
      <c r="AA561" s="2184"/>
      <c r="AB561" s="2184"/>
      <c r="AC561" s="2184"/>
    </row>
    <row r="562" spans="1:29" ht="12.5">
      <c r="A562" s="2419"/>
      <c r="B562" s="862"/>
      <c r="C562" s="2419"/>
      <c r="D562" s="2419"/>
      <c r="E562" s="2419"/>
      <c r="F562" s="2419"/>
      <c r="G562" s="2419"/>
      <c r="H562" s="2419"/>
      <c r="I562" s="2419"/>
      <c r="J562" s="2419"/>
      <c r="K562" s="2419"/>
      <c r="L562" s="2419"/>
      <c r="M562" s="2419"/>
      <c r="N562" s="2419"/>
      <c r="O562" s="2419"/>
      <c r="P562" s="2419"/>
      <c r="Q562" s="2419"/>
      <c r="R562" s="2419"/>
      <c r="S562" s="2419"/>
      <c r="T562" s="2419"/>
      <c r="U562" s="2419"/>
      <c r="V562" s="2419"/>
      <c r="W562" s="2419"/>
      <c r="X562" s="2419"/>
      <c r="Y562" s="2419"/>
      <c r="Z562" s="2419"/>
      <c r="AA562" s="2184"/>
      <c r="AB562" s="2184"/>
      <c r="AC562" s="2184"/>
    </row>
    <row r="563" spans="1:29" ht="12.5">
      <c r="A563" s="2419"/>
      <c r="B563" s="862"/>
      <c r="C563" s="2419"/>
      <c r="D563" s="2419"/>
      <c r="E563" s="2419"/>
      <c r="F563" s="2419"/>
      <c r="G563" s="2419"/>
      <c r="H563" s="2419"/>
      <c r="I563" s="2419"/>
      <c r="J563" s="2419"/>
      <c r="K563" s="2419"/>
      <c r="L563" s="2419"/>
      <c r="M563" s="2419"/>
      <c r="N563" s="2419"/>
      <c r="O563" s="2419"/>
      <c r="P563" s="2419"/>
      <c r="Q563" s="2419"/>
      <c r="R563" s="2419"/>
      <c r="S563" s="2419"/>
      <c r="T563" s="2419"/>
      <c r="U563" s="2419"/>
      <c r="V563" s="2419"/>
      <c r="W563" s="2419"/>
      <c r="X563" s="2419"/>
      <c r="Y563" s="2419"/>
      <c r="Z563" s="2419"/>
      <c r="AA563" s="2184"/>
      <c r="AB563" s="2184"/>
      <c r="AC563" s="2184"/>
    </row>
    <row r="564" spans="1:29" ht="12.5">
      <c r="A564" s="2419"/>
      <c r="B564" s="862"/>
      <c r="C564" s="2419"/>
      <c r="D564" s="2419"/>
      <c r="E564" s="2419"/>
      <c r="F564" s="2419"/>
      <c r="G564" s="2419"/>
      <c r="H564" s="2419"/>
      <c r="I564" s="2419"/>
      <c r="J564" s="2419"/>
      <c r="K564" s="2419"/>
      <c r="L564" s="2419"/>
      <c r="M564" s="2419"/>
      <c r="N564" s="2419"/>
      <c r="O564" s="2419"/>
      <c r="P564" s="2419"/>
      <c r="Q564" s="2419"/>
      <c r="R564" s="2419"/>
      <c r="S564" s="2419"/>
      <c r="T564" s="2419"/>
      <c r="U564" s="2419"/>
      <c r="V564" s="2419"/>
      <c r="W564" s="2419"/>
      <c r="X564" s="2419"/>
      <c r="Y564" s="2419"/>
      <c r="Z564" s="2419"/>
      <c r="AA564" s="2184"/>
      <c r="AB564" s="2184"/>
      <c r="AC564" s="2184"/>
    </row>
    <row r="565" spans="1:29" ht="12.5">
      <c r="A565" s="2419"/>
      <c r="B565" s="862"/>
      <c r="C565" s="2419"/>
      <c r="D565" s="2419"/>
      <c r="E565" s="2419"/>
      <c r="F565" s="2419"/>
      <c r="G565" s="2419"/>
      <c r="H565" s="2419"/>
      <c r="I565" s="2419"/>
      <c r="J565" s="2419"/>
      <c r="K565" s="2419"/>
      <c r="L565" s="2419"/>
      <c r="M565" s="2419"/>
      <c r="N565" s="2419"/>
      <c r="O565" s="2419"/>
      <c r="P565" s="2419"/>
      <c r="Q565" s="2419"/>
      <c r="R565" s="2419"/>
      <c r="S565" s="2419"/>
      <c r="T565" s="2419"/>
      <c r="U565" s="2419"/>
      <c r="V565" s="2419"/>
      <c r="W565" s="2419"/>
      <c r="X565" s="2419"/>
      <c r="Y565" s="2419"/>
      <c r="Z565" s="2419"/>
      <c r="AA565" s="2184"/>
      <c r="AB565" s="2184"/>
      <c r="AC565" s="2184"/>
    </row>
    <row r="566" spans="1:29" ht="12.5">
      <c r="A566" s="2419"/>
      <c r="B566" s="862"/>
      <c r="C566" s="2419"/>
      <c r="D566" s="2419"/>
      <c r="E566" s="2419"/>
      <c r="F566" s="2419"/>
      <c r="G566" s="2419"/>
      <c r="H566" s="2419"/>
      <c r="I566" s="2419"/>
      <c r="J566" s="2419"/>
      <c r="K566" s="2419"/>
      <c r="L566" s="2419"/>
      <c r="M566" s="2419"/>
      <c r="N566" s="2419"/>
      <c r="O566" s="2419"/>
      <c r="P566" s="2419"/>
      <c r="Q566" s="2419"/>
      <c r="R566" s="2419"/>
      <c r="S566" s="2419"/>
      <c r="T566" s="2419"/>
      <c r="U566" s="2419"/>
      <c r="V566" s="2419"/>
      <c r="W566" s="2419"/>
      <c r="X566" s="2419"/>
      <c r="Y566" s="2419"/>
      <c r="Z566" s="2419"/>
      <c r="AA566" s="2184"/>
      <c r="AB566" s="2184"/>
      <c r="AC566" s="2184"/>
    </row>
    <row r="567" spans="1:29" ht="12.5">
      <c r="A567" s="2419"/>
      <c r="B567" s="862"/>
      <c r="C567" s="2419"/>
      <c r="D567" s="2419"/>
      <c r="E567" s="2419"/>
      <c r="F567" s="2419"/>
      <c r="G567" s="2419"/>
      <c r="H567" s="2419"/>
      <c r="I567" s="2419"/>
      <c r="J567" s="2419"/>
      <c r="K567" s="2419"/>
      <c r="L567" s="2419"/>
      <c r="M567" s="2419"/>
      <c r="N567" s="2419"/>
      <c r="O567" s="2419"/>
      <c r="P567" s="2419"/>
      <c r="Q567" s="2419"/>
      <c r="R567" s="2419"/>
      <c r="S567" s="2419"/>
      <c r="T567" s="2419"/>
      <c r="U567" s="2419"/>
      <c r="V567" s="2419"/>
      <c r="W567" s="2419"/>
      <c r="X567" s="2419"/>
      <c r="Y567" s="2419"/>
      <c r="Z567" s="2419"/>
      <c r="AA567" s="2184"/>
      <c r="AB567" s="2184"/>
      <c r="AC567" s="2184"/>
    </row>
    <row r="568" spans="1:29" ht="12.5">
      <c r="A568" s="2419"/>
      <c r="B568" s="862"/>
      <c r="C568" s="2419"/>
      <c r="D568" s="2419"/>
      <c r="E568" s="2419"/>
      <c r="F568" s="2419"/>
      <c r="G568" s="2419"/>
      <c r="H568" s="2419"/>
      <c r="I568" s="2419"/>
      <c r="J568" s="2419"/>
      <c r="K568" s="2419"/>
      <c r="L568" s="2419"/>
      <c r="M568" s="2419"/>
      <c r="N568" s="2419"/>
      <c r="O568" s="2419"/>
      <c r="P568" s="2419"/>
      <c r="Q568" s="2419"/>
      <c r="R568" s="2419"/>
      <c r="S568" s="2419"/>
      <c r="T568" s="2419"/>
      <c r="U568" s="2419"/>
      <c r="V568" s="2419"/>
      <c r="W568" s="2419"/>
      <c r="X568" s="2419"/>
      <c r="Y568" s="2419"/>
      <c r="Z568" s="2419"/>
      <c r="AA568" s="2184"/>
      <c r="AB568" s="2184"/>
      <c r="AC568" s="2184"/>
    </row>
    <row r="569" spans="1:29" ht="12.5">
      <c r="A569" s="2419"/>
      <c r="B569" s="862"/>
      <c r="C569" s="2419"/>
      <c r="D569" s="2419"/>
      <c r="E569" s="2419"/>
      <c r="F569" s="2419"/>
      <c r="G569" s="2419"/>
      <c r="H569" s="2419"/>
      <c r="I569" s="2419"/>
      <c r="J569" s="2419"/>
      <c r="K569" s="2419"/>
      <c r="L569" s="2419"/>
      <c r="M569" s="2419"/>
      <c r="N569" s="2419"/>
      <c r="O569" s="2419"/>
      <c r="P569" s="2419"/>
      <c r="Q569" s="2419"/>
      <c r="R569" s="2419"/>
      <c r="S569" s="2419"/>
      <c r="T569" s="2419"/>
      <c r="U569" s="2419"/>
      <c r="V569" s="2419"/>
      <c r="W569" s="2419"/>
      <c r="X569" s="2419"/>
      <c r="Y569" s="2419"/>
      <c r="Z569" s="2419"/>
      <c r="AA569" s="2184"/>
      <c r="AB569" s="2184"/>
      <c r="AC569" s="2184"/>
    </row>
    <row r="570" spans="1:29" ht="12.5">
      <c r="A570" s="2419"/>
      <c r="B570" s="862"/>
      <c r="C570" s="2419"/>
      <c r="D570" s="2419"/>
      <c r="E570" s="2419"/>
      <c r="F570" s="2419"/>
      <c r="G570" s="2419"/>
      <c r="H570" s="2419"/>
      <c r="I570" s="2419"/>
      <c r="J570" s="2419"/>
      <c r="K570" s="2419"/>
      <c r="L570" s="2419"/>
      <c r="M570" s="2419"/>
      <c r="N570" s="2419"/>
      <c r="O570" s="2419"/>
      <c r="P570" s="2419"/>
      <c r="Q570" s="2419"/>
      <c r="R570" s="2419"/>
      <c r="S570" s="2419"/>
      <c r="T570" s="2419"/>
      <c r="U570" s="2419"/>
      <c r="V570" s="2419"/>
      <c r="W570" s="2419"/>
      <c r="X570" s="2419"/>
      <c r="Y570" s="2419"/>
      <c r="Z570" s="2419"/>
      <c r="AA570" s="2184"/>
      <c r="AB570" s="2184"/>
      <c r="AC570" s="2184"/>
    </row>
    <row r="571" spans="1:29" ht="12.5">
      <c r="A571" s="2419"/>
      <c r="B571" s="862"/>
      <c r="C571" s="2419"/>
      <c r="D571" s="2419"/>
      <c r="E571" s="2419"/>
      <c r="F571" s="2419"/>
      <c r="G571" s="2419"/>
      <c r="H571" s="2419"/>
      <c r="I571" s="2419"/>
      <c r="J571" s="2419"/>
      <c r="K571" s="2419"/>
      <c r="L571" s="2419"/>
      <c r="M571" s="2419"/>
      <c r="N571" s="2419"/>
      <c r="O571" s="2419"/>
      <c r="P571" s="2419"/>
      <c r="Q571" s="2419"/>
      <c r="R571" s="2419"/>
      <c r="S571" s="2419"/>
      <c r="T571" s="2419"/>
      <c r="U571" s="2419"/>
      <c r="V571" s="2419"/>
      <c r="W571" s="2419"/>
      <c r="X571" s="2419"/>
      <c r="Y571" s="2419"/>
      <c r="Z571" s="2419"/>
      <c r="AA571" s="2184"/>
      <c r="AB571" s="2184"/>
      <c r="AC571" s="2184"/>
    </row>
    <row r="572" spans="1:29" ht="12.5">
      <c r="A572" s="2419"/>
      <c r="B572" s="862"/>
      <c r="C572" s="2419"/>
      <c r="D572" s="2419"/>
      <c r="E572" s="2419"/>
      <c r="F572" s="2419"/>
      <c r="G572" s="2419"/>
      <c r="H572" s="2419"/>
      <c r="I572" s="2419"/>
      <c r="J572" s="2419"/>
      <c r="K572" s="2419"/>
      <c r="L572" s="2419"/>
      <c r="M572" s="2419"/>
      <c r="N572" s="2419"/>
      <c r="O572" s="2419"/>
      <c r="P572" s="2419"/>
      <c r="Q572" s="2419"/>
      <c r="R572" s="2419"/>
      <c r="S572" s="2419"/>
      <c r="T572" s="2419"/>
      <c r="U572" s="2419"/>
      <c r="V572" s="2419"/>
      <c r="W572" s="2419"/>
      <c r="X572" s="2419"/>
      <c r="Y572" s="2419"/>
      <c r="Z572" s="2419"/>
      <c r="AA572" s="2184"/>
      <c r="AB572" s="2184"/>
      <c r="AC572" s="2184"/>
    </row>
    <row r="573" spans="1:29" ht="12.5">
      <c r="A573" s="2419"/>
      <c r="B573" s="862"/>
      <c r="C573" s="2419"/>
      <c r="D573" s="2419"/>
      <c r="E573" s="2419"/>
      <c r="F573" s="2419"/>
      <c r="G573" s="2419"/>
      <c r="H573" s="2419"/>
      <c r="I573" s="2419"/>
      <c r="J573" s="2419"/>
      <c r="K573" s="2419"/>
      <c r="L573" s="2419"/>
      <c r="M573" s="2419"/>
      <c r="N573" s="2419"/>
      <c r="O573" s="2419"/>
      <c r="P573" s="2419"/>
      <c r="Q573" s="2419"/>
      <c r="R573" s="2419"/>
      <c r="S573" s="2419"/>
      <c r="T573" s="2419"/>
      <c r="U573" s="2419"/>
      <c r="V573" s="2419"/>
      <c r="W573" s="2419"/>
      <c r="X573" s="2419"/>
      <c r="Y573" s="2419"/>
      <c r="Z573" s="2419"/>
      <c r="AA573" s="2184"/>
      <c r="AB573" s="2184"/>
      <c r="AC573" s="2184"/>
    </row>
    <row r="574" spans="1:29" ht="12.5">
      <c r="A574" s="2419"/>
      <c r="B574" s="862"/>
      <c r="C574" s="2419"/>
      <c r="D574" s="2419"/>
      <c r="E574" s="2419"/>
      <c r="F574" s="2419"/>
      <c r="G574" s="2419"/>
      <c r="H574" s="2419"/>
      <c r="I574" s="2419"/>
      <c r="J574" s="2419"/>
      <c r="K574" s="2419"/>
      <c r="L574" s="2419"/>
      <c r="M574" s="2419"/>
      <c r="N574" s="2419"/>
      <c r="O574" s="2419"/>
      <c r="P574" s="2419"/>
      <c r="Q574" s="2419"/>
      <c r="R574" s="2419"/>
      <c r="S574" s="2419"/>
      <c r="T574" s="2419"/>
      <c r="U574" s="2419"/>
      <c r="V574" s="2419"/>
      <c r="W574" s="2419"/>
      <c r="X574" s="2419"/>
      <c r="Y574" s="2419"/>
      <c r="Z574" s="2419"/>
      <c r="AA574" s="2184"/>
      <c r="AB574" s="2184"/>
      <c r="AC574" s="2184"/>
    </row>
    <row r="575" spans="1:29" ht="12.5">
      <c r="A575" s="2419"/>
      <c r="B575" s="862"/>
      <c r="C575" s="2419"/>
      <c r="D575" s="2419"/>
      <c r="E575" s="2419"/>
      <c r="F575" s="2419"/>
      <c r="G575" s="2419"/>
      <c r="H575" s="2419"/>
      <c r="I575" s="2419"/>
      <c r="J575" s="2419"/>
      <c r="K575" s="2419"/>
      <c r="L575" s="2419"/>
      <c r="M575" s="2419"/>
      <c r="N575" s="2419"/>
      <c r="O575" s="2419"/>
      <c r="P575" s="2419"/>
      <c r="Q575" s="2419"/>
      <c r="R575" s="2419"/>
      <c r="S575" s="2419"/>
      <c r="T575" s="2419"/>
      <c r="U575" s="2419"/>
      <c r="V575" s="2419"/>
      <c r="W575" s="2419"/>
      <c r="X575" s="2419"/>
      <c r="Y575" s="2419"/>
      <c r="Z575" s="2419"/>
      <c r="AA575" s="2184"/>
      <c r="AB575" s="2184"/>
      <c r="AC575" s="2184"/>
    </row>
    <row r="576" spans="1:29" ht="12.5">
      <c r="A576" s="2419"/>
      <c r="B576" s="862"/>
      <c r="C576" s="2419"/>
      <c r="D576" s="2419"/>
      <c r="E576" s="2419"/>
      <c r="F576" s="2419"/>
      <c r="G576" s="2419"/>
      <c r="H576" s="2419"/>
      <c r="I576" s="2419"/>
      <c r="J576" s="2419"/>
      <c r="K576" s="2419"/>
      <c r="L576" s="2419"/>
      <c r="M576" s="2419"/>
      <c r="N576" s="2419"/>
      <c r="O576" s="2419"/>
      <c r="P576" s="2419"/>
      <c r="Q576" s="2419"/>
      <c r="R576" s="2419"/>
      <c r="S576" s="2419"/>
      <c r="T576" s="2419"/>
      <c r="U576" s="2419"/>
      <c r="V576" s="2419"/>
      <c r="W576" s="2419"/>
      <c r="X576" s="2419"/>
      <c r="Y576" s="2419"/>
      <c r="Z576" s="2419"/>
      <c r="AA576" s="2184"/>
      <c r="AB576" s="2184"/>
      <c r="AC576" s="2184"/>
    </row>
    <row r="577" spans="1:29" ht="12.5">
      <c r="A577" s="2419"/>
      <c r="B577" s="862"/>
      <c r="C577" s="2419"/>
      <c r="D577" s="2419"/>
      <c r="E577" s="2419"/>
      <c r="F577" s="2419"/>
      <c r="G577" s="2419"/>
      <c r="H577" s="2419"/>
      <c r="I577" s="2419"/>
      <c r="J577" s="2419"/>
      <c r="K577" s="2419"/>
      <c r="L577" s="2419"/>
      <c r="M577" s="2419"/>
      <c r="N577" s="2419"/>
      <c r="O577" s="2419"/>
      <c r="P577" s="2419"/>
      <c r="Q577" s="2419"/>
      <c r="R577" s="2419"/>
      <c r="S577" s="2419"/>
      <c r="T577" s="2419"/>
      <c r="U577" s="2419"/>
      <c r="V577" s="2419"/>
      <c r="W577" s="2419"/>
      <c r="X577" s="2419"/>
      <c r="Y577" s="2419"/>
      <c r="Z577" s="2419"/>
      <c r="AA577" s="2184"/>
      <c r="AB577" s="2184"/>
      <c r="AC577" s="2184"/>
    </row>
    <row r="578" spans="1:29" ht="12.5">
      <c r="A578" s="2419"/>
      <c r="B578" s="862"/>
      <c r="C578" s="2419"/>
      <c r="D578" s="2419"/>
      <c r="E578" s="2419"/>
      <c r="F578" s="2419"/>
      <c r="G578" s="2419"/>
      <c r="H578" s="2419"/>
      <c r="I578" s="2419"/>
      <c r="J578" s="2419"/>
      <c r="K578" s="2419"/>
      <c r="L578" s="2419"/>
      <c r="M578" s="2419"/>
      <c r="N578" s="2419"/>
      <c r="O578" s="2419"/>
      <c r="P578" s="2419"/>
      <c r="Q578" s="2419"/>
      <c r="R578" s="2419"/>
      <c r="S578" s="2419"/>
      <c r="T578" s="2419"/>
      <c r="U578" s="2419"/>
      <c r="V578" s="2419"/>
      <c r="W578" s="2419"/>
      <c r="X578" s="2419"/>
      <c r="Y578" s="2419"/>
      <c r="Z578" s="2419"/>
      <c r="AA578" s="2184"/>
      <c r="AB578" s="2184"/>
      <c r="AC578" s="2184"/>
    </row>
    <row r="579" spans="1:29" ht="12.5">
      <c r="A579" s="2419"/>
      <c r="B579" s="862"/>
      <c r="C579" s="2419"/>
      <c r="D579" s="2419"/>
      <c r="E579" s="2419"/>
      <c r="F579" s="2419"/>
      <c r="G579" s="2419"/>
      <c r="H579" s="2419"/>
      <c r="I579" s="2419"/>
      <c r="J579" s="2419"/>
      <c r="K579" s="2419"/>
      <c r="L579" s="2419"/>
      <c r="M579" s="2419"/>
      <c r="N579" s="2419"/>
      <c r="O579" s="2419"/>
      <c r="P579" s="2419"/>
      <c r="Q579" s="2419"/>
      <c r="R579" s="2419"/>
      <c r="S579" s="2419"/>
      <c r="T579" s="2419"/>
      <c r="U579" s="2419"/>
      <c r="V579" s="2419"/>
      <c r="W579" s="2419"/>
      <c r="X579" s="2419"/>
      <c r="Y579" s="2419"/>
      <c r="Z579" s="2419"/>
      <c r="AA579" s="2184"/>
      <c r="AB579" s="2184"/>
      <c r="AC579" s="2184"/>
    </row>
    <row r="580" spans="1:29" ht="12.5">
      <c r="A580" s="2419"/>
      <c r="B580" s="862"/>
      <c r="C580" s="2419"/>
      <c r="D580" s="2419"/>
      <c r="E580" s="2419"/>
      <c r="F580" s="2419"/>
      <c r="G580" s="2419"/>
      <c r="H580" s="2419"/>
      <c r="I580" s="2419"/>
      <c r="J580" s="2419"/>
      <c r="K580" s="2419"/>
      <c r="L580" s="2419"/>
      <c r="M580" s="2419"/>
      <c r="N580" s="2419"/>
      <c r="O580" s="2419"/>
      <c r="P580" s="2419"/>
      <c r="Q580" s="2419"/>
      <c r="R580" s="2419"/>
      <c r="S580" s="2419"/>
      <c r="T580" s="2419"/>
      <c r="U580" s="2419"/>
      <c r="V580" s="2419"/>
      <c r="W580" s="2419"/>
      <c r="X580" s="2419"/>
      <c r="Y580" s="2419"/>
      <c r="Z580" s="2419"/>
      <c r="AA580" s="2184"/>
      <c r="AB580" s="2184"/>
      <c r="AC580" s="2184"/>
    </row>
    <row r="581" spans="1:29" ht="12.5">
      <c r="A581" s="2419"/>
      <c r="B581" s="862"/>
      <c r="C581" s="2419"/>
      <c r="D581" s="2419"/>
      <c r="E581" s="2419"/>
      <c r="F581" s="2419"/>
      <c r="G581" s="2419"/>
      <c r="H581" s="2419"/>
      <c r="I581" s="2419"/>
      <c r="J581" s="2419"/>
      <c r="K581" s="2419"/>
      <c r="L581" s="2419"/>
      <c r="M581" s="2419"/>
      <c r="N581" s="2419"/>
      <c r="O581" s="2419"/>
      <c r="P581" s="2419"/>
      <c r="Q581" s="2419"/>
      <c r="R581" s="2419"/>
      <c r="S581" s="2419"/>
      <c r="T581" s="2419"/>
      <c r="U581" s="2419"/>
      <c r="V581" s="2419"/>
      <c r="W581" s="2419"/>
      <c r="X581" s="2419"/>
      <c r="Y581" s="2419"/>
      <c r="Z581" s="2419"/>
      <c r="AA581" s="2184"/>
      <c r="AB581" s="2184"/>
      <c r="AC581" s="2184"/>
    </row>
    <row r="582" spans="1:29" ht="12.5">
      <c r="A582" s="2419"/>
      <c r="B582" s="862"/>
      <c r="C582" s="2419"/>
      <c r="D582" s="2419"/>
      <c r="E582" s="2419"/>
      <c r="F582" s="2419"/>
      <c r="G582" s="2419"/>
      <c r="H582" s="2419"/>
      <c r="I582" s="2419"/>
      <c r="J582" s="2419"/>
      <c r="K582" s="2419"/>
      <c r="L582" s="2419"/>
      <c r="M582" s="2419"/>
      <c r="N582" s="2419"/>
      <c r="O582" s="2419"/>
      <c r="P582" s="2419"/>
      <c r="Q582" s="2419"/>
      <c r="R582" s="2419"/>
      <c r="S582" s="2419"/>
      <c r="T582" s="2419"/>
      <c r="U582" s="2419"/>
      <c r="V582" s="2419"/>
      <c r="W582" s="2419"/>
      <c r="X582" s="2419"/>
      <c r="Y582" s="2419"/>
      <c r="Z582" s="2419"/>
      <c r="AA582" s="2184"/>
      <c r="AB582" s="2184"/>
      <c r="AC582" s="2184"/>
    </row>
    <row r="583" spans="1:29" ht="12.5">
      <c r="A583" s="2419"/>
      <c r="B583" s="862"/>
      <c r="C583" s="2419"/>
      <c r="D583" s="2419"/>
      <c r="E583" s="2419"/>
      <c r="F583" s="2419"/>
      <c r="G583" s="2419"/>
      <c r="H583" s="2419"/>
      <c r="I583" s="2419"/>
      <c r="J583" s="2419"/>
      <c r="K583" s="2419"/>
      <c r="L583" s="2419"/>
      <c r="M583" s="2419"/>
      <c r="N583" s="2419"/>
      <c r="O583" s="2419"/>
      <c r="P583" s="2419"/>
      <c r="Q583" s="2419"/>
      <c r="R583" s="2419"/>
      <c r="S583" s="2419"/>
      <c r="T583" s="2419"/>
      <c r="U583" s="2419"/>
      <c r="V583" s="2419"/>
      <c r="W583" s="2419"/>
      <c r="X583" s="2419"/>
      <c r="Y583" s="2419"/>
      <c r="Z583" s="2419"/>
      <c r="AA583" s="2184"/>
      <c r="AB583" s="2184"/>
      <c r="AC583" s="2184"/>
    </row>
    <row r="584" spans="1:29" ht="12.5">
      <c r="A584" s="2419"/>
      <c r="B584" s="862"/>
      <c r="C584" s="2419"/>
      <c r="D584" s="2419"/>
      <c r="E584" s="2419"/>
      <c r="F584" s="2419"/>
      <c r="G584" s="2419"/>
      <c r="H584" s="2419"/>
      <c r="I584" s="2419"/>
      <c r="J584" s="2419"/>
      <c r="K584" s="2419"/>
      <c r="L584" s="2419"/>
      <c r="M584" s="2419"/>
      <c r="N584" s="2419"/>
      <c r="O584" s="2419"/>
      <c r="P584" s="2419"/>
      <c r="Q584" s="2419"/>
      <c r="R584" s="2419"/>
      <c r="S584" s="2419"/>
      <c r="T584" s="2419"/>
      <c r="U584" s="2419"/>
      <c r="V584" s="2419"/>
      <c r="W584" s="2419"/>
      <c r="X584" s="2419"/>
      <c r="Y584" s="2419"/>
      <c r="Z584" s="2419"/>
      <c r="AA584" s="2184"/>
      <c r="AB584" s="2184"/>
      <c r="AC584" s="2184"/>
    </row>
    <row r="585" spans="1:29" ht="12.5">
      <c r="A585" s="2419"/>
      <c r="B585" s="862"/>
      <c r="C585" s="2419"/>
      <c r="D585" s="2419"/>
      <c r="E585" s="2419"/>
      <c r="F585" s="2419"/>
      <c r="G585" s="2419"/>
      <c r="H585" s="2419"/>
      <c r="I585" s="2419"/>
      <c r="J585" s="2419"/>
      <c r="K585" s="2419"/>
      <c r="L585" s="2419"/>
      <c r="M585" s="2419"/>
      <c r="N585" s="2419"/>
      <c r="O585" s="2419"/>
      <c r="P585" s="2419"/>
      <c r="Q585" s="2419"/>
      <c r="R585" s="2419"/>
      <c r="S585" s="2419"/>
      <c r="T585" s="2419"/>
      <c r="U585" s="2419"/>
      <c r="V585" s="2419"/>
      <c r="W585" s="2419"/>
      <c r="X585" s="2419"/>
      <c r="Y585" s="2419"/>
      <c r="Z585" s="2419"/>
      <c r="AA585" s="2184"/>
      <c r="AB585" s="2184"/>
      <c r="AC585" s="2184"/>
    </row>
    <row r="586" spans="1:29" ht="12.5">
      <c r="A586" s="2419"/>
      <c r="B586" s="862"/>
      <c r="C586" s="2419"/>
      <c r="D586" s="2419"/>
      <c r="E586" s="2419"/>
      <c r="F586" s="2419"/>
      <c r="G586" s="2419"/>
      <c r="H586" s="2419"/>
      <c r="I586" s="2419"/>
      <c r="J586" s="2419"/>
      <c r="K586" s="2419"/>
      <c r="L586" s="2419"/>
      <c r="M586" s="2419"/>
      <c r="N586" s="2419"/>
      <c r="O586" s="2419"/>
      <c r="P586" s="2419"/>
      <c r="Q586" s="2419"/>
      <c r="R586" s="2419"/>
      <c r="S586" s="2419"/>
      <c r="T586" s="2419"/>
      <c r="U586" s="2419"/>
      <c r="V586" s="2419"/>
      <c r="W586" s="2419"/>
      <c r="X586" s="2419"/>
      <c r="Y586" s="2419"/>
      <c r="Z586" s="2419"/>
      <c r="AA586" s="2184"/>
      <c r="AB586" s="2184"/>
      <c r="AC586" s="2184"/>
    </row>
    <row r="587" spans="1:29" ht="12.5">
      <c r="A587" s="2419"/>
      <c r="B587" s="862"/>
      <c r="C587" s="2419"/>
      <c r="D587" s="2419"/>
      <c r="E587" s="2419"/>
      <c r="F587" s="2419"/>
      <c r="G587" s="2419"/>
      <c r="H587" s="2419"/>
      <c r="I587" s="2419"/>
      <c r="J587" s="2419"/>
      <c r="K587" s="2419"/>
      <c r="L587" s="2419"/>
      <c r="M587" s="2419"/>
      <c r="N587" s="2419"/>
      <c r="O587" s="2419"/>
      <c r="P587" s="2419"/>
      <c r="Q587" s="2419"/>
      <c r="R587" s="2419"/>
      <c r="S587" s="2419"/>
      <c r="T587" s="2419"/>
      <c r="U587" s="2419"/>
      <c r="V587" s="2419"/>
      <c r="W587" s="2419"/>
      <c r="X587" s="2419"/>
      <c r="Y587" s="2419"/>
      <c r="Z587" s="2419"/>
      <c r="AA587" s="2184"/>
      <c r="AB587" s="2184"/>
      <c r="AC587" s="2184"/>
    </row>
    <row r="588" spans="1:29" ht="12.5">
      <c r="A588" s="2419"/>
      <c r="B588" s="862"/>
      <c r="C588" s="2419"/>
      <c r="D588" s="2419"/>
      <c r="E588" s="2419"/>
      <c r="F588" s="2419"/>
      <c r="G588" s="2419"/>
      <c r="H588" s="2419"/>
      <c r="I588" s="2419"/>
      <c r="J588" s="2419"/>
      <c r="K588" s="2419"/>
      <c r="L588" s="2419"/>
      <c r="M588" s="2419"/>
      <c r="N588" s="2419"/>
      <c r="O588" s="2419"/>
      <c r="P588" s="2419"/>
      <c r="Q588" s="2419"/>
      <c r="R588" s="2419"/>
      <c r="S588" s="2419"/>
      <c r="T588" s="2419"/>
      <c r="U588" s="2419"/>
      <c r="V588" s="2419"/>
      <c r="W588" s="2419"/>
      <c r="X588" s="2419"/>
      <c r="Y588" s="2419"/>
      <c r="Z588" s="2419"/>
      <c r="AA588" s="2184"/>
      <c r="AB588" s="2184"/>
      <c r="AC588" s="2184"/>
    </row>
    <row r="589" spans="1:29" ht="12.5">
      <c r="A589" s="2419"/>
      <c r="B589" s="862"/>
      <c r="C589" s="2419"/>
      <c r="D589" s="2419"/>
      <c r="E589" s="2419"/>
      <c r="F589" s="2419"/>
      <c r="G589" s="2419"/>
      <c r="H589" s="2419"/>
      <c r="I589" s="2419"/>
      <c r="J589" s="2419"/>
      <c r="K589" s="2419"/>
      <c r="L589" s="2419"/>
      <c r="M589" s="2419"/>
      <c r="N589" s="2419"/>
      <c r="O589" s="2419"/>
      <c r="P589" s="2419"/>
      <c r="Q589" s="2419"/>
      <c r="R589" s="2419"/>
      <c r="S589" s="2419"/>
      <c r="T589" s="2419"/>
      <c r="U589" s="2419"/>
      <c r="V589" s="2419"/>
      <c r="W589" s="2419"/>
      <c r="X589" s="2419"/>
      <c r="Y589" s="2419"/>
      <c r="Z589" s="2419"/>
      <c r="AA589" s="2184"/>
      <c r="AB589" s="2184"/>
      <c r="AC589" s="2184"/>
    </row>
    <row r="590" spans="1:29" ht="12.5">
      <c r="A590" s="2419"/>
      <c r="B590" s="862"/>
      <c r="C590" s="2419"/>
      <c r="D590" s="2419"/>
      <c r="E590" s="2419"/>
      <c r="F590" s="2419"/>
      <c r="G590" s="2419"/>
      <c r="H590" s="2419"/>
      <c r="I590" s="2419"/>
      <c r="J590" s="2419"/>
      <c r="K590" s="2419"/>
      <c r="L590" s="2419"/>
      <c r="M590" s="2419"/>
      <c r="N590" s="2419"/>
      <c r="O590" s="2419"/>
      <c r="P590" s="2419"/>
      <c r="Q590" s="2419"/>
      <c r="R590" s="2419"/>
      <c r="S590" s="2419"/>
      <c r="T590" s="2419"/>
      <c r="U590" s="2419"/>
      <c r="V590" s="2419"/>
      <c r="W590" s="2419"/>
      <c r="X590" s="2419"/>
      <c r="Y590" s="2419"/>
      <c r="Z590" s="2419"/>
      <c r="AA590" s="2184"/>
      <c r="AB590" s="2184"/>
      <c r="AC590" s="2184"/>
    </row>
    <row r="591" spans="1:29" ht="12.5">
      <c r="A591" s="2419"/>
      <c r="B591" s="862"/>
      <c r="C591" s="2419"/>
      <c r="D591" s="2419"/>
      <c r="E591" s="2419"/>
      <c r="F591" s="2419"/>
      <c r="G591" s="2419"/>
      <c r="H591" s="2419"/>
      <c r="I591" s="2419"/>
      <c r="J591" s="2419"/>
      <c r="K591" s="2419"/>
      <c r="L591" s="2419"/>
      <c r="M591" s="2419"/>
      <c r="N591" s="2419"/>
      <c r="O591" s="2419"/>
      <c r="P591" s="2419"/>
      <c r="Q591" s="2419"/>
      <c r="R591" s="2419"/>
      <c r="S591" s="2419"/>
      <c r="T591" s="2419"/>
      <c r="U591" s="2419"/>
      <c r="V591" s="2419"/>
      <c r="W591" s="2419"/>
      <c r="X591" s="2419"/>
      <c r="Y591" s="2419"/>
      <c r="Z591" s="2419"/>
      <c r="AA591" s="2184"/>
      <c r="AB591" s="2184"/>
      <c r="AC591" s="2184"/>
    </row>
    <row r="592" spans="1:29" ht="12.5">
      <c r="A592" s="2419"/>
      <c r="B592" s="862"/>
      <c r="C592" s="2419"/>
      <c r="D592" s="2419"/>
      <c r="E592" s="2419"/>
      <c r="F592" s="2419"/>
      <c r="G592" s="2419"/>
      <c r="H592" s="2419"/>
      <c r="I592" s="2419"/>
      <c r="J592" s="2419"/>
      <c r="K592" s="2419"/>
      <c r="L592" s="2419"/>
      <c r="M592" s="2419"/>
      <c r="N592" s="2419"/>
      <c r="O592" s="2419"/>
      <c r="P592" s="2419"/>
      <c r="Q592" s="2419"/>
      <c r="R592" s="2419"/>
      <c r="S592" s="2419"/>
      <c r="T592" s="2419"/>
      <c r="U592" s="2419"/>
      <c r="V592" s="2419"/>
      <c r="W592" s="2419"/>
      <c r="X592" s="2419"/>
      <c r="Y592" s="2419"/>
      <c r="Z592" s="2419"/>
      <c r="AA592" s="2184"/>
      <c r="AB592" s="2184"/>
      <c r="AC592" s="2184"/>
    </row>
    <row r="593" spans="1:29" ht="12.5">
      <c r="A593" s="2419"/>
      <c r="B593" s="862"/>
      <c r="C593" s="2419"/>
      <c r="D593" s="2419"/>
      <c r="E593" s="2419"/>
      <c r="F593" s="2419"/>
      <c r="G593" s="2419"/>
      <c r="H593" s="2419"/>
      <c r="I593" s="2419"/>
      <c r="J593" s="2419"/>
      <c r="K593" s="2419"/>
      <c r="L593" s="2419"/>
      <c r="M593" s="2419"/>
      <c r="N593" s="2419"/>
      <c r="O593" s="2419"/>
      <c r="P593" s="2419"/>
      <c r="Q593" s="2419"/>
      <c r="R593" s="2419"/>
      <c r="S593" s="2419"/>
      <c r="T593" s="2419"/>
      <c r="U593" s="2419"/>
      <c r="V593" s="2419"/>
      <c r="W593" s="2419"/>
      <c r="X593" s="2419"/>
      <c r="Y593" s="2419"/>
      <c r="Z593" s="2419"/>
      <c r="AA593" s="2184"/>
      <c r="AB593" s="2184"/>
      <c r="AC593" s="2184"/>
    </row>
    <row r="594" spans="1:29" ht="12.5">
      <c r="A594" s="2419"/>
      <c r="B594" s="862"/>
      <c r="C594" s="2419"/>
      <c r="D594" s="2419"/>
      <c r="E594" s="2419"/>
      <c r="F594" s="2419"/>
      <c r="G594" s="2419"/>
      <c r="H594" s="2419"/>
      <c r="I594" s="2419"/>
      <c r="J594" s="2419"/>
      <c r="K594" s="2419"/>
      <c r="L594" s="2419"/>
      <c r="M594" s="2419"/>
      <c r="N594" s="2419"/>
      <c r="O594" s="2419"/>
      <c r="P594" s="2419"/>
      <c r="Q594" s="2419"/>
      <c r="R594" s="2419"/>
      <c r="S594" s="2419"/>
      <c r="T594" s="2419"/>
      <c r="U594" s="2419"/>
      <c r="V594" s="2419"/>
      <c r="W594" s="2419"/>
      <c r="X594" s="2419"/>
      <c r="Y594" s="2419"/>
      <c r="Z594" s="2419"/>
      <c r="AA594" s="2184"/>
      <c r="AB594" s="2184"/>
      <c r="AC594" s="2184"/>
    </row>
    <row r="595" spans="1:29" ht="12.5">
      <c r="A595" s="2419"/>
      <c r="B595" s="862"/>
      <c r="C595" s="2419"/>
      <c r="D595" s="2419"/>
      <c r="E595" s="2419"/>
      <c r="F595" s="2419"/>
      <c r="G595" s="2419"/>
      <c r="H595" s="2419"/>
      <c r="I595" s="2419"/>
      <c r="J595" s="2419"/>
      <c r="K595" s="2419"/>
      <c r="L595" s="2419"/>
      <c r="M595" s="2419"/>
      <c r="N595" s="2419"/>
      <c r="O595" s="2419"/>
      <c r="P595" s="2419"/>
      <c r="Q595" s="2419"/>
      <c r="R595" s="2419"/>
      <c r="S595" s="2419"/>
      <c r="T595" s="2419"/>
      <c r="U595" s="2419"/>
      <c r="V595" s="2419"/>
      <c r="W595" s="2419"/>
      <c r="X595" s="2419"/>
      <c r="Y595" s="2419"/>
      <c r="Z595" s="2419"/>
      <c r="AA595" s="2184"/>
      <c r="AB595" s="2184"/>
      <c r="AC595" s="2184"/>
    </row>
    <row r="596" spans="1:29" ht="12.5">
      <c r="A596" s="2419"/>
      <c r="B596" s="862"/>
      <c r="C596" s="2419"/>
      <c r="D596" s="2419"/>
      <c r="E596" s="2419"/>
      <c r="F596" s="2419"/>
      <c r="G596" s="2419"/>
      <c r="H596" s="2419"/>
      <c r="I596" s="2419"/>
      <c r="J596" s="2419"/>
      <c r="K596" s="2419"/>
      <c r="L596" s="2419"/>
      <c r="M596" s="2419"/>
      <c r="N596" s="2419"/>
      <c r="O596" s="2419"/>
      <c r="P596" s="2419"/>
      <c r="Q596" s="2419"/>
      <c r="R596" s="2419"/>
      <c r="S596" s="2419"/>
      <c r="T596" s="2419"/>
      <c r="U596" s="2419"/>
      <c r="V596" s="2419"/>
      <c r="W596" s="2419"/>
      <c r="X596" s="2419"/>
      <c r="Y596" s="2419"/>
      <c r="Z596" s="2419"/>
      <c r="AA596" s="2184"/>
      <c r="AB596" s="2184"/>
      <c r="AC596" s="2184"/>
    </row>
    <row r="597" spans="1:29" ht="12.5">
      <c r="A597" s="2419"/>
      <c r="B597" s="862"/>
      <c r="C597" s="2419"/>
      <c r="D597" s="2419"/>
      <c r="E597" s="2419"/>
      <c r="F597" s="2419"/>
      <c r="G597" s="2419"/>
      <c r="H597" s="2419"/>
      <c r="I597" s="2419"/>
      <c r="J597" s="2419"/>
      <c r="K597" s="2419"/>
      <c r="L597" s="2419"/>
      <c r="M597" s="2419"/>
      <c r="N597" s="2419"/>
      <c r="O597" s="2419"/>
      <c r="P597" s="2419"/>
      <c r="Q597" s="2419"/>
      <c r="R597" s="2419"/>
      <c r="S597" s="2419"/>
      <c r="T597" s="2419"/>
      <c r="U597" s="2419"/>
      <c r="V597" s="2419"/>
      <c r="W597" s="2419"/>
      <c r="X597" s="2419"/>
      <c r="Y597" s="2419"/>
      <c r="Z597" s="2419"/>
      <c r="AA597" s="2184"/>
      <c r="AB597" s="2184"/>
      <c r="AC597" s="2184"/>
    </row>
    <row r="598" spans="1:29" ht="12.5">
      <c r="A598" s="2419"/>
      <c r="B598" s="862"/>
      <c r="C598" s="2419"/>
      <c r="D598" s="2419"/>
      <c r="E598" s="2419"/>
      <c r="F598" s="2419"/>
      <c r="G598" s="2419"/>
      <c r="H598" s="2419"/>
      <c r="I598" s="2419"/>
      <c r="J598" s="2419"/>
      <c r="K598" s="2419"/>
      <c r="L598" s="2419"/>
      <c r="M598" s="2419"/>
      <c r="N598" s="2419"/>
      <c r="O598" s="2419"/>
      <c r="P598" s="2419"/>
      <c r="Q598" s="2419"/>
      <c r="R598" s="2419"/>
      <c r="S598" s="2419"/>
      <c r="T598" s="2419"/>
      <c r="U598" s="2419"/>
      <c r="V598" s="2419"/>
      <c r="W598" s="2419"/>
      <c r="X598" s="2419"/>
      <c r="Y598" s="2419"/>
      <c r="Z598" s="2419"/>
      <c r="AA598" s="2184"/>
      <c r="AB598" s="2184"/>
      <c r="AC598" s="2184"/>
    </row>
    <row r="599" spans="1:29" ht="12.5">
      <c r="A599" s="2419"/>
      <c r="B599" s="862"/>
      <c r="C599" s="2419"/>
      <c r="D599" s="2419"/>
      <c r="E599" s="2419"/>
      <c r="F599" s="2419"/>
      <c r="G599" s="2419"/>
      <c r="H599" s="2419"/>
      <c r="I599" s="2419"/>
      <c r="J599" s="2419"/>
      <c r="K599" s="2419"/>
      <c r="L599" s="2419"/>
      <c r="M599" s="2419"/>
      <c r="N599" s="2419"/>
      <c r="O599" s="2419"/>
      <c r="P599" s="2419"/>
      <c r="Q599" s="2419"/>
      <c r="R599" s="2419"/>
      <c r="S599" s="2419"/>
      <c r="T599" s="2419"/>
      <c r="U599" s="2419"/>
      <c r="V599" s="2419"/>
      <c r="W599" s="2419"/>
      <c r="X599" s="2419"/>
      <c r="Y599" s="2419"/>
      <c r="Z599" s="2419"/>
      <c r="AA599" s="2184"/>
      <c r="AB599" s="2184"/>
      <c r="AC599" s="2184"/>
    </row>
    <row r="600" spans="1:29" ht="12.5">
      <c r="A600" s="2419"/>
      <c r="B600" s="862"/>
      <c r="C600" s="2419"/>
      <c r="D600" s="2419"/>
      <c r="E600" s="2419"/>
      <c r="F600" s="2419"/>
      <c r="G600" s="2419"/>
      <c r="H600" s="2419"/>
      <c r="I600" s="2419"/>
      <c r="J600" s="2419"/>
      <c r="K600" s="2419"/>
      <c r="L600" s="2419"/>
      <c r="M600" s="2419"/>
      <c r="N600" s="2419"/>
      <c r="O600" s="2419"/>
      <c r="P600" s="2419"/>
      <c r="Q600" s="2419"/>
      <c r="R600" s="2419"/>
      <c r="S600" s="2419"/>
      <c r="T600" s="2419"/>
      <c r="U600" s="2419"/>
      <c r="V600" s="2419"/>
      <c r="W600" s="2419"/>
      <c r="X600" s="2419"/>
      <c r="Y600" s="2419"/>
      <c r="Z600" s="2419"/>
      <c r="AA600" s="2184"/>
      <c r="AB600" s="2184"/>
      <c r="AC600" s="2184"/>
    </row>
    <row r="601" spans="1:29" ht="12.5">
      <c r="A601" s="2419"/>
      <c r="B601" s="862"/>
      <c r="C601" s="2419"/>
      <c r="D601" s="2419"/>
      <c r="E601" s="2419"/>
      <c r="F601" s="2419"/>
      <c r="G601" s="2419"/>
      <c r="H601" s="2419"/>
      <c r="I601" s="2419"/>
      <c r="J601" s="2419"/>
      <c r="K601" s="2419"/>
      <c r="L601" s="2419"/>
      <c r="M601" s="2419"/>
      <c r="N601" s="2419"/>
      <c r="O601" s="2419"/>
      <c r="P601" s="2419"/>
      <c r="Q601" s="2419"/>
      <c r="R601" s="2419"/>
      <c r="S601" s="2419"/>
      <c r="T601" s="2419"/>
      <c r="U601" s="2419"/>
      <c r="V601" s="2419"/>
      <c r="W601" s="2419"/>
      <c r="X601" s="2419"/>
      <c r="Y601" s="2419"/>
      <c r="Z601" s="2419"/>
      <c r="AA601" s="2184"/>
      <c r="AB601" s="2184"/>
      <c r="AC601" s="2184"/>
    </row>
    <row r="602" spans="1:29" ht="12.5">
      <c r="A602" s="2419"/>
      <c r="B602" s="862"/>
      <c r="C602" s="2419"/>
      <c r="D602" s="2419"/>
      <c r="E602" s="2419"/>
      <c r="F602" s="2419"/>
      <c r="G602" s="2419"/>
      <c r="H602" s="2419"/>
      <c r="I602" s="2419"/>
      <c r="J602" s="2419"/>
      <c r="K602" s="2419"/>
      <c r="L602" s="2419"/>
      <c r="M602" s="2419"/>
      <c r="N602" s="2419"/>
      <c r="O602" s="2419"/>
      <c r="P602" s="2419"/>
      <c r="Q602" s="2419"/>
      <c r="R602" s="2419"/>
      <c r="S602" s="2419"/>
      <c r="T602" s="2419"/>
      <c r="U602" s="2419"/>
      <c r="V602" s="2419"/>
      <c r="W602" s="2419"/>
      <c r="X602" s="2419"/>
      <c r="Y602" s="2419"/>
      <c r="Z602" s="2419"/>
      <c r="AA602" s="2184"/>
      <c r="AB602" s="2184"/>
      <c r="AC602" s="2184"/>
    </row>
    <row r="603" spans="1:29" ht="12.5">
      <c r="A603" s="2419"/>
      <c r="B603" s="862"/>
      <c r="C603" s="2419"/>
      <c r="D603" s="2419"/>
      <c r="E603" s="2419"/>
      <c r="F603" s="2419"/>
      <c r="G603" s="2419"/>
      <c r="H603" s="2419"/>
      <c r="I603" s="2419"/>
      <c r="J603" s="2419"/>
      <c r="K603" s="2419"/>
      <c r="L603" s="2419"/>
      <c r="M603" s="2419"/>
      <c r="N603" s="2419"/>
      <c r="O603" s="2419"/>
      <c r="P603" s="2419"/>
      <c r="Q603" s="2419"/>
      <c r="R603" s="2419"/>
      <c r="S603" s="2419"/>
      <c r="T603" s="2419"/>
      <c r="U603" s="2419"/>
      <c r="V603" s="2419"/>
      <c r="W603" s="2419"/>
      <c r="X603" s="2419"/>
      <c r="Y603" s="2419"/>
      <c r="Z603" s="2419"/>
      <c r="AA603" s="2184"/>
      <c r="AB603" s="2184"/>
      <c r="AC603" s="2184"/>
    </row>
    <row r="604" spans="1:29" ht="12.5">
      <c r="A604" s="2419"/>
      <c r="B604" s="862"/>
      <c r="C604" s="2419"/>
      <c r="D604" s="2419"/>
      <c r="E604" s="2419"/>
      <c r="F604" s="2419"/>
      <c r="G604" s="2419"/>
      <c r="H604" s="2419"/>
      <c r="I604" s="2419"/>
      <c r="J604" s="2419"/>
      <c r="K604" s="2419"/>
      <c r="L604" s="2419"/>
      <c r="M604" s="2419"/>
      <c r="N604" s="2419"/>
      <c r="O604" s="2419"/>
      <c r="P604" s="2419"/>
      <c r="Q604" s="2419"/>
      <c r="R604" s="2419"/>
      <c r="S604" s="2419"/>
      <c r="T604" s="2419"/>
      <c r="U604" s="2419"/>
      <c r="V604" s="2419"/>
      <c r="W604" s="2419"/>
      <c r="X604" s="2419"/>
      <c r="Y604" s="2419"/>
      <c r="Z604" s="2419"/>
      <c r="AA604" s="2184"/>
      <c r="AB604" s="2184"/>
      <c r="AC604" s="2184"/>
    </row>
    <row r="605" spans="1:29" ht="12.5">
      <c r="A605" s="2419"/>
      <c r="B605" s="862"/>
      <c r="C605" s="2419"/>
      <c r="D605" s="2419"/>
      <c r="E605" s="2419"/>
      <c r="F605" s="2419"/>
      <c r="G605" s="2419"/>
      <c r="H605" s="2419"/>
      <c r="I605" s="2419"/>
      <c r="J605" s="2419"/>
      <c r="K605" s="2419"/>
      <c r="L605" s="2419"/>
      <c r="M605" s="2419"/>
      <c r="N605" s="2419"/>
      <c r="O605" s="2419"/>
      <c r="P605" s="2419"/>
      <c r="Q605" s="2419"/>
      <c r="R605" s="2419"/>
      <c r="S605" s="2419"/>
      <c r="T605" s="2419"/>
      <c r="U605" s="2419"/>
      <c r="V605" s="2419"/>
      <c r="W605" s="2419"/>
      <c r="X605" s="2419"/>
      <c r="Y605" s="2419"/>
      <c r="Z605" s="2419"/>
      <c r="AA605" s="2184"/>
      <c r="AB605" s="2184"/>
      <c r="AC605" s="2184"/>
    </row>
    <row r="606" spans="1:29" ht="12.5">
      <c r="A606" s="2419"/>
      <c r="B606" s="862"/>
      <c r="C606" s="2419"/>
      <c r="D606" s="2419"/>
      <c r="E606" s="2419"/>
      <c r="F606" s="2419"/>
      <c r="G606" s="2419"/>
      <c r="H606" s="2419"/>
      <c r="I606" s="2419"/>
      <c r="J606" s="2419"/>
      <c r="K606" s="2419"/>
      <c r="L606" s="2419"/>
      <c r="M606" s="2419"/>
      <c r="N606" s="2419"/>
      <c r="O606" s="2419"/>
      <c r="P606" s="2419"/>
      <c r="Q606" s="2419"/>
      <c r="R606" s="2419"/>
      <c r="S606" s="2419"/>
      <c r="T606" s="2419"/>
      <c r="U606" s="2419"/>
      <c r="V606" s="2419"/>
      <c r="W606" s="2419"/>
      <c r="X606" s="2419"/>
      <c r="Y606" s="2419"/>
      <c r="Z606" s="2419"/>
      <c r="AA606" s="2184"/>
      <c r="AB606" s="2184"/>
      <c r="AC606" s="2184"/>
    </row>
    <row r="607" spans="1:29" ht="12.5">
      <c r="A607" s="2419"/>
      <c r="B607" s="862"/>
      <c r="C607" s="2419"/>
      <c r="D607" s="2419"/>
      <c r="E607" s="2419"/>
      <c r="F607" s="2419"/>
      <c r="G607" s="2419"/>
      <c r="H607" s="2419"/>
      <c r="I607" s="2419"/>
      <c r="J607" s="2419"/>
      <c r="K607" s="2419"/>
      <c r="L607" s="2419"/>
      <c r="M607" s="2419"/>
      <c r="N607" s="2419"/>
      <c r="O607" s="2419"/>
      <c r="P607" s="2419"/>
      <c r="Q607" s="2419"/>
      <c r="R607" s="2419"/>
      <c r="S607" s="2419"/>
      <c r="T607" s="2419"/>
      <c r="U607" s="2419"/>
      <c r="V607" s="2419"/>
      <c r="W607" s="2419"/>
      <c r="X607" s="2419"/>
      <c r="Y607" s="2419"/>
      <c r="Z607" s="2419"/>
      <c r="AA607" s="2184"/>
      <c r="AB607" s="2184"/>
      <c r="AC607" s="2184"/>
    </row>
    <row r="608" spans="1:29" ht="12.5">
      <c r="A608" s="2419"/>
      <c r="B608" s="862"/>
      <c r="C608" s="2419"/>
      <c r="D608" s="2419"/>
      <c r="E608" s="2419"/>
      <c r="F608" s="2419"/>
      <c r="G608" s="2419"/>
      <c r="H608" s="2419"/>
      <c r="I608" s="2419"/>
      <c r="J608" s="2419"/>
      <c r="K608" s="2419"/>
      <c r="L608" s="2419"/>
      <c r="M608" s="2419"/>
      <c r="N608" s="2419"/>
      <c r="O608" s="2419"/>
      <c r="P608" s="2419"/>
      <c r="Q608" s="2419"/>
      <c r="R608" s="2419"/>
      <c r="S608" s="2419"/>
      <c r="T608" s="2419"/>
      <c r="U608" s="2419"/>
      <c r="V608" s="2419"/>
      <c r="W608" s="2419"/>
      <c r="X608" s="2419"/>
      <c r="Y608" s="2419"/>
      <c r="Z608" s="2419"/>
      <c r="AA608" s="2184"/>
      <c r="AB608" s="2184"/>
      <c r="AC608" s="2184"/>
    </row>
    <row r="609" spans="1:29" ht="12.5">
      <c r="A609" s="2419"/>
      <c r="B609" s="862"/>
      <c r="C609" s="2419"/>
      <c r="D609" s="2419"/>
      <c r="E609" s="2419"/>
      <c r="F609" s="2419"/>
      <c r="G609" s="2419"/>
      <c r="H609" s="2419"/>
      <c r="I609" s="2419"/>
      <c r="J609" s="2419"/>
      <c r="K609" s="2419"/>
      <c r="L609" s="2419"/>
      <c r="M609" s="2419"/>
      <c r="N609" s="2419"/>
      <c r="O609" s="2419"/>
      <c r="P609" s="2419"/>
      <c r="Q609" s="2419"/>
      <c r="R609" s="2419"/>
      <c r="S609" s="2419"/>
      <c r="T609" s="2419"/>
      <c r="U609" s="2419"/>
      <c r="V609" s="2419"/>
      <c r="W609" s="2419"/>
      <c r="X609" s="2419"/>
      <c r="Y609" s="2419"/>
      <c r="Z609" s="2419"/>
      <c r="AA609" s="2184"/>
      <c r="AB609" s="2184"/>
      <c r="AC609" s="2184"/>
    </row>
    <row r="610" spans="1:29" ht="12.5">
      <c r="A610" s="2419"/>
      <c r="B610" s="862"/>
      <c r="C610" s="2419"/>
      <c r="D610" s="2419"/>
      <c r="E610" s="2419"/>
      <c r="F610" s="2419"/>
      <c r="G610" s="2419"/>
      <c r="H610" s="2419"/>
      <c r="I610" s="2419"/>
      <c r="J610" s="2419"/>
      <c r="K610" s="2419"/>
      <c r="L610" s="2419"/>
      <c r="M610" s="2419"/>
      <c r="N610" s="2419"/>
      <c r="O610" s="2419"/>
      <c r="P610" s="2419"/>
      <c r="Q610" s="2419"/>
      <c r="R610" s="2419"/>
      <c r="S610" s="2419"/>
      <c r="T610" s="2419"/>
      <c r="U610" s="2419"/>
      <c r="V610" s="2419"/>
      <c r="W610" s="2419"/>
      <c r="X610" s="2419"/>
      <c r="Y610" s="2419"/>
      <c r="Z610" s="2419"/>
      <c r="AA610" s="2184"/>
      <c r="AB610" s="2184"/>
      <c r="AC610" s="2184"/>
    </row>
    <row r="611" spans="1:29" ht="12.5">
      <c r="A611" s="2419"/>
      <c r="B611" s="862"/>
      <c r="C611" s="2419"/>
      <c r="D611" s="2419"/>
      <c r="E611" s="2419"/>
      <c r="F611" s="2419"/>
      <c r="G611" s="2419"/>
      <c r="H611" s="2419"/>
      <c r="I611" s="2419"/>
      <c r="J611" s="2419"/>
      <c r="K611" s="2419"/>
      <c r="L611" s="2419"/>
      <c r="M611" s="2419"/>
      <c r="N611" s="2419"/>
      <c r="O611" s="2419"/>
      <c r="P611" s="2419"/>
      <c r="Q611" s="2419"/>
      <c r="R611" s="2419"/>
      <c r="S611" s="2419"/>
      <c r="T611" s="2419"/>
      <c r="U611" s="2419"/>
      <c r="V611" s="2419"/>
      <c r="W611" s="2419"/>
      <c r="X611" s="2419"/>
      <c r="Y611" s="2419"/>
      <c r="Z611" s="2419"/>
      <c r="AA611" s="2184"/>
      <c r="AB611" s="2184"/>
      <c r="AC611" s="2184"/>
    </row>
    <row r="612" spans="1:29" ht="12.5">
      <c r="A612" s="2419"/>
      <c r="B612" s="862"/>
      <c r="C612" s="2419"/>
      <c r="D612" s="2419"/>
      <c r="E612" s="2419"/>
      <c r="F612" s="2419"/>
      <c r="G612" s="2419"/>
      <c r="H612" s="2419"/>
      <c r="I612" s="2419"/>
      <c r="J612" s="2419"/>
      <c r="K612" s="2419"/>
      <c r="L612" s="2419"/>
      <c r="M612" s="2419"/>
      <c r="N612" s="2419"/>
      <c r="O612" s="2419"/>
      <c r="P612" s="2419"/>
      <c r="Q612" s="2419"/>
      <c r="R612" s="2419"/>
      <c r="S612" s="2419"/>
      <c r="T612" s="2419"/>
      <c r="U612" s="2419"/>
      <c r="V612" s="2419"/>
      <c r="W612" s="2419"/>
      <c r="X612" s="2419"/>
      <c r="Y612" s="2419"/>
      <c r="Z612" s="2419"/>
      <c r="AA612" s="2184"/>
      <c r="AB612" s="2184"/>
      <c r="AC612" s="2184"/>
    </row>
    <row r="613" spans="1:29" ht="12.5">
      <c r="A613" s="2419"/>
      <c r="B613" s="862"/>
      <c r="C613" s="2419"/>
      <c r="D613" s="2419"/>
      <c r="E613" s="2419"/>
      <c r="F613" s="2419"/>
      <c r="G613" s="2419"/>
      <c r="H613" s="2419"/>
      <c r="I613" s="2419"/>
      <c r="J613" s="2419"/>
      <c r="K613" s="2419"/>
      <c r="L613" s="2419"/>
      <c r="M613" s="2419"/>
      <c r="N613" s="2419"/>
      <c r="O613" s="2419"/>
      <c r="P613" s="2419"/>
      <c r="Q613" s="2419"/>
      <c r="R613" s="2419"/>
      <c r="S613" s="2419"/>
      <c r="T613" s="2419"/>
      <c r="U613" s="2419"/>
      <c r="V613" s="2419"/>
      <c r="W613" s="2419"/>
      <c r="X613" s="2419"/>
      <c r="Y613" s="2419"/>
      <c r="Z613" s="2419"/>
      <c r="AA613" s="2184"/>
      <c r="AB613" s="2184"/>
      <c r="AC613" s="2184"/>
    </row>
    <row r="614" spans="1:29" ht="12.5">
      <c r="A614" s="2419"/>
      <c r="B614" s="862"/>
      <c r="C614" s="2419"/>
      <c r="D614" s="2419"/>
      <c r="E614" s="2419"/>
      <c r="F614" s="2419"/>
      <c r="G614" s="2419"/>
      <c r="H614" s="2419"/>
      <c r="I614" s="2419"/>
      <c r="J614" s="2419"/>
      <c r="K614" s="2419"/>
      <c r="L614" s="2419"/>
      <c r="M614" s="2419"/>
      <c r="N614" s="2419"/>
      <c r="O614" s="2419"/>
      <c r="P614" s="2419"/>
      <c r="Q614" s="2419"/>
      <c r="R614" s="2419"/>
      <c r="S614" s="2419"/>
      <c r="T614" s="2419"/>
      <c r="U614" s="2419"/>
      <c r="V614" s="2419"/>
      <c r="W614" s="2419"/>
      <c r="X614" s="2419"/>
      <c r="Y614" s="2419"/>
      <c r="Z614" s="2419"/>
      <c r="AA614" s="2184"/>
      <c r="AB614" s="2184"/>
      <c r="AC614" s="2184"/>
    </row>
    <row r="615" spans="1:29" ht="12.5">
      <c r="A615" s="2419"/>
      <c r="B615" s="862"/>
      <c r="C615" s="2419"/>
      <c r="D615" s="2419"/>
      <c r="E615" s="2419"/>
      <c r="F615" s="2419"/>
      <c r="G615" s="2419"/>
      <c r="H615" s="2419"/>
      <c r="I615" s="2419"/>
      <c r="J615" s="2419"/>
      <c r="K615" s="2419"/>
      <c r="L615" s="2419"/>
      <c r="M615" s="2419"/>
      <c r="N615" s="2419"/>
      <c r="O615" s="2419"/>
      <c r="P615" s="2419"/>
      <c r="Q615" s="2419"/>
      <c r="R615" s="2419"/>
      <c r="S615" s="2419"/>
      <c r="T615" s="2419"/>
      <c r="U615" s="2419"/>
      <c r="V615" s="2419"/>
      <c r="W615" s="2419"/>
      <c r="X615" s="2419"/>
      <c r="Y615" s="2419"/>
      <c r="Z615" s="2419"/>
      <c r="AA615" s="2184"/>
      <c r="AB615" s="2184"/>
      <c r="AC615" s="2184"/>
    </row>
    <row r="616" spans="1:29" ht="12.5">
      <c r="A616" s="2419"/>
      <c r="B616" s="862"/>
      <c r="C616" s="2419"/>
      <c r="D616" s="2419"/>
      <c r="E616" s="2419"/>
      <c r="F616" s="2419"/>
      <c r="G616" s="2419"/>
      <c r="H616" s="2419"/>
      <c r="I616" s="2419"/>
      <c r="J616" s="2419"/>
      <c r="K616" s="2419"/>
      <c r="L616" s="2419"/>
      <c r="M616" s="2419"/>
      <c r="N616" s="2419"/>
      <c r="O616" s="2419"/>
      <c r="P616" s="2419"/>
      <c r="Q616" s="2419"/>
      <c r="R616" s="2419"/>
      <c r="S616" s="2419"/>
      <c r="T616" s="2419"/>
      <c r="U616" s="2419"/>
      <c r="V616" s="2419"/>
      <c r="W616" s="2419"/>
      <c r="X616" s="2419"/>
      <c r="Y616" s="2419"/>
      <c r="Z616" s="2419"/>
      <c r="AA616" s="2184"/>
      <c r="AB616" s="2184"/>
      <c r="AC616" s="2184"/>
    </row>
    <row r="617" spans="1:29" ht="12.5">
      <c r="A617" s="2419"/>
      <c r="B617" s="862"/>
      <c r="C617" s="2419"/>
      <c r="D617" s="2419"/>
      <c r="E617" s="2419"/>
      <c r="F617" s="2419"/>
      <c r="G617" s="2419"/>
      <c r="H617" s="2419"/>
      <c r="I617" s="2419"/>
      <c r="J617" s="2419"/>
      <c r="K617" s="2419"/>
      <c r="L617" s="2419"/>
      <c r="M617" s="2419"/>
      <c r="N617" s="2419"/>
      <c r="O617" s="2419"/>
      <c r="P617" s="2419"/>
      <c r="Q617" s="2419"/>
      <c r="R617" s="2419"/>
      <c r="S617" s="2419"/>
      <c r="T617" s="2419"/>
      <c r="U617" s="2419"/>
      <c r="V617" s="2419"/>
      <c r="W617" s="2419"/>
      <c r="X617" s="2419"/>
      <c r="Y617" s="2419"/>
      <c r="Z617" s="2419"/>
      <c r="AA617" s="2184"/>
      <c r="AB617" s="2184"/>
      <c r="AC617" s="2184"/>
    </row>
    <row r="618" spans="1:29" ht="12.5">
      <c r="A618" s="2419"/>
      <c r="B618" s="862"/>
      <c r="C618" s="2419"/>
      <c r="D618" s="2419"/>
      <c r="E618" s="2419"/>
      <c r="F618" s="2419"/>
      <c r="G618" s="2419"/>
      <c r="H618" s="2419"/>
      <c r="I618" s="2419"/>
      <c r="J618" s="2419"/>
      <c r="K618" s="2419"/>
      <c r="L618" s="2419"/>
      <c r="M618" s="2419"/>
      <c r="N618" s="2419"/>
      <c r="O618" s="2419"/>
      <c r="P618" s="2419"/>
      <c r="Q618" s="2419"/>
      <c r="R618" s="2419"/>
      <c r="S618" s="2419"/>
      <c r="T618" s="2419"/>
      <c r="U618" s="2419"/>
      <c r="V618" s="2419"/>
      <c r="W618" s="2419"/>
      <c r="X618" s="2419"/>
      <c r="Y618" s="2419"/>
      <c r="Z618" s="2419"/>
      <c r="AA618" s="2184"/>
      <c r="AB618" s="2184"/>
      <c r="AC618" s="2184"/>
    </row>
    <row r="619" spans="1:29" ht="12.5">
      <c r="A619" s="2419"/>
      <c r="B619" s="862"/>
      <c r="C619" s="2419"/>
      <c r="D619" s="2419"/>
      <c r="E619" s="2419"/>
      <c r="F619" s="2419"/>
      <c r="G619" s="2419"/>
      <c r="H619" s="2419"/>
      <c r="I619" s="2419"/>
      <c r="J619" s="2419"/>
      <c r="K619" s="2419"/>
      <c r="L619" s="2419"/>
      <c r="M619" s="2419"/>
      <c r="N619" s="2419"/>
      <c r="O619" s="2419"/>
      <c r="P619" s="2419"/>
      <c r="Q619" s="2419"/>
      <c r="R619" s="2419"/>
      <c r="S619" s="2419"/>
      <c r="T619" s="2419"/>
      <c r="U619" s="2419"/>
      <c r="V619" s="2419"/>
      <c r="W619" s="2419"/>
      <c r="X619" s="2419"/>
      <c r="Y619" s="2419"/>
      <c r="Z619" s="2419"/>
      <c r="AA619" s="2184"/>
      <c r="AB619" s="2184"/>
      <c r="AC619" s="2184"/>
    </row>
    <row r="620" spans="1:29" ht="12.5">
      <c r="A620" s="2419"/>
      <c r="B620" s="862"/>
      <c r="C620" s="2419"/>
      <c r="D620" s="2419"/>
      <c r="E620" s="2419"/>
      <c r="F620" s="2419"/>
      <c r="G620" s="2419"/>
      <c r="H620" s="2419"/>
      <c r="I620" s="2419"/>
      <c r="J620" s="2419"/>
      <c r="K620" s="2419"/>
      <c r="L620" s="2419"/>
      <c r="M620" s="2419"/>
      <c r="N620" s="2419"/>
      <c r="O620" s="2419"/>
      <c r="P620" s="2419"/>
      <c r="Q620" s="2419"/>
      <c r="R620" s="2419"/>
      <c r="S620" s="2419"/>
      <c r="T620" s="2419"/>
      <c r="U620" s="2419"/>
      <c r="V620" s="2419"/>
      <c r="W620" s="2419"/>
      <c r="X620" s="2419"/>
      <c r="Y620" s="2419"/>
      <c r="Z620" s="2419"/>
      <c r="AA620" s="2184"/>
      <c r="AB620" s="2184"/>
      <c r="AC620" s="2184"/>
    </row>
    <row r="621" spans="1:29" ht="12.5">
      <c r="A621" s="2419"/>
      <c r="B621" s="862"/>
      <c r="C621" s="2419"/>
      <c r="D621" s="2419"/>
      <c r="E621" s="2419"/>
      <c r="F621" s="2419"/>
      <c r="G621" s="2419"/>
      <c r="H621" s="2419"/>
      <c r="I621" s="2419"/>
      <c r="J621" s="2419"/>
      <c r="K621" s="2419"/>
      <c r="L621" s="2419"/>
      <c r="M621" s="2419"/>
      <c r="N621" s="2419"/>
      <c r="O621" s="2419"/>
      <c r="P621" s="2419"/>
      <c r="Q621" s="2419"/>
      <c r="R621" s="2419"/>
      <c r="S621" s="2419"/>
      <c r="T621" s="2419"/>
      <c r="U621" s="2419"/>
      <c r="V621" s="2419"/>
      <c r="W621" s="2419"/>
      <c r="X621" s="2419"/>
      <c r="Y621" s="2419"/>
      <c r="Z621" s="2419"/>
      <c r="AA621" s="2184"/>
      <c r="AB621" s="2184"/>
      <c r="AC621" s="2184"/>
    </row>
    <row r="622" spans="1:29" ht="12.5">
      <c r="A622" s="2419"/>
      <c r="B622" s="862"/>
      <c r="C622" s="2419"/>
      <c r="D622" s="2419"/>
      <c r="E622" s="2419"/>
      <c r="F622" s="2419"/>
      <c r="G622" s="2419"/>
      <c r="H622" s="2419"/>
      <c r="I622" s="2419"/>
      <c r="J622" s="2419"/>
      <c r="K622" s="2419"/>
      <c r="L622" s="2419"/>
      <c r="M622" s="2419"/>
      <c r="N622" s="2419"/>
      <c r="O622" s="2419"/>
      <c r="P622" s="2419"/>
      <c r="Q622" s="2419"/>
      <c r="R622" s="2419"/>
      <c r="S622" s="2419"/>
      <c r="T622" s="2419"/>
      <c r="U622" s="2419"/>
      <c r="V622" s="2419"/>
      <c r="W622" s="2419"/>
      <c r="X622" s="2419"/>
      <c r="Y622" s="2419"/>
      <c r="Z622" s="2419"/>
      <c r="AA622" s="2184"/>
      <c r="AB622" s="2184"/>
      <c r="AC622" s="2184"/>
    </row>
    <row r="623" spans="1:29" ht="12.5">
      <c r="A623" s="2419"/>
      <c r="B623" s="862"/>
      <c r="C623" s="2419"/>
      <c r="D623" s="2419"/>
      <c r="E623" s="2419"/>
      <c r="F623" s="2419"/>
      <c r="G623" s="2419"/>
      <c r="H623" s="2419"/>
      <c r="I623" s="2419"/>
      <c r="J623" s="2419"/>
      <c r="K623" s="2419"/>
      <c r="L623" s="2419"/>
      <c r="M623" s="2419"/>
      <c r="N623" s="2419"/>
      <c r="O623" s="2419"/>
      <c r="P623" s="2419"/>
      <c r="Q623" s="2419"/>
      <c r="R623" s="2419"/>
      <c r="S623" s="2419"/>
      <c r="T623" s="2419"/>
      <c r="U623" s="2419"/>
      <c r="V623" s="2419"/>
      <c r="W623" s="2419"/>
      <c r="X623" s="2419"/>
      <c r="Y623" s="2419"/>
      <c r="Z623" s="2419"/>
      <c r="AA623" s="2184"/>
      <c r="AB623" s="2184"/>
      <c r="AC623" s="2184"/>
    </row>
    <row r="624" spans="1:29" ht="12.5">
      <c r="A624" s="2419"/>
      <c r="B624" s="862"/>
      <c r="C624" s="2419"/>
      <c r="D624" s="2419"/>
      <c r="E624" s="2419"/>
      <c r="F624" s="2419"/>
      <c r="G624" s="2419"/>
      <c r="H624" s="2419"/>
      <c r="I624" s="2419"/>
      <c r="J624" s="2419"/>
      <c r="K624" s="2419"/>
      <c r="L624" s="2419"/>
      <c r="M624" s="2419"/>
      <c r="N624" s="2419"/>
      <c r="O624" s="2419"/>
      <c r="P624" s="2419"/>
      <c r="Q624" s="2419"/>
      <c r="R624" s="2419"/>
      <c r="S624" s="2419"/>
      <c r="T624" s="2419"/>
      <c r="U624" s="2419"/>
      <c r="V624" s="2419"/>
      <c r="W624" s="2419"/>
      <c r="X624" s="2419"/>
      <c r="Y624" s="2419"/>
      <c r="Z624" s="2419"/>
      <c r="AA624" s="2184"/>
      <c r="AB624" s="2184"/>
      <c r="AC624" s="2184"/>
    </row>
    <row r="625" spans="1:29" ht="12.5">
      <c r="A625" s="2419"/>
      <c r="B625" s="862"/>
      <c r="C625" s="2419"/>
      <c r="D625" s="2419"/>
      <c r="E625" s="2419"/>
      <c r="F625" s="2419"/>
      <c r="G625" s="2419"/>
      <c r="H625" s="2419"/>
      <c r="I625" s="2419"/>
      <c r="J625" s="2419"/>
      <c r="K625" s="2419"/>
      <c r="L625" s="2419"/>
      <c r="M625" s="2419"/>
      <c r="N625" s="2419"/>
      <c r="O625" s="2419"/>
      <c r="P625" s="2419"/>
      <c r="Q625" s="2419"/>
      <c r="R625" s="2419"/>
      <c r="S625" s="2419"/>
      <c r="T625" s="2419"/>
      <c r="U625" s="2419"/>
      <c r="V625" s="2419"/>
      <c r="W625" s="2419"/>
      <c r="X625" s="2419"/>
      <c r="Y625" s="2419"/>
      <c r="Z625" s="2419"/>
      <c r="AA625" s="2184"/>
      <c r="AB625" s="2184"/>
      <c r="AC625" s="2184"/>
    </row>
    <row r="626" spans="1:29" ht="12.5">
      <c r="A626" s="2419"/>
      <c r="B626" s="862"/>
      <c r="C626" s="2419"/>
      <c r="D626" s="2419"/>
      <c r="E626" s="2419"/>
      <c r="F626" s="2419"/>
      <c r="G626" s="2419"/>
      <c r="H626" s="2419"/>
      <c r="I626" s="2419"/>
      <c r="J626" s="2419"/>
      <c r="K626" s="2419"/>
      <c r="L626" s="2419"/>
      <c r="M626" s="2419"/>
      <c r="N626" s="2419"/>
      <c r="O626" s="2419"/>
      <c r="P626" s="2419"/>
      <c r="Q626" s="2419"/>
      <c r="R626" s="2419"/>
      <c r="S626" s="2419"/>
      <c r="T626" s="2419"/>
      <c r="U626" s="2419"/>
      <c r="V626" s="2419"/>
      <c r="W626" s="2419"/>
      <c r="X626" s="2419"/>
      <c r="Y626" s="2419"/>
      <c r="Z626" s="2419"/>
      <c r="AA626" s="2184"/>
      <c r="AB626" s="2184"/>
      <c r="AC626" s="2184"/>
    </row>
    <row r="627" spans="1:29" ht="12.5">
      <c r="A627" s="2419"/>
      <c r="B627" s="862"/>
      <c r="C627" s="2419"/>
      <c r="D627" s="2419"/>
      <c r="E627" s="2419"/>
      <c r="F627" s="2419"/>
      <c r="G627" s="2419"/>
      <c r="H627" s="2419"/>
      <c r="I627" s="2419"/>
      <c r="J627" s="2419"/>
      <c r="K627" s="2419"/>
      <c r="L627" s="2419"/>
      <c r="M627" s="2419"/>
      <c r="N627" s="2419"/>
      <c r="O627" s="2419"/>
      <c r="P627" s="2419"/>
      <c r="Q627" s="2419"/>
      <c r="R627" s="2419"/>
      <c r="S627" s="2419"/>
      <c r="T627" s="2419"/>
      <c r="U627" s="2419"/>
      <c r="V627" s="2419"/>
      <c r="W627" s="2419"/>
      <c r="X627" s="2419"/>
      <c r="Y627" s="2419"/>
      <c r="Z627" s="2419"/>
      <c r="AA627" s="2184"/>
      <c r="AB627" s="2184"/>
      <c r="AC627" s="2184"/>
    </row>
    <row r="628" spans="1:29" ht="12.5">
      <c r="A628" s="2419"/>
      <c r="B628" s="862"/>
      <c r="C628" s="2419"/>
      <c r="D628" s="2419"/>
      <c r="E628" s="2419"/>
      <c r="F628" s="2419"/>
      <c r="G628" s="2419"/>
      <c r="H628" s="2419"/>
      <c r="I628" s="2419"/>
      <c r="J628" s="2419"/>
      <c r="K628" s="2419"/>
      <c r="L628" s="2419"/>
      <c r="M628" s="2419"/>
      <c r="N628" s="2419"/>
      <c r="O628" s="2419"/>
      <c r="P628" s="2419"/>
      <c r="Q628" s="2419"/>
      <c r="R628" s="2419"/>
      <c r="S628" s="2419"/>
      <c r="T628" s="2419"/>
      <c r="U628" s="2419"/>
      <c r="V628" s="2419"/>
      <c r="W628" s="2419"/>
      <c r="X628" s="2419"/>
      <c r="Y628" s="2419"/>
      <c r="Z628" s="2419"/>
      <c r="AA628" s="2184"/>
      <c r="AB628" s="2184"/>
      <c r="AC628" s="2184"/>
    </row>
    <row r="629" spans="1:29" ht="12.5">
      <c r="A629" s="2419"/>
      <c r="B629" s="862"/>
      <c r="C629" s="2419"/>
      <c r="D629" s="2419"/>
      <c r="E629" s="2419"/>
      <c r="F629" s="2419"/>
      <c r="G629" s="2419"/>
      <c r="H629" s="2419"/>
      <c r="I629" s="2419"/>
      <c r="J629" s="2419"/>
      <c r="K629" s="2419"/>
      <c r="L629" s="2419"/>
      <c r="M629" s="2419"/>
      <c r="N629" s="2419"/>
      <c r="O629" s="2419"/>
      <c r="P629" s="2419"/>
      <c r="Q629" s="2419"/>
      <c r="R629" s="2419"/>
      <c r="S629" s="2419"/>
      <c r="T629" s="2419"/>
      <c r="U629" s="2419"/>
      <c r="V629" s="2419"/>
      <c r="W629" s="2419"/>
      <c r="X629" s="2419"/>
      <c r="Y629" s="2419"/>
      <c r="Z629" s="2419"/>
      <c r="AA629" s="2184"/>
      <c r="AB629" s="2184"/>
      <c r="AC629" s="2184"/>
    </row>
    <row r="630" spans="1:29" ht="12.5">
      <c r="A630" s="2419"/>
      <c r="B630" s="862"/>
      <c r="C630" s="2419"/>
      <c r="D630" s="2419"/>
      <c r="E630" s="2419"/>
      <c r="F630" s="2419"/>
      <c r="G630" s="2419"/>
      <c r="H630" s="2419"/>
      <c r="I630" s="2419"/>
      <c r="J630" s="2419"/>
      <c r="K630" s="2419"/>
      <c r="L630" s="2419"/>
      <c r="M630" s="2419"/>
      <c r="N630" s="2419"/>
      <c r="O630" s="2419"/>
      <c r="P630" s="2419"/>
      <c r="Q630" s="2419"/>
      <c r="R630" s="2419"/>
      <c r="S630" s="2419"/>
      <c r="T630" s="2419"/>
      <c r="U630" s="2419"/>
      <c r="V630" s="2419"/>
      <c r="W630" s="2419"/>
      <c r="X630" s="2419"/>
      <c r="Y630" s="2419"/>
      <c r="Z630" s="2419"/>
      <c r="AA630" s="2184"/>
      <c r="AB630" s="2184"/>
      <c r="AC630" s="2184"/>
    </row>
    <row r="631" spans="1:29" ht="12.5">
      <c r="A631" s="2419"/>
      <c r="B631" s="862"/>
      <c r="C631" s="2419"/>
      <c r="D631" s="2419"/>
      <c r="E631" s="2419"/>
      <c r="F631" s="2419"/>
      <c r="G631" s="2419"/>
      <c r="H631" s="2419"/>
      <c r="I631" s="2419"/>
      <c r="J631" s="2419"/>
      <c r="K631" s="2419"/>
      <c r="L631" s="2419"/>
      <c r="M631" s="2419"/>
      <c r="N631" s="2419"/>
      <c r="O631" s="2419"/>
      <c r="P631" s="2419"/>
      <c r="Q631" s="2419"/>
      <c r="R631" s="2419"/>
      <c r="S631" s="2419"/>
      <c r="T631" s="2419"/>
      <c r="U631" s="2419"/>
      <c r="V631" s="2419"/>
      <c r="W631" s="2419"/>
      <c r="X631" s="2419"/>
      <c r="Y631" s="2419"/>
      <c r="Z631" s="2419"/>
      <c r="AA631" s="2184"/>
      <c r="AB631" s="2184"/>
      <c r="AC631" s="2184"/>
    </row>
    <row r="632" spans="1:29" ht="12.5">
      <c r="A632" s="2419"/>
      <c r="B632" s="862"/>
      <c r="C632" s="2419"/>
      <c r="D632" s="2419"/>
      <c r="E632" s="2419"/>
      <c r="F632" s="2419"/>
      <c r="G632" s="2419"/>
      <c r="H632" s="2419"/>
      <c r="I632" s="2419"/>
      <c r="J632" s="2419"/>
      <c r="K632" s="2419"/>
      <c r="L632" s="2419"/>
      <c r="M632" s="2419"/>
      <c r="N632" s="2419"/>
      <c r="O632" s="2419"/>
      <c r="P632" s="2419"/>
      <c r="Q632" s="2419"/>
      <c r="R632" s="2419"/>
      <c r="S632" s="2419"/>
      <c r="T632" s="2419"/>
      <c r="U632" s="2419"/>
      <c r="V632" s="2419"/>
      <c r="W632" s="2419"/>
      <c r="X632" s="2419"/>
      <c r="Y632" s="2419"/>
      <c r="Z632" s="2419"/>
      <c r="AA632" s="2184"/>
      <c r="AB632" s="2184"/>
      <c r="AC632" s="2184"/>
    </row>
    <row r="633" spans="1:29" ht="12.5">
      <c r="A633" s="2419"/>
      <c r="B633" s="862"/>
      <c r="C633" s="2419"/>
      <c r="D633" s="2419"/>
      <c r="E633" s="2419"/>
      <c r="F633" s="2419"/>
      <c r="G633" s="2419"/>
      <c r="H633" s="2419"/>
      <c r="I633" s="2419"/>
      <c r="J633" s="2419"/>
      <c r="K633" s="2419"/>
      <c r="L633" s="2419"/>
      <c r="M633" s="2419"/>
      <c r="N633" s="2419"/>
      <c r="O633" s="2419"/>
      <c r="P633" s="2419"/>
      <c r="Q633" s="2419"/>
      <c r="R633" s="2419"/>
      <c r="S633" s="2419"/>
      <c r="T633" s="2419"/>
      <c r="U633" s="2419"/>
      <c r="V633" s="2419"/>
      <c r="W633" s="2419"/>
      <c r="X633" s="2419"/>
      <c r="Y633" s="2419"/>
      <c r="Z633" s="2419"/>
      <c r="AA633" s="2184"/>
      <c r="AB633" s="2184"/>
      <c r="AC633" s="2184"/>
    </row>
    <row r="634" spans="1:29" ht="12.5">
      <c r="A634" s="2419"/>
      <c r="B634" s="862"/>
      <c r="C634" s="2419"/>
      <c r="D634" s="2419"/>
      <c r="E634" s="2419"/>
      <c r="F634" s="2419"/>
      <c r="G634" s="2419"/>
      <c r="H634" s="2419"/>
      <c r="I634" s="2419"/>
      <c r="J634" s="2419"/>
      <c r="K634" s="2419"/>
      <c r="L634" s="2419"/>
      <c r="M634" s="2419"/>
      <c r="N634" s="2419"/>
      <c r="O634" s="2419"/>
      <c r="P634" s="2419"/>
      <c r="Q634" s="2419"/>
      <c r="R634" s="2419"/>
      <c r="S634" s="2419"/>
      <c r="T634" s="2419"/>
      <c r="U634" s="2419"/>
      <c r="V634" s="2419"/>
      <c r="W634" s="2419"/>
      <c r="X634" s="2419"/>
      <c r="Y634" s="2419"/>
      <c r="Z634" s="2419"/>
      <c r="AA634" s="2184"/>
      <c r="AB634" s="2184"/>
      <c r="AC634" s="2184"/>
    </row>
    <row r="635" spans="1:29" ht="12.5">
      <c r="A635" s="2419"/>
      <c r="B635" s="862"/>
      <c r="C635" s="2419"/>
      <c r="D635" s="2419"/>
      <c r="E635" s="2419"/>
      <c r="F635" s="2419"/>
      <c r="G635" s="2419"/>
      <c r="H635" s="2419"/>
      <c r="I635" s="2419"/>
      <c r="J635" s="2419"/>
      <c r="K635" s="2419"/>
      <c r="L635" s="2419"/>
      <c r="M635" s="2419"/>
      <c r="N635" s="2419"/>
      <c r="O635" s="2419"/>
      <c r="P635" s="2419"/>
      <c r="Q635" s="2419"/>
      <c r="R635" s="2419"/>
      <c r="S635" s="2419"/>
      <c r="T635" s="2419"/>
      <c r="U635" s="2419"/>
      <c r="V635" s="2419"/>
      <c r="W635" s="2419"/>
      <c r="X635" s="2419"/>
      <c r="Y635" s="2419"/>
      <c r="Z635" s="2419"/>
      <c r="AA635" s="2184"/>
      <c r="AB635" s="2184"/>
      <c r="AC635" s="2184"/>
    </row>
    <row r="636" spans="1:29" ht="12.5">
      <c r="A636" s="2419"/>
      <c r="B636" s="862"/>
      <c r="C636" s="2419"/>
      <c r="D636" s="2419"/>
      <c r="E636" s="2419"/>
      <c r="F636" s="2419"/>
      <c r="G636" s="2419"/>
      <c r="H636" s="2419"/>
      <c r="I636" s="2419"/>
      <c r="J636" s="2419"/>
      <c r="K636" s="2419"/>
      <c r="L636" s="2419"/>
      <c r="M636" s="2419"/>
      <c r="N636" s="2419"/>
      <c r="O636" s="2419"/>
      <c r="P636" s="2419"/>
      <c r="Q636" s="2419"/>
      <c r="R636" s="2419"/>
      <c r="S636" s="2419"/>
      <c r="T636" s="2419"/>
      <c r="U636" s="2419"/>
      <c r="V636" s="2419"/>
      <c r="W636" s="2419"/>
      <c r="X636" s="2419"/>
      <c r="Y636" s="2419"/>
      <c r="Z636" s="2419"/>
      <c r="AA636" s="2184"/>
      <c r="AB636" s="2184"/>
      <c r="AC636" s="2184"/>
    </row>
    <row r="637" spans="1:29" ht="12.5">
      <c r="A637" s="2419"/>
      <c r="B637" s="862"/>
      <c r="C637" s="2419"/>
      <c r="D637" s="2419"/>
      <c r="E637" s="2419"/>
      <c r="F637" s="2419"/>
      <c r="G637" s="2419"/>
      <c r="H637" s="2419"/>
      <c r="I637" s="2419"/>
      <c r="J637" s="2419"/>
      <c r="K637" s="2419"/>
      <c r="L637" s="2419"/>
      <c r="M637" s="2419"/>
      <c r="N637" s="2419"/>
      <c r="O637" s="2419"/>
      <c r="P637" s="2419"/>
      <c r="Q637" s="2419"/>
      <c r="R637" s="2419"/>
      <c r="S637" s="2419"/>
      <c r="T637" s="2419"/>
      <c r="U637" s="2419"/>
      <c r="V637" s="2419"/>
      <c r="W637" s="2419"/>
      <c r="X637" s="2419"/>
      <c r="Y637" s="2419"/>
      <c r="Z637" s="2419"/>
      <c r="AA637" s="2184"/>
      <c r="AB637" s="2184"/>
      <c r="AC637" s="2184"/>
    </row>
    <row r="638" spans="1:29" ht="12.5">
      <c r="A638" s="2419"/>
      <c r="B638" s="862"/>
      <c r="C638" s="2419"/>
      <c r="D638" s="2419"/>
      <c r="E638" s="2419"/>
      <c r="F638" s="2419"/>
      <c r="G638" s="2419"/>
      <c r="H638" s="2419"/>
      <c r="I638" s="2419"/>
      <c r="J638" s="2419"/>
      <c r="K638" s="2419"/>
      <c r="L638" s="2419"/>
      <c r="M638" s="2419"/>
      <c r="N638" s="2419"/>
      <c r="O638" s="2419"/>
      <c r="P638" s="2419"/>
      <c r="Q638" s="2419"/>
      <c r="R638" s="2419"/>
      <c r="S638" s="2419"/>
      <c r="T638" s="2419"/>
      <c r="U638" s="2419"/>
      <c r="V638" s="2419"/>
      <c r="W638" s="2419"/>
      <c r="X638" s="2419"/>
      <c r="Y638" s="2419"/>
      <c r="Z638" s="2419"/>
      <c r="AA638" s="2184"/>
      <c r="AB638" s="2184"/>
      <c r="AC638" s="2184"/>
    </row>
    <row r="639" spans="1:29" ht="12.5">
      <c r="A639" s="2419"/>
      <c r="B639" s="862"/>
      <c r="C639" s="2419"/>
      <c r="D639" s="2419"/>
      <c r="E639" s="2419"/>
      <c r="F639" s="2419"/>
      <c r="G639" s="2419"/>
      <c r="H639" s="2419"/>
      <c r="I639" s="2419"/>
      <c r="J639" s="2419"/>
      <c r="K639" s="2419"/>
      <c r="L639" s="2419"/>
      <c r="M639" s="2419"/>
      <c r="N639" s="2419"/>
      <c r="O639" s="2419"/>
      <c r="P639" s="2419"/>
      <c r="Q639" s="2419"/>
      <c r="R639" s="2419"/>
      <c r="S639" s="2419"/>
      <c r="T639" s="2419"/>
      <c r="U639" s="2419"/>
      <c r="V639" s="2419"/>
      <c r="W639" s="2419"/>
      <c r="X639" s="2419"/>
      <c r="Y639" s="2419"/>
      <c r="Z639" s="2419"/>
      <c r="AA639" s="2184"/>
      <c r="AB639" s="2184"/>
      <c r="AC639" s="2184"/>
    </row>
    <row r="640" spans="1:29" ht="12.5">
      <c r="A640" s="2419"/>
      <c r="B640" s="862"/>
      <c r="C640" s="2419"/>
      <c r="D640" s="2419"/>
      <c r="E640" s="2419"/>
      <c r="F640" s="2419"/>
      <c r="G640" s="2419"/>
      <c r="H640" s="2419"/>
      <c r="I640" s="2419"/>
      <c r="J640" s="2419"/>
      <c r="K640" s="2419"/>
      <c r="L640" s="2419"/>
      <c r="M640" s="2419"/>
      <c r="N640" s="2419"/>
      <c r="O640" s="2419"/>
      <c r="P640" s="2419"/>
      <c r="Q640" s="2419"/>
      <c r="R640" s="2419"/>
      <c r="S640" s="2419"/>
      <c r="T640" s="2419"/>
      <c r="U640" s="2419"/>
      <c r="V640" s="2419"/>
      <c r="W640" s="2419"/>
      <c r="X640" s="2419"/>
      <c r="Y640" s="2419"/>
      <c r="Z640" s="2419"/>
      <c r="AA640" s="2184"/>
      <c r="AB640" s="2184"/>
      <c r="AC640" s="2184"/>
    </row>
    <row r="641" spans="1:29" ht="12.5">
      <c r="A641" s="2419"/>
      <c r="B641" s="862"/>
      <c r="C641" s="2419"/>
      <c r="D641" s="2419"/>
      <c r="E641" s="2419"/>
      <c r="F641" s="2419"/>
      <c r="G641" s="2419"/>
      <c r="H641" s="2419"/>
      <c r="I641" s="2419"/>
      <c r="J641" s="2419"/>
      <c r="K641" s="2419"/>
      <c r="L641" s="2419"/>
      <c r="M641" s="2419"/>
      <c r="N641" s="2419"/>
      <c r="O641" s="2419"/>
      <c r="P641" s="2419"/>
      <c r="Q641" s="2419"/>
      <c r="R641" s="2419"/>
      <c r="S641" s="2419"/>
      <c r="T641" s="2419"/>
      <c r="U641" s="2419"/>
      <c r="V641" s="2419"/>
      <c r="W641" s="2419"/>
      <c r="X641" s="2419"/>
      <c r="Y641" s="2419"/>
      <c r="Z641" s="2419"/>
      <c r="AA641" s="2184"/>
      <c r="AB641" s="2184"/>
      <c r="AC641" s="2184"/>
    </row>
    <row r="642" spans="1:29" ht="12.5">
      <c r="A642" s="2419"/>
      <c r="B642" s="862"/>
      <c r="C642" s="2419"/>
      <c r="D642" s="2419"/>
      <c r="E642" s="2419"/>
      <c r="F642" s="2419"/>
      <c r="G642" s="2419"/>
      <c r="H642" s="2419"/>
      <c r="I642" s="2419"/>
      <c r="J642" s="2419"/>
      <c r="K642" s="2419"/>
      <c r="L642" s="2419"/>
      <c r="M642" s="2419"/>
      <c r="N642" s="2419"/>
      <c r="O642" s="2419"/>
      <c r="P642" s="2419"/>
      <c r="Q642" s="2419"/>
      <c r="R642" s="2419"/>
      <c r="S642" s="2419"/>
      <c r="T642" s="2419"/>
      <c r="U642" s="2419"/>
      <c r="V642" s="2419"/>
      <c r="W642" s="2419"/>
      <c r="X642" s="2419"/>
      <c r="Y642" s="2419"/>
      <c r="Z642" s="2419"/>
      <c r="AA642" s="2184"/>
      <c r="AB642" s="2184"/>
      <c r="AC642" s="2184"/>
    </row>
    <row r="643" spans="1:29" ht="12.5">
      <c r="A643" s="2419"/>
      <c r="B643" s="862"/>
      <c r="C643" s="2419"/>
      <c r="D643" s="2419"/>
      <c r="E643" s="2419"/>
      <c r="F643" s="2419"/>
      <c r="G643" s="2419"/>
      <c r="H643" s="2419"/>
      <c r="I643" s="2419"/>
      <c r="J643" s="2419"/>
      <c r="K643" s="2419"/>
      <c r="L643" s="2419"/>
      <c r="M643" s="2419"/>
      <c r="N643" s="2419"/>
      <c r="O643" s="2419"/>
      <c r="P643" s="2419"/>
      <c r="Q643" s="2419"/>
      <c r="R643" s="2419"/>
      <c r="S643" s="2419"/>
      <c r="T643" s="2419"/>
      <c r="U643" s="2419"/>
      <c r="V643" s="2419"/>
      <c r="W643" s="2419"/>
      <c r="X643" s="2419"/>
      <c r="Y643" s="2419"/>
      <c r="Z643" s="2419"/>
      <c r="AA643" s="2184"/>
      <c r="AB643" s="2184"/>
      <c r="AC643" s="2184"/>
    </row>
    <row r="644" spans="1:29" ht="12.5">
      <c r="A644" s="2419"/>
      <c r="B644" s="862"/>
      <c r="C644" s="2419"/>
      <c r="D644" s="2419"/>
      <c r="E644" s="2419"/>
      <c r="F644" s="2419"/>
      <c r="G644" s="2419"/>
      <c r="H644" s="2419"/>
      <c r="I644" s="2419"/>
      <c r="J644" s="2419"/>
      <c r="K644" s="2419"/>
      <c r="L644" s="2419"/>
      <c r="M644" s="2419"/>
      <c r="N644" s="2419"/>
      <c r="O644" s="2419"/>
      <c r="P644" s="2419"/>
      <c r="Q644" s="2419"/>
      <c r="R644" s="2419"/>
      <c r="S644" s="2419"/>
      <c r="T644" s="2419"/>
      <c r="U644" s="2419"/>
      <c r="V644" s="2419"/>
      <c r="W644" s="2419"/>
      <c r="X644" s="2419"/>
      <c r="Y644" s="2419"/>
      <c r="Z644" s="2419"/>
      <c r="AA644" s="2184"/>
      <c r="AB644" s="2184"/>
      <c r="AC644" s="2184"/>
    </row>
    <row r="645" spans="1:29" ht="12.5">
      <c r="A645" s="2419"/>
      <c r="B645" s="862"/>
      <c r="C645" s="2419"/>
      <c r="D645" s="2419"/>
      <c r="E645" s="2419"/>
      <c r="F645" s="2419"/>
      <c r="G645" s="2419"/>
      <c r="H645" s="2419"/>
      <c r="I645" s="2419"/>
      <c r="J645" s="2419"/>
      <c r="K645" s="2419"/>
      <c r="L645" s="2419"/>
      <c r="M645" s="2419"/>
      <c r="N645" s="2419"/>
      <c r="O645" s="2419"/>
      <c r="P645" s="2419"/>
      <c r="Q645" s="2419"/>
      <c r="R645" s="2419"/>
      <c r="S645" s="2419"/>
      <c r="T645" s="2419"/>
      <c r="U645" s="2419"/>
      <c r="V645" s="2419"/>
      <c r="W645" s="2419"/>
      <c r="X645" s="2419"/>
      <c r="Y645" s="2419"/>
      <c r="Z645" s="2419"/>
      <c r="AA645" s="2184"/>
      <c r="AB645" s="2184"/>
      <c r="AC645" s="2184"/>
    </row>
    <row r="646" spans="1:29" ht="12.5">
      <c r="A646" s="2419"/>
      <c r="B646" s="862"/>
      <c r="C646" s="2419"/>
      <c r="D646" s="2419"/>
      <c r="E646" s="2419"/>
      <c r="F646" s="2419"/>
      <c r="G646" s="2419"/>
      <c r="H646" s="2419"/>
      <c r="I646" s="2419"/>
      <c r="J646" s="2419"/>
      <c r="K646" s="2419"/>
      <c r="L646" s="2419"/>
      <c r="M646" s="2419"/>
      <c r="N646" s="2419"/>
      <c r="O646" s="2419"/>
      <c r="P646" s="2419"/>
      <c r="Q646" s="2419"/>
      <c r="R646" s="2419"/>
      <c r="S646" s="2419"/>
      <c r="T646" s="2419"/>
      <c r="U646" s="2419"/>
      <c r="V646" s="2419"/>
      <c r="W646" s="2419"/>
      <c r="X646" s="2419"/>
      <c r="Y646" s="2419"/>
      <c r="Z646" s="2419"/>
      <c r="AA646" s="2184"/>
      <c r="AB646" s="2184"/>
      <c r="AC646" s="2184"/>
    </row>
    <row r="647" spans="1:29" ht="12.5">
      <c r="A647" s="2419"/>
      <c r="B647" s="862"/>
      <c r="C647" s="2419"/>
      <c r="D647" s="2419"/>
      <c r="E647" s="2419"/>
      <c r="F647" s="2419"/>
      <c r="G647" s="2419"/>
      <c r="H647" s="2419"/>
      <c r="I647" s="2419"/>
      <c r="J647" s="2419"/>
      <c r="K647" s="2419"/>
      <c r="L647" s="2419"/>
      <c r="M647" s="2419"/>
      <c r="N647" s="2419"/>
      <c r="O647" s="2419"/>
      <c r="P647" s="2419"/>
      <c r="Q647" s="2419"/>
      <c r="R647" s="2419"/>
      <c r="S647" s="2419"/>
      <c r="T647" s="2419"/>
      <c r="U647" s="2419"/>
      <c r="V647" s="2419"/>
      <c r="W647" s="2419"/>
      <c r="X647" s="2419"/>
      <c r="Y647" s="2419"/>
      <c r="Z647" s="2419"/>
      <c r="AA647" s="2184"/>
      <c r="AB647" s="2184"/>
      <c r="AC647" s="2184"/>
    </row>
    <row r="648" spans="1:29" ht="12.5">
      <c r="A648" s="2419"/>
      <c r="B648" s="862"/>
      <c r="C648" s="2419"/>
      <c r="D648" s="2419"/>
      <c r="E648" s="2419"/>
      <c r="F648" s="2419"/>
      <c r="G648" s="2419"/>
      <c r="H648" s="2419"/>
      <c r="I648" s="2419"/>
      <c r="J648" s="2419"/>
      <c r="K648" s="2419"/>
      <c r="L648" s="2419"/>
      <c r="M648" s="2419"/>
      <c r="N648" s="2419"/>
      <c r="O648" s="2419"/>
      <c r="P648" s="2419"/>
      <c r="Q648" s="2419"/>
      <c r="R648" s="2419"/>
      <c r="S648" s="2419"/>
      <c r="T648" s="2419"/>
      <c r="U648" s="2419"/>
      <c r="V648" s="2419"/>
      <c r="W648" s="2419"/>
      <c r="X648" s="2419"/>
      <c r="Y648" s="2419"/>
      <c r="Z648" s="2419"/>
      <c r="AA648" s="2184"/>
      <c r="AB648" s="2184"/>
      <c r="AC648" s="2184"/>
    </row>
    <row r="649" spans="1:29" ht="12.5">
      <c r="A649" s="2419"/>
      <c r="B649" s="862"/>
      <c r="C649" s="2419"/>
      <c r="D649" s="2419"/>
      <c r="E649" s="2419"/>
      <c r="F649" s="2419"/>
      <c r="G649" s="2419"/>
      <c r="H649" s="2419"/>
      <c r="I649" s="2419"/>
      <c r="J649" s="2419"/>
      <c r="K649" s="2419"/>
      <c r="L649" s="2419"/>
      <c r="M649" s="2419"/>
      <c r="N649" s="2419"/>
      <c r="O649" s="2419"/>
      <c r="P649" s="2419"/>
      <c r="Q649" s="2419"/>
      <c r="R649" s="2419"/>
      <c r="S649" s="2419"/>
      <c r="T649" s="2419"/>
      <c r="U649" s="2419"/>
      <c r="V649" s="2419"/>
      <c r="W649" s="2419"/>
      <c r="X649" s="2419"/>
      <c r="Y649" s="2419"/>
      <c r="Z649" s="2419"/>
      <c r="AA649" s="2184"/>
      <c r="AB649" s="2184"/>
      <c r="AC649" s="2184"/>
    </row>
    <row r="650" spans="1:29" ht="12.5">
      <c r="A650" s="2419"/>
      <c r="B650" s="862"/>
      <c r="C650" s="2419"/>
      <c r="D650" s="2419"/>
      <c r="E650" s="2419"/>
      <c r="F650" s="2419"/>
      <c r="G650" s="2419"/>
      <c r="H650" s="2419"/>
      <c r="I650" s="2419"/>
      <c r="J650" s="2419"/>
      <c r="K650" s="2419"/>
      <c r="L650" s="2419"/>
      <c r="M650" s="2419"/>
      <c r="N650" s="2419"/>
      <c r="O650" s="2419"/>
      <c r="P650" s="2419"/>
      <c r="Q650" s="2419"/>
      <c r="R650" s="2419"/>
      <c r="S650" s="2419"/>
      <c r="T650" s="2419"/>
      <c r="U650" s="2419"/>
      <c r="V650" s="2419"/>
      <c r="W650" s="2419"/>
      <c r="X650" s="2419"/>
      <c r="Y650" s="2419"/>
      <c r="Z650" s="2419"/>
      <c r="AA650" s="2184"/>
      <c r="AB650" s="2184"/>
      <c r="AC650" s="2184"/>
    </row>
    <row r="651" spans="1:29" ht="12.5">
      <c r="A651" s="2419"/>
      <c r="B651" s="862"/>
      <c r="C651" s="2419"/>
      <c r="D651" s="2419"/>
      <c r="E651" s="2419"/>
      <c r="F651" s="2419"/>
      <c r="G651" s="2419"/>
      <c r="H651" s="2419"/>
      <c r="I651" s="2419"/>
      <c r="J651" s="2419"/>
      <c r="K651" s="2419"/>
      <c r="L651" s="2419"/>
      <c r="M651" s="2419"/>
      <c r="N651" s="2419"/>
      <c r="O651" s="2419"/>
      <c r="P651" s="2419"/>
      <c r="Q651" s="2419"/>
      <c r="R651" s="2419"/>
      <c r="S651" s="2419"/>
      <c r="T651" s="2419"/>
      <c r="U651" s="2419"/>
      <c r="V651" s="2419"/>
      <c r="W651" s="2419"/>
      <c r="X651" s="2419"/>
      <c r="Y651" s="2419"/>
      <c r="Z651" s="2419"/>
      <c r="AA651" s="2184"/>
      <c r="AB651" s="2184"/>
      <c r="AC651" s="2184"/>
    </row>
    <row r="652" spans="1:29" ht="12.5">
      <c r="A652" s="2419"/>
      <c r="B652" s="862"/>
      <c r="C652" s="2419"/>
      <c r="D652" s="2419"/>
      <c r="E652" s="2419"/>
      <c r="F652" s="2419"/>
      <c r="G652" s="2419"/>
      <c r="H652" s="2419"/>
      <c r="I652" s="2419"/>
      <c r="J652" s="2419"/>
      <c r="K652" s="2419"/>
      <c r="L652" s="2419"/>
      <c r="M652" s="2419"/>
      <c r="N652" s="2419"/>
      <c r="O652" s="2419"/>
      <c r="P652" s="2419"/>
      <c r="Q652" s="2419"/>
      <c r="R652" s="2419"/>
      <c r="S652" s="2419"/>
      <c r="T652" s="2419"/>
      <c r="U652" s="2419"/>
      <c r="V652" s="2419"/>
      <c r="W652" s="2419"/>
      <c r="X652" s="2419"/>
      <c r="Y652" s="2419"/>
      <c r="Z652" s="2419"/>
      <c r="AA652" s="2184"/>
      <c r="AB652" s="2184"/>
      <c r="AC652" s="2184"/>
    </row>
    <row r="653" spans="1:29" ht="12.5">
      <c r="A653" s="2419"/>
      <c r="B653" s="862"/>
      <c r="C653" s="2419"/>
      <c r="D653" s="2419"/>
      <c r="E653" s="2419"/>
      <c r="F653" s="2419"/>
      <c r="G653" s="2419"/>
      <c r="H653" s="2419"/>
      <c r="I653" s="2419"/>
      <c r="J653" s="2419"/>
      <c r="K653" s="2419"/>
      <c r="L653" s="2419"/>
      <c r="M653" s="2419"/>
      <c r="N653" s="2419"/>
      <c r="O653" s="2419"/>
      <c r="P653" s="2419"/>
      <c r="Q653" s="2419"/>
      <c r="R653" s="2419"/>
      <c r="S653" s="2419"/>
      <c r="T653" s="2419"/>
      <c r="U653" s="2419"/>
      <c r="V653" s="2419"/>
      <c r="W653" s="2419"/>
      <c r="X653" s="2419"/>
      <c r="Y653" s="2419"/>
      <c r="Z653" s="2419"/>
      <c r="AA653" s="2184"/>
      <c r="AB653" s="2184"/>
      <c r="AC653" s="2184"/>
    </row>
    <row r="654" spans="1:29" ht="12.5">
      <c r="A654" s="2419"/>
      <c r="B654" s="862"/>
      <c r="C654" s="2419"/>
      <c r="D654" s="2419"/>
      <c r="E654" s="2419"/>
      <c r="F654" s="2419"/>
      <c r="G654" s="2419"/>
      <c r="H654" s="2419"/>
      <c r="I654" s="2419"/>
      <c r="J654" s="2419"/>
      <c r="K654" s="2419"/>
      <c r="L654" s="2419"/>
      <c r="M654" s="2419"/>
      <c r="N654" s="2419"/>
      <c r="O654" s="2419"/>
      <c r="P654" s="2419"/>
      <c r="Q654" s="2419"/>
      <c r="R654" s="2419"/>
      <c r="S654" s="2419"/>
      <c r="T654" s="2419"/>
      <c r="U654" s="2419"/>
      <c r="V654" s="2419"/>
      <c r="W654" s="2419"/>
      <c r="X654" s="2419"/>
      <c r="Y654" s="2419"/>
      <c r="Z654" s="2419"/>
      <c r="AA654" s="2184"/>
      <c r="AB654" s="2184"/>
      <c r="AC654" s="2184"/>
    </row>
    <row r="655" spans="1:29" ht="12.5">
      <c r="A655" s="2419"/>
      <c r="B655" s="862"/>
      <c r="C655" s="2419"/>
      <c r="D655" s="2419"/>
      <c r="E655" s="2419"/>
      <c r="F655" s="2419"/>
      <c r="G655" s="2419"/>
      <c r="H655" s="2419"/>
      <c r="I655" s="2419"/>
      <c r="J655" s="2419"/>
      <c r="K655" s="2419"/>
      <c r="L655" s="2419"/>
      <c r="M655" s="2419"/>
      <c r="N655" s="2419"/>
      <c r="O655" s="2419"/>
      <c r="P655" s="2419"/>
      <c r="Q655" s="2419"/>
      <c r="R655" s="2419"/>
      <c r="S655" s="2419"/>
      <c r="T655" s="2419"/>
      <c r="U655" s="2419"/>
      <c r="V655" s="2419"/>
      <c r="W655" s="2419"/>
      <c r="X655" s="2419"/>
      <c r="Y655" s="2419"/>
      <c r="Z655" s="2419"/>
      <c r="AA655" s="2184"/>
      <c r="AB655" s="2184"/>
      <c r="AC655" s="2184"/>
    </row>
    <row r="656" spans="1:29" ht="12.5">
      <c r="A656" s="2419"/>
      <c r="B656" s="862"/>
      <c r="C656" s="2419"/>
      <c r="D656" s="2419"/>
      <c r="E656" s="2419"/>
      <c r="F656" s="2419"/>
      <c r="G656" s="2419"/>
      <c r="H656" s="2419"/>
      <c r="I656" s="2419"/>
      <c r="J656" s="2419"/>
      <c r="K656" s="2419"/>
      <c r="L656" s="2419"/>
      <c r="M656" s="2419"/>
      <c r="N656" s="2419"/>
      <c r="O656" s="2419"/>
      <c r="P656" s="2419"/>
      <c r="Q656" s="2419"/>
      <c r="R656" s="2419"/>
      <c r="S656" s="2419"/>
      <c r="T656" s="2419"/>
      <c r="U656" s="2419"/>
      <c r="V656" s="2419"/>
      <c r="W656" s="2419"/>
      <c r="X656" s="2419"/>
      <c r="Y656" s="2419"/>
      <c r="Z656" s="2419"/>
      <c r="AA656" s="2184"/>
      <c r="AB656" s="2184"/>
      <c r="AC656" s="2184"/>
    </row>
    <row r="657" spans="1:29" ht="12.5">
      <c r="A657" s="2419"/>
      <c r="B657" s="862"/>
      <c r="C657" s="2419"/>
      <c r="D657" s="2419"/>
      <c r="E657" s="2419"/>
      <c r="F657" s="2419"/>
      <c r="G657" s="2419"/>
      <c r="H657" s="2419"/>
      <c r="I657" s="2419"/>
      <c r="J657" s="2419"/>
      <c r="K657" s="2419"/>
      <c r="L657" s="2419"/>
      <c r="M657" s="2419"/>
      <c r="N657" s="2419"/>
      <c r="O657" s="2419"/>
      <c r="P657" s="2419"/>
      <c r="Q657" s="2419"/>
      <c r="R657" s="2419"/>
      <c r="S657" s="2419"/>
      <c r="T657" s="2419"/>
      <c r="U657" s="2419"/>
      <c r="V657" s="2419"/>
      <c r="W657" s="2419"/>
      <c r="X657" s="2419"/>
      <c r="Y657" s="2419"/>
      <c r="Z657" s="2419"/>
      <c r="AA657" s="2184"/>
      <c r="AB657" s="2184"/>
      <c r="AC657" s="2184"/>
    </row>
    <row r="658" spans="1:29" ht="12.5">
      <c r="A658" s="2419"/>
      <c r="B658" s="862"/>
      <c r="C658" s="2419"/>
      <c r="D658" s="2419"/>
      <c r="E658" s="2419"/>
      <c r="F658" s="2419"/>
      <c r="G658" s="2419"/>
      <c r="H658" s="2419"/>
      <c r="I658" s="2419"/>
      <c r="J658" s="2419"/>
      <c r="K658" s="2419"/>
      <c r="L658" s="2419"/>
      <c r="M658" s="2419"/>
      <c r="N658" s="2419"/>
      <c r="O658" s="2419"/>
      <c r="P658" s="2419"/>
      <c r="Q658" s="2419"/>
      <c r="R658" s="2419"/>
      <c r="S658" s="2419"/>
      <c r="T658" s="2419"/>
      <c r="U658" s="2419"/>
      <c r="V658" s="2419"/>
      <c r="W658" s="2419"/>
      <c r="X658" s="2419"/>
      <c r="Y658" s="2419"/>
      <c r="Z658" s="2419"/>
      <c r="AA658" s="2184"/>
      <c r="AB658" s="2184"/>
      <c r="AC658" s="2184"/>
    </row>
    <row r="659" spans="1:29" ht="12.5">
      <c r="A659" s="2419"/>
      <c r="B659" s="862"/>
      <c r="C659" s="2419"/>
      <c r="D659" s="2419"/>
      <c r="E659" s="2419"/>
      <c r="F659" s="2419"/>
      <c r="G659" s="2419"/>
      <c r="H659" s="2419"/>
      <c r="I659" s="2419"/>
      <c r="J659" s="2419"/>
      <c r="K659" s="2419"/>
      <c r="L659" s="2419"/>
      <c r="M659" s="2419"/>
      <c r="N659" s="2419"/>
      <c r="O659" s="2419"/>
      <c r="P659" s="2419"/>
      <c r="Q659" s="2419"/>
      <c r="R659" s="2419"/>
      <c r="S659" s="2419"/>
      <c r="T659" s="2419"/>
      <c r="U659" s="2419"/>
      <c r="V659" s="2419"/>
      <c r="W659" s="2419"/>
      <c r="X659" s="2419"/>
      <c r="Y659" s="2419"/>
      <c r="Z659" s="2419"/>
      <c r="AA659" s="2184"/>
      <c r="AB659" s="2184"/>
      <c r="AC659" s="2184"/>
    </row>
    <row r="660" spans="1:29" ht="12.5">
      <c r="A660" s="2419"/>
      <c r="B660" s="862"/>
      <c r="C660" s="2419"/>
      <c r="D660" s="2419"/>
      <c r="E660" s="2419"/>
      <c r="F660" s="2419"/>
      <c r="G660" s="2419"/>
      <c r="H660" s="2419"/>
      <c r="I660" s="2419"/>
      <c r="J660" s="2419"/>
      <c r="K660" s="2419"/>
      <c r="L660" s="2419"/>
      <c r="M660" s="2419"/>
      <c r="N660" s="2419"/>
      <c r="O660" s="2419"/>
      <c r="P660" s="2419"/>
      <c r="Q660" s="2419"/>
      <c r="R660" s="2419"/>
      <c r="S660" s="2419"/>
      <c r="T660" s="2419"/>
      <c r="U660" s="2419"/>
      <c r="V660" s="2419"/>
      <c r="W660" s="2419"/>
      <c r="X660" s="2419"/>
      <c r="Y660" s="2419"/>
      <c r="Z660" s="2419"/>
      <c r="AA660" s="2184"/>
      <c r="AB660" s="2184"/>
      <c r="AC660" s="2184"/>
    </row>
    <row r="661" spans="1:29" ht="12.5">
      <c r="A661" s="2419"/>
      <c r="B661" s="862"/>
      <c r="C661" s="2419"/>
      <c r="D661" s="2419"/>
      <c r="E661" s="2419"/>
      <c r="F661" s="2419"/>
      <c r="G661" s="2419"/>
      <c r="H661" s="2419"/>
      <c r="I661" s="2419"/>
      <c r="J661" s="2419"/>
      <c r="K661" s="2419"/>
      <c r="L661" s="2419"/>
      <c r="M661" s="2419"/>
      <c r="N661" s="2419"/>
      <c r="O661" s="2419"/>
      <c r="P661" s="2419"/>
      <c r="Q661" s="2419"/>
      <c r="R661" s="2419"/>
      <c r="S661" s="2419"/>
      <c r="T661" s="2419"/>
      <c r="U661" s="2419"/>
      <c r="V661" s="2419"/>
      <c r="W661" s="2419"/>
      <c r="X661" s="2419"/>
      <c r="Y661" s="2419"/>
      <c r="Z661" s="2419"/>
      <c r="AA661" s="2184"/>
      <c r="AB661" s="2184"/>
      <c r="AC661" s="2184"/>
    </row>
    <row r="662" spans="1:29" ht="12.5">
      <c r="A662" s="2419"/>
      <c r="B662" s="862"/>
      <c r="C662" s="2419"/>
      <c r="D662" s="2419"/>
      <c r="E662" s="2419"/>
      <c r="F662" s="2419"/>
      <c r="G662" s="2419"/>
      <c r="H662" s="2419"/>
      <c r="I662" s="2419"/>
      <c r="J662" s="2419"/>
      <c r="K662" s="2419"/>
      <c r="L662" s="2419"/>
      <c r="M662" s="2419"/>
      <c r="N662" s="2419"/>
      <c r="O662" s="2419"/>
      <c r="P662" s="2419"/>
      <c r="Q662" s="2419"/>
      <c r="R662" s="2419"/>
      <c r="S662" s="2419"/>
      <c r="T662" s="2419"/>
      <c r="U662" s="2419"/>
      <c r="V662" s="2419"/>
      <c r="W662" s="2419"/>
      <c r="X662" s="2419"/>
      <c r="Y662" s="2419"/>
      <c r="Z662" s="2419"/>
      <c r="AA662" s="2184"/>
      <c r="AB662" s="2184"/>
      <c r="AC662" s="2184"/>
    </row>
    <row r="663" spans="1:29" ht="12.5">
      <c r="A663" s="2419"/>
      <c r="B663" s="862"/>
      <c r="C663" s="2419"/>
      <c r="D663" s="2419"/>
      <c r="E663" s="2419"/>
      <c r="F663" s="2419"/>
      <c r="G663" s="2419"/>
      <c r="H663" s="2419"/>
      <c r="I663" s="2419"/>
      <c r="J663" s="2419"/>
      <c r="K663" s="2419"/>
      <c r="L663" s="2419"/>
      <c r="M663" s="2419"/>
      <c r="N663" s="2419"/>
      <c r="O663" s="2419"/>
      <c r="P663" s="2419"/>
      <c r="Q663" s="2419"/>
      <c r="R663" s="2419"/>
      <c r="S663" s="2419"/>
      <c r="T663" s="2419"/>
      <c r="U663" s="2419"/>
      <c r="V663" s="2419"/>
      <c r="W663" s="2419"/>
      <c r="X663" s="2419"/>
      <c r="Y663" s="2419"/>
      <c r="Z663" s="2419"/>
      <c r="AA663" s="2184"/>
      <c r="AB663" s="2184"/>
      <c r="AC663" s="2184"/>
    </row>
    <row r="664" spans="1:29" ht="12.5">
      <c r="A664" s="2419"/>
      <c r="B664" s="862"/>
      <c r="C664" s="2419"/>
      <c r="D664" s="2419"/>
      <c r="E664" s="2419"/>
      <c r="F664" s="2419"/>
      <c r="G664" s="2419"/>
      <c r="H664" s="2419"/>
      <c r="I664" s="2419"/>
      <c r="J664" s="2419"/>
      <c r="K664" s="2419"/>
      <c r="L664" s="2419"/>
      <c r="M664" s="2419"/>
      <c r="N664" s="2419"/>
      <c r="O664" s="2419"/>
      <c r="P664" s="2419"/>
      <c r="Q664" s="2419"/>
      <c r="R664" s="2419"/>
      <c r="S664" s="2419"/>
      <c r="T664" s="2419"/>
      <c r="U664" s="2419"/>
      <c r="V664" s="2419"/>
      <c r="W664" s="2419"/>
      <c r="X664" s="2419"/>
      <c r="Y664" s="2419"/>
      <c r="Z664" s="2419"/>
      <c r="AA664" s="2184"/>
      <c r="AB664" s="2184"/>
      <c r="AC664" s="2184"/>
    </row>
    <row r="665" spans="1:29" ht="12.5">
      <c r="A665" s="2419"/>
      <c r="B665" s="862"/>
      <c r="C665" s="2419"/>
      <c r="D665" s="2419"/>
      <c r="E665" s="2419"/>
      <c r="F665" s="2419"/>
      <c r="G665" s="2419"/>
      <c r="H665" s="2419"/>
      <c r="I665" s="2419"/>
      <c r="J665" s="2419"/>
      <c r="K665" s="2419"/>
      <c r="L665" s="2419"/>
      <c r="M665" s="2419"/>
      <c r="N665" s="2419"/>
      <c r="O665" s="2419"/>
      <c r="P665" s="2419"/>
      <c r="Q665" s="2419"/>
      <c r="R665" s="2419"/>
      <c r="S665" s="2419"/>
      <c r="T665" s="2419"/>
      <c r="U665" s="2419"/>
      <c r="V665" s="2419"/>
      <c r="W665" s="2419"/>
      <c r="X665" s="2419"/>
      <c r="Y665" s="2419"/>
      <c r="Z665" s="2419"/>
      <c r="AA665" s="2184"/>
      <c r="AB665" s="2184"/>
      <c r="AC665" s="2184"/>
    </row>
    <row r="666" spans="1:29" ht="12.5">
      <c r="A666" s="2419"/>
      <c r="B666" s="862"/>
      <c r="C666" s="2419"/>
      <c r="D666" s="2419"/>
      <c r="E666" s="2419"/>
      <c r="F666" s="2419"/>
      <c r="G666" s="2419"/>
      <c r="H666" s="2419"/>
      <c r="I666" s="2419"/>
      <c r="J666" s="2419"/>
      <c r="K666" s="2419"/>
      <c r="L666" s="2419"/>
      <c r="M666" s="2419"/>
      <c r="N666" s="2419"/>
      <c r="O666" s="2419"/>
      <c r="P666" s="2419"/>
      <c r="Q666" s="2419"/>
      <c r="R666" s="2419"/>
      <c r="S666" s="2419"/>
      <c r="T666" s="2419"/>
      <c r="U666" s="2419"/>
      <c r="V666" s="2419"/>
      <c r="W666" s="2419"/>
      <c r="X666" s="2419"/>
      <c r="Y666" s="2419"/>
      <c r="Z666" s="2419"/>
      <c r="AA666" s="2184"/>
      <c r="AB666" s="2184"/>
      <c r="AC666" s="2184"/>
    </row>
    <row r="667" spans="1:29" ht="12.5">
      <c r="A667" s="2419"/>
      <c r="B667" s="862"/>
      <c r="C667" s="2419"/>
      <c r="D667" s="2419"/>
      <c r="E667" s="2419"/>
      <c r="F667" s="2419"/>
      <c r="G667" s="2419"/>
      <c r="H667" s="2419"/>
      <c r="I667" s="2419"/>
      <c r="J667" s="2419"/>
      <c r="K667" s="2419"/>
      <c r="L667" s="2419"/>
      <c r="M667" s="2419"/>
      <c r="N667" s="2419"/>
      <c r="O667" s="2419"/>
      <c r="P667" s="2419"/>
      <c r="Q667" s="2419"/>
      <c r="R667" s="2419"/>
      <c r="S667" s="2419"/>
      <c r="T667" s="2419"/>
      <c r="U667" s="2419"/>
      <c r="V667" s="2419"/>
      <c r="W667" s="2419"/>
      <c r="X667" s="2419"/>
      <c r="Y667" s="2419"/>
      <c r="Z667" s="2419"/>
      <c r="AA667" s="2184"/>
      <c r="AB667" s="2184"/>
      <c r="AC667" s="2184"/>
    </row>
    <row r="668" spans="1:29" ht="12.5">
      <c r="A668" s="2419"/>
      <c r="B668" s="862"/>
      <c r="C668" s="2419"/>
      <c r="D668" s="2419"/>
      <c r="E668" s="2419"/>
      <c r="F668" s="2419"/>
      <c r="G668" s="2419"/>
      <c r="H668" s="2419"/>
      <c r="I668" s="2419"/>
      <c r="J668" s="2419"/>
      <c r="K668" s="2419"/>
      <c r="L668" s="2419"/>
      <c r="M668" s="2419"/>
      <c r="N668" s="2419"/>
      <c r="O668" s="2419"/>
      <c r="P668" s="2419"/>
      <c r="Q668" s="2419"/>
      <c r="R668" s="2419"/>
      <c r="S668" s="2419"/>
      <c r="T668" s="2419"/>
      <c r="U668" s="2419"/>
      <c r="V668" s="2419"/>
      <c r="W668" s="2419"/>
      <c r="X668" s="2419"/>
      <c r="Y668" s="2419"/>
      <c r="Z668" s="2419"/>
      <c r="AA668" s="2184"/>
      <c r="AB668" s="2184"/>
      <c r="AC668" s="2184"/>
    </row>
    <row r="669" spans="1:29" ht="12.5">
      <c r="A669" s="2419"/>
      <c r="B669" s="862"/>
      <c r="C669" s="2419"/>
      <c r="D669" s="2419"/>
      <c r="E669" s="2419"/>
      <c r="F669" s="2419"/>
      <c r="G669" s="2419"/>
      <c r="H669" s="2419"/>
      <c r="I669" s="2419"/>
      <c r="J669" s="2419"/>
      <c r="K669" s="2419"/>
      <c r="L669" s="2419"/>
      <c r="M669" s="2419"/>
      <c r="N669" s="2419"/>
      <c r="O669" s="2419"/>
      <c r="P669" s="2419"/>
      <c r="Q669" s="2419"/>
      <c r="R669" s="2419"/>
      <c r="S669" s="2419"/>
      <c r="T669" s="2419"/>
      <c r="U669" s="2419"/>
      <c r="V669" s="2419"/>
      <c r="W669" s="2419"/>
      <c r="X669" s="2419"/>
      <c r="Y669" s="2419"/>
      <c r="Z669" s="2419"/>
      <c r="AA669" s="2184"/>
      <c r="AB669" s="2184"/>
      <c r="AC669" s="2184"/>
    </row>
    <row r="670" spans="1:29" ht="12.5">
      <c r="A670" s="2419"/>
      <c r="B670" s="862"/>
      <c r="C670" s="2419"/>
      <c r="D670" s="2419"/>
      <c r="E670" s="2419"/>
      <c r="F670" s="2419"/>
      <c r="G670" s="2419"/>
      <c r="H670" s="2419"/>
      <c r="I670" s="2419"/>
      <c r="J670" s="2419"/>
      <c r="K670" s="2419"/>
      <c r="L670" s="2419"/>
      <c r="M670" s="2419"/>
      <c r="N670" s="2419"/>
      <c r="O670" s="2419"/>
      <c r="P670" s="2419"/>
      <c r="Q670" s="2419"/>
      <c r="R670" s="2419"/>
      <c r="S670" s="2419"/>
      <c r="T670" s="2419"/>
      <c r="U670" s="2419"/>
      <c r="V670" s="2419"/>
      <c r="W670" s="2419"/>
      <c r="X670" s="2419"/>
      <c r="Y670" s="2419"/>
      <c r="Z670" s="2419"/>
      <c r="AA670" s="2184"/>
      <c r="AB670" s="2184"/>
      <c r="AC670" s="2184"/>
    </row>
    <row r="671" spans="1:29" ht="12.5">
      <c r="A671" s="2419"/>
      <c r="B671" s="862"/>
      <c r="C671" s="2419"/>
      <c r="D671" s="2419"/>
      <c r="E671" s="2419"/>
      <c r="F671" s="2419"/>
      <c r="G671" s="2419"/>
      <c r="H671" s="2419"/>
      <c r="I671" s="2419"/>
      <c r="J671" s="2419"/>
      <c r="K671" s="2419"/>
      <c r="L671" s="2419"/>
      <c r="M671" s="2419"/>
      <c r="N671" s="2419"/>
      <c r="O671" s="2419"/>
      <c r="P671" s="2419"/>
      <c r="Q671" s="2419"/>
      <c r="R671" s="2419"/>
      <c r="S671" s="2419"/>
      <c r="T671" s="2419"/>
      <c r="U671" s="2419"/>
      <c r="V671" s="2419"/>
      <c r="W671" s="2419"/>
      <c r="X671" s="2419"/>
      <c r="Y671" s="2419"/>
      <c r="Z671" s="2419"/>
      <c r="AA671" s="2184"/>
      <c r="AB671" s="2184"/>
      <c r="AC671" s="2184"/>
    </row>
    <row r="672" spans="1:29" ht="12.5">
      <c r="A672" s="2419"/>
      <c r="B672" s="862"/>
      <c r="C672" s="2419"/>
      <c r="D672" s="2419"/>
      <c r="E672" s="2419"/>
      <c r="F672" s="2419"/>
      <c r="G672" s="2419"/>
      <c r="H672" s="2419"/>
      <c r="I672" s="2419"/>
      <c r="J672" s="2419"/>
      <c r="K672" s="2419"/>
      <c r="L672" s="2419"/>
      <c r="M672" s="2419"/>
      <c r="N672" s="2419"/>
      <c r="O672" s="2419"/>
      <c r="P672" s="2419"/>
      <c r="Q672" s="2419"/>
      <c r="R672" s="2419"/>
      <c r="S672" s="2419"/>
      <c r="T672" s="2419"/>
      <c r="U672" s="2419"/>
      <c r="V672" s="2419"/>
      <c r="W672" s="2419"/>
      <c r="X672" s="2419"/>
      <c r="Y672" s="2419"/>
      <c r="Z672" s="2419"/>
      <c r="AA672" s="2184"/>
      <c r="AB672" s="2184"/>
      <c r="AC672" s="2184"/>
    </row>
    <row r="673" spans="1:29" ht="12.5">
      <c r="A673" s="2419"/>
      <c r="B673" s="862"/>
      <c r="C673" s="2419"/>
      <c r="D673" s="2419"/>
      <c r="E673" s="2419"/>
      <c r="F673" s="2419"/>
      <c r="G673" s="2419"/>
      <c r="H673" s="2419"/>
      <c r="I673" s="2419"/>
      <c r="J673" s="2419"/>
      <c r="K673" s="2419"/>
      <c r="L673" s="2419"/>
      <c r="M673" s="2419"/>
      <c r="N673" s="2419"/>
      <c r="O673" s="2419"/>
      <c r="P673" s="2419"/>
      <c r="Q673" s="2419"/>
      <c r="R673" s="2419"/>
      <c r="S673" s="2419"/>
      <c r="T673" s="2419"/>
      <c r="U673" s="2419"/>
      <c r="V673" s="2419"/>
      <c r="W673" s="2419"/>
      <c r="X673" s="2419"/>
      <c r="Y673" s="2419"/>
      <c r="Z673" s="2419"/>
      <c r="AA673" s="2184"/>
      <c r="AB673" s="2184"/>
      <c r="AC673" s="2184"/>
    </row>
    <row r="674" spans="1:29" ht="12.5">
      <c r="A674" s="2419"/>
      <c r="B674" s="862"/>
      <c r="C674" s="2419"/>
      <c r="D674" s="2419"/>
      <c r="E674" s="2419"/>
      <c r="F674" s="2419"/>
      <c r="G674" s="2419"/>
      <c r="H674" s="2419"/>
      <c r="I674" s="2419"/>
      <c r="J674" s="2419"/>
      <c r="K674" s="2419"/>
      <c r="L674" s="2419"/>
      <c r="M674" s="2419"/>
      <c r="N674" s="2419"/>
      <c r="O674" s="2419"/>
      <c r="P674" s="2419"/>
      <c r="Q674" s="2419"/>
      <c r="R674" s="2419"/>
      <c r="S674" s="2419"/>
      <c r="T674" s="2419"/>
      <c r="U674" s="2419"/>
      <c r="V674" s="2419"/>
      <c r="W674" s="2419"/>
      <c r="X674" s="2419"/>
      <c r="Y674" s="2419"/>
      <c r="Z674" s="2419"/>
      <c r="AA674" s="2184"/>
      <c r="AB674" s="2184"/>
      <c r="AC674" s="2184"/>
    </row>
    <row r="675" spans="1:29" ht="12.5">
      <c r="A675" s="2419"/>
      <c r="B675" s="862"/>
      <c r="C675" s="2419"/>
      <c r="D675" s="2419"/>
      <c r="E675" s="2419"/>
      <c r="F675" s="2419"/>
      <c r="G675" s="2419"/>
      <c r="H675" s="2419"/>
      <c r="I675" s="2419"/>
      <c r="J675" s="2419"/>
      <c r="K675" s="2419"/>
      <c r="L675" s="2419"/>
      <c r="M675" s="2419"/>
      <c r="N675" s="2419"/>
      <c r="O675" s="2419"/>
      <c r="P675" s="2419"/>
      <c r="Q675" s="2419"/>
      <c r="R675" s="2419"/>
      <c r="S675" s="2419"/>
      <c r="T675" s="2419"/>
      <c r="U675" s="2419"/>
      <c r="V675" s="2419"/>
      <c r="W675" s="2419"/>
      <c r="X675" s="2419"/>
      <c r="Y675" s="2419"/>
      <c r="Z675" s="2419"/>
      <c r="AA675" s="2184"/>
      <c r="AB675" s="2184"/>
      <c r="AC675" s="2184"/>
    </row>
    <row r="676" spans="1:29" ht="12.5">
      <c r="A676" s="2419"/>
      <c r="B676" s="862"/>
      <c r="C676" s="2419"/>
      <c r="D676" s="2419"/>
      <c r="E676" s="2419"/>
      <c r="F676" s="2419"/>
      <c r="G676" s="2419"/>
      <c r="H676" s="2419"/>
      <c r="I676" s="2419"/>
      <c r="J676" s="2419"/>
      <c r="K676" s="2419"/>
      <c r="L676" s="2419"/>
      <c r="M676" s="2419"/>
      <c r="N676" s="2419"/>
      <c r="O676" s="2419"/>
      <c r="P676" s="2419"/>
      <c r="Q676" s="2419"/>
      <c r="R676" s="2419"/>
      <c r="S676" s="2419"/>
      <c r="T676" s="2419"/>
      <c r="U676" s="2419"/>
      <c r="V676" s="2419"/>
      <c r="W676" s="2419"/>
      <c r="X676" s="2419"/>
      <c r="Y676" s="2419"/>
      <c r="Z676" s="2419"/>
      <c r="AA676" s="2184"/>
      <c r="AB676" s="2184"/>
      <c r="AC676" s="2184"/>
    </row>
    <row r="677" spans="1:29" ht="12.5">
      <c r="A677" s="2419"/>
      <c r="B677" s="862"/>
      <c r="C677" s="2419"/>
      <c r="D677" s="2419"/>
      <c r="E677" s="2419"/>
      <c r="F677" s="2419"/>
      <c r="G677" s="2419"/>
      <c r="H677" s="2419"/>
      <c r="I677" s="2419"/>
      <c r="J677" s="2419"/>
      <c r="K677" s="2419"/>
      <c r="L677" s="2419"/>
      <c r="M677" s="2419"/>
      <c r="N677" s="2419"/>
      <c r="O677" s="2419"/>
      <c r="P677" s="2419"/>
      <c r="Q677" s="2419"/>
      <c r="R677" s="2419"/>
      <c r="S677" s="2419"/>
      <c r="T677" s="2419"/>
      <c r="U677" s="2419"/>
      <c r="V677" s="2419"/>
      <c r="W677" s="2419"/>
      <c r="X677" s="2419"/>
      <c r="Y677" s="2419"/>
      <c r="Z677" s="2419"/>
      <c r="AA677" s="2184"/>
      <c r="AB677" s="2184"/>
      <c r="AC677" s="2184"/>
    </row>
    <row r="678" spans="1:29" ht="12.5">
      <c r="A678" s="2419"/>
      <c r="B678" s="862"/>
      <c r="C678" s="2419"/>
      <c r="D678" s="2419"/>
      <c r="E678" s="2419"/>
      <c r="F678" s="2419"/>
      <c r="G678" s="2419"/>
      <c r="H678" s="2419"/>
      <c r="I678" s="2419"/>
      <c r="J678" s="2419"/>
      <c r="K678" s="2419"/>
      <c r="L678" s="2419"/>
      <c r="M678" s="2419"/>
      <c r="N678" s="2419"/>
      <c r="O678" s="2419"/>
      <c r="P678" s="2419"/>
      <c r="Q678" s="2419"/>
      <c r="R678" s="2419"/>
      <c r="S678" s="2419"/>
      <c r="T678" s="2419"/>
      <c r="U678" s="2419"/>
      <c r="V678" s="2419"/>
      <c r="W678" s="2419"/>
      <c r="X678" s="2419"/>
      <c r="Y678" s="2419"/>
      <c r="Z678" s="2419"/>
      <c r="AA678" s="2184"/>
      <c r="AB678" s="2184"/>
      <c r="AC678" s="2184"/>
    </row>
    <row r="679" spans="1:29" ht="12.5">
      <c r="A679" s="2419"/>
      <c r="B679" s="862"/>
      <c r="C679" s="2419"/>
      <c r="D679" s="2419"/>
      <c r="E679" s="2419"/>
      <c r="F679" s="2419"/>
      <c r="G679" s="2419"/>
      <c r="H679" s="2419"/>
      <c r="I679" s="2419"/>
      <c r="J679" s="2419"/>
      <c r="K679" s="2419"/>
      <c r="L679" s="2419"/>
      <c r="M679" s="2419"/>
      <c r="N679" s="2419"/>
      <c r="O679" s="2419"/>
      <c r="P679" s="2419"/>
      <c r="Q679" s="2419"/>
      <c r="R679" s="2419"/>
      <c r="S679" s="2419"/>
      <c r="T679" s="2419"/>
      <c r="U679" s="2419"/>
      <c r="V679" s="2419"/>
      <c r="W679" s="2419"/>
      <c r="X679" s="2419"/>
      <c r="Y679" s="2419"/>
      <c r="Z679" s="2419"/>
      <c r="AA679" s="2184"/>
      <c r="AB679" s="2184"/>
      <c r="AC679" s="2184"/>
    </row>
    <row r="680" spans="1:29" ht="12.5">
      <c r="A680" s="2419"/>
      <c r="B680" s="862"/>
      <c r="C680" s="2419"/>
      <c r="D680" s="2419"/>
      <c r="E680" s="2419"/>
      <c r="F680" s="2419"/>
      <c r="G680" s="2419"/>
      <c r="H680" s="2419"/>
      <c r="I680" s="2419"/>
      <c r="J680" s="2419"/>
      <c r="K680" s="2419"/>
      <c r="L680" s="2419"/>
      <c r="M680" s="2419"/>
      <c r="N680" s="2419"/>
      <c r="O680" s="2419"/>
      <c r="P680" s="2419"/>
      <c r="Q680" s="2419"/>
      <c r="R680" s="2419"/>
      <c r="S680" s="2419"/>
      <c r="T680" s="2419"/>
      <c r="U680" s="2419"/>
      <c r="V680" s="2419"/>
      <c r="W680" s="2419"/>
      <c r="X680" s="2419"/>
      <c r="Y680" s="2419"/>
      <c r="Z680" s="2419"/>
      <c r="AA680" s="2184"/>
      <c r="AB680" s="2184"/>
      <c r="AC680" s="2184"/>
    </row>
    <row r="681" spans="1:29" ht="12.5">
      <c r="A681" s="2419"/>
      <c r="B681" s="862"/>
      <c r="C681" s="2419"/>
      <c r="D681" s="2419"/>
      <c r="E681" s="2419"/>
      <c r="F681" s="2419"/>
      <c r="G681" s="2419"/>
      <c r="H681" s="2419"/>
      <c r="I681" s="2419"/>
      <c r="J681" s="2419"/>
      <c r="K681" s="2419"/>
      <c r="L681" s="2419"/>
      <c r="M681" s="2419"/>
      <c r="N681" s="2419"/>
      <c r="O681" s="2419"/>
      <c r="P681" s="2419"/>
      <c r="Q681" s="2419"/>
      <c r="R681" s="2419"/>
      <c r="S681" s="2419"/>
      <c r="T681" s="2419"/>
      <c r="U681" s="2419"/>
      <c r="V681" s="2419"/>
      <c r="W681" s="2419"/>
      <c r="X681" s="2419"/>
      <c r="Y681" s="2419"/>
      <c r="Z681" s="2419"/>
      <c r="AA681" s="2184"/>
      <c r="AB681" s="2184"/>
      <c r="AC681" s="2184"/>
    </row>
    <row r="682" spans="1:29" ht="12.5">
      <c r="A682" s="2419"/>
      <c r="B682" s="862"/>
      <c r="C682" s="2419"/>
      <c r="D682" s="2419"/>
      <c r="E682" s="2419"/>
      <c r="F682" s="2419"/>
      <c r="G682" s="2419"/>
      <c r="H682" s="2419"/>
      <c r="I682" s="2419"/>
      <c r="J682" s="2419"/>
      <c r="K682" s="2419"/>
      <c r="L682" s="2419"/>
      <c r="M682" s="2419"/>
      <c r="N682" s="2419"/>
      <c r="O682" s="2419"/>
      <c r="P682" s="2419"/>
      <c r="Q682" s="2419"/>
      <c r="R682" s="2419"/>
      <c r="S682" s="2419"/>
      <c r="T682" s="2419"/>
      <c r="U682" s="2419"/>
      <c r="V682" s="2419"/>
      <c r="W682" s="2419"/>
      <c r="X682" s="2419"/>
      <c r="Y682" s="2419"/>
      <c r="Z682" s="2419"/>
      <c r="AA682" s="2184"/>
      <c r="AB682" s="2184"/>
      <c r="AC682" s="2184"/>
    </row>
    <row r="683" spans="1:29" ht="12.5">
      <c r="A683" s="2419"/>
      <c r="B683" s="862"/>
      <c r="C683" s="2419"/>
      <c r="D683" s="2419"/>
      <c r="E683" s="2419"/>
      <c r="F683" s="2419"/>
      <c r="G683" s="2419"/>
      <c r="H683" s="2419"/>
      <c r="I683" s="2419"/>
      <c r="J683" s="2419"/>
      <c r="K683" s="2419"/>
      <c r="L683" s="2419"/>
      <c r="M683" s="2419"/>
      <c r="N683" s="2419"/>
      <c r="O683" s="2419"/>
      <c r="P683" s="2419"/>
      <c r="Q683" s="2419"/>
      <c r="R683" s="2419"/>
      <c r="S683" s="2419"/>
      <c r="T683" s="2419"/>
      <c r="U683" s="2419"/>
      <c r="V683" s="2419"/>
      <c r="W683" s="2419"/>
      <c r="X683" s="2419"/>
      <c r="Y683" s="2419"/>
      <c r="Z683" s="2419"/>
      <c r="AA683" s="2184"/>
      <c r="AB683" s="2184"/>
      <c r="AC683" s="2184"/>
    </row>
    <row r="684" spans="1:29" ht="12.5">
      <c r="A684" s="2419"/>
      <c r="B684" s="862"/>
      <c r="C684" s="2419"/>
      <c r="D684" s="2419"/>
      <c r="E684" s="2419"/>
      <c r="F684" s="2419"/>
      <c r="G684" s="2419"/>
      <c r="H684" s="2419"/>
      <c r="I684" s="2419"/>
      <c r="J684" s="2419"/>
      <c r="K684" s="2419"/>
      <c r="L684" s="2419"/>
      <c r="M684" s="2419"/>
      <c r="N684" s="2419"/>
      <c r="O684" s="2419"/>
      <c r="P684" s="2419"/>
      <c r="Q684" s="2419"/>
      <c r="R684" s="2419"/>
      <c r="S684" s="2419"/>
      <c r="T684" s="2419"/>
      <c r="U684" s="2419"/>
      <c r="V684" s="2419"/>
      <c r="W684" s="2419"/>
      <c r="X684" s="2419"/>
      <c r="Y684" s="2419"/>
      <c r="Z684" s="2419"/>
      <c r="AA684" s="2184"/>
      <c r="AB684" s="2184"/>
      <c r="AC684" s="2184"/>
    </row>
    <row r="685" spans="1:29" ht="12.5">
      <c r="A685" s="2419"/>
      <c r="B685" s="862"/>
      <c r="C685" s="2419"/>
      <c r="D685" s="2419"/>
      <c r="E685" s="2419"/>
      <c r="F685" s="2419"/>
      <c r="G685" s="2419"/>
      <c r="H685" s="2419"/>
      <c r="I685" s="2419"/>
      <c r="J685" s="2419"/>
      <c r="K685" s="2419"/>
      <c r="L685" s="2419"/>
      <c r="M685" s="2419"/>
      <c r="N685" s="2419"/>
      <c r="O685" s="2419"/>
      <c r="P685" s="2419"/>
      <c r="Q685" s="2419"/>
      <c r="R685" s="2419"/>
      <c r="S685" s="2419"/>
      <c r="T685" s="2419"/>
      <c r="U685" s="2419"/>
      <c r="V685" s="2419"/>
      <c r="W685" s="2419"/>
      <c r="X685" s="2419"/>
      <c r="Y685" s="2419"/>
      <c r="Z685" s="2419"/>
      <c r="AA685" s="2184"/>
      <c r="AB685" s="2184"/>
      <c r="AC685" s="2184"/>
    </row>
    <row r="686" spans="1:29" ht="12.5">
      <c r="A686" s="2419"/>
      <c r="B686" s="862"/>
      <c r="C686" s="2419"/>
      <c r="D686" s="2419"/>
      <c r="E686" s="2419"/>
      <c r="F686" s="2419"/>
      <c r="G686" s="2419"/>
      <c r="H686" s="2419"/>
      <c r="I686" s="2419"/>
      <c r="J686" s="2419"/>
      <c r="K686" s="2419"/>
      <c r="L686" s="2419"/>
      <c r="M686" s="2419"/>
      <c r="N686" s="2419"/>
      <c r="O686" s="2419"/>
      <c r="P686" s="2419"/>
      <c r="Q686" s="2419"/>
      <c r="R686" s="2419"/>
      <c r="S686" s="2419"/>
      <c r="T686" s="2419"/>
      <c r="U686" s="2419"/>
      <c r="V686" s="2419"/>
      <c r="W686" s="2419"/>
      <c r="X686" s="2419"/>
      <c r="Y686" s="2419"/>
      <c r="Z686" s="2419"/>
      <c r="AA686" s="2184"/>
      <c r="AB686" s="2184"/>
      <c r="AC686" s="2184"/>
    </row>
    <row r="687" spans="1:29" ht="12.5">
      <c r="A687" s="2419"/>
      <c r="B687" s="862"/>
      <c r="C687" s="2419"/>
      <c r="D687" s="2419"/>
      <c r="E687" s="2419"/>
      <c r="F687" s="2419"/>
      <c r="G687" s="2419"/>
      <c r="H687" s="2419"/>
      <c r="I687" s="2419"/>
      <c r="J687" s="2419"/>
      <c r="K687" s="2419"/>
      <c r="L687" s="2419"/>
      <c r="M687" s="2419"/>
      <c r="N687" s="2419"/>
      <c r="O687" s="2419"/>
      <c r="P687" s="2419"/>
      <c r="Q687" s="2419"/>
      <c r="R687" s="2419"/>
      <c r="S687" s="2419"/>
      <c r="T687" s="2419"/>
      <c r="U687" s="2419"/>
      <c r="V687" s="2419"/>
      <c r="W687" s="2419"/>
      <c r="X687" s="2419"/>
      <c r="Y687" s="2419"/>
      <c r="Z687" s="2419"/>
      <c r="AA687" s="2184"/>
      <c r="AB687" s="2184"/>
      <c r="AC687" s="2184"/>
    </row>
    <row r="688" spans="1:29" ht="12.5">
      <c r="A688" s="2419"/>
      <c r="B688" s="862"/>
      <c r="C688" s="2419"/>
      <c r="D688" s="2419"/>
      <c r="E688" s="2419"/>
      <c r="F688" s="2419"/>
      <c r="G688" s="2419"/>
      <c r="H688" s="2419"/>
      <c r="I688" s="2419"/>
      <c r="J688" s="2419"/>
      <c r="K688" s="2419"/>
      <c r="L688" s="2419"/>
      <c r="M688" s="2419"/>
      <c r="N688" s="2419"/>
      <c r="O688" s="2419"/>
      <c r="P688" s="2419"/>
      <c r="Q688" s="2419"/>
      <c r="R688" s="2419"/>
      <c r="S688" s="2419"/>
      <c r="T688" s="2419"/>
      <c r="U688" s="2419"/>
      <c r="V688" s="2419"/>
      <c r="W688" s="2419"/>
      <c r="X688" s="2419"/>
      <c r="Y688" s="2419"/>
      <c r="Z688" s="2419"/>
      <c r="AA688" s="2184"/>
      <c r="AB688" s="2184"/>
      <c r="AC688" s="2184"/>
    </row>
    <row r="689" spans="1:29" ht="12.5">
      <c r="A689" s="2419"/>
      <c r="B689" s="862"/>
      <c r="C689" s="2419"/>
      <c r="D689" s="2419"/>
      <c r="E689" s="2419"/>
      <c r="F689" s="2419"/>
      <c r="G689" s="2419"/>
      <c r="H689" s="2419"/>
      <c r="I689" s="2419"/>
      <c r="J689" s="2419"/>
      <c r="K689" s="2419"/>
      <c r="L689" s="2419"/>
      <c r="M689" s="2419"/>
      <c r="N689" s="2419"/>
      <c r="O689" s="2419"/>
      <c r="P689" s="2419"/>
      <c r="Q689" s="2419"/>
      <c r="R689" s="2419"/>
      <c r="S689" s="2419"/>
      <c r="T689" s="2419"/>
      <c r="U689" s="2419"/>
      <c r="V689" s="2419"/>
      <c r="W689" s="2419"/>
      <c r="X689" s="2419"/>
      <c r="Y689" s="2419"/>
      <c r="Z689" s="2419"/>
      <c r="AA689" s="2184"/>
      <c r="AB689" s="2184"/>
      <c r="AC689" s="2184"/>
    </row>
    <row r="690" spans="1:29" ht="12.5">
      <c r="A690" s="2419"/>
      <c r="B690" s="862"/>
      <c r="C690" s="2419"/>
      <c r="D690" s="2419"/>
      <c r="E690" s="2419"/>
      <c r="F690" s="2419"/>
      <c r="G690" s="2419"/>
      <c r="H690" s="2419"/>
      <c r="I690" s="2419"/>
      <c r="J690" s="2419"/>
      <c r="K690" s="2419"/>
      <c r="L690" s="2419"/>
      <c r="M690" s="2419"/>
      <c r="N690" s="2419"/>
      <c r="O690" s="2419"/>
      <c r="P690" s="2419"/>
      <c r="Q690" s="2419"/>
      <c r="R690" s="2419"/>
      <c r="S690" s="2419"/>
      <c r="T690" s="2419"/>
      <c r="U690" s="2419"/>
      <c r="V690" s="2419"/>
      <c r="W690" s="2419"/>
      <c r="X690" s="2419"/>
      <c r="Y690" s="2419"/>
      <c r="Z690" s="2419"/>
      <c r="AA690" s="2184"/>
      <c r="AB690" s="2184"/>
      <c r="AC690" s="2184"/>
    </row>
    <row r="691" spans="1:29" ht="12.5">
      <c r="A691" s="2419"/>
      <c r="B691" s="862"/>
      <c r="C691" s="2419"/>
      <c r="D691" s="2419"/>
      <c r="E691" s="2419"/>
      <c r="F691" s="2419"/>
      <c r="G691" s="2419"/>
      <c r="H691" s="2419"/>
      <c r="I691" s="2419"/>
      <c r="J691" s="2419"/>
      <c r="K691" s="2419"/>
      <c r="L691" s="2419"/>
      <c r="M691" s="2419"/>
      <c r="N691" s="2419"/>
      <c r="O691" s="2419"/>
      <c r="P691" s="2419"/>
      <c r="Q691" s="2419"/>
      <c r="R691" s="2419"/>
      <c r="S691" s="2419"/>
      <c r="T691" s="2419"/>
      <c r="U691" s="2419"/>
      <c r="V691" s="2419"/>
      <c r="W691" s="2419"/>
      <c r="X691" s="2419"/>
      <c r="Y691" s="2419"/>
      <c r="Z691" s="2419"/>
      <c r="AA691" s="2184"/>
      <c r="AB691" s="2184"/>
      <c r="AC691" s="2184"/>
    </row>
    <row r="692" spans="1:29" ht="12.5">
      <c r="A692" s="2419"/>
      <c r="B692" s="862"/>
      <c r="C692" s="2419"/>
      <c r="D692" s="2419"/>
      <c r="E692" s="2419"/>
      <c r="F692" s="2419"/>
      <c r="G692" s="2419"/>
      <c r="H692" s="2419"/>
      <c r="I692" s="2419"/>
      <c r="J692" s="2419"/>
      <c r="K692" s="2419"/>
      <c r="L692" s="2419"/>
      <c r="M692" s="2419"/>
      <c r="N692" s="2419"/>
      <c r="O692" s="2419"/>
      <c r="P692" s="2419"/>
      <c r="Q692" s="2419"/>
      <c r="R692" s="2419"/>
      <c r="S692" s="2419"/>
      <c r="T692" s="2419"/>
      <c r="U692" s="2419"/>
      <c r="V692" s="2419"/>
      <c r="W692" s="2419"/>
      <c r="X692" s="2419"/>
      <c r="Y692" s="2419"/>
      <c r="Z692" s="2419"/>
      <c r="AA692" s="2184"/>
      <c r="AB692" s="2184"/>
      <c r="AC692" s="2184"/>
    </row>
    <row r="693" spans="1:29" ht="12.5">
      <c r="A693" s="2419"/>
      <c r="B693" s="862"/>
      <c r="C693" s="2419"/>
      <c r="D693" s="2419"/>
      <c r="E693" s="2419"/>
      <c r="F693" s="2419"/>
      <c r="G693" s="2419"/>
      <c r="H693" s="2419"/>
      <c r="I693" s="2419"/>
      <c r="J693" s="2419"/>
      <c r="K693" s="2419"/>
      <c r="L693" s="2419"/>
      <c r="M693" s="2419"/>
      <c r="N693" s="2419"/>
      <c r="O693" s="2419"/>
      <c r="P693" s="2419"/>
      <c r="Q693" s="2419"/>
      <c r="R693" s="2419"/>
      <c r="S693" s="2419"/>
      <c r="T693" s="2419"/>
      <c r="U693" s="2419"/>
      <c r="V693" s="2419"/>
      <c r="W693" s="2419"/>
      <c r="X693" s="2419"/>
      <c r="Y693" s="2419"/>
      <c r="Z693" s="2419"/>
      <c r="AA693" s="2184"/>
      <c r="AB693" s="2184"/>
      <c r="AC693" s="2184"/>
    </row>
    <row r="694" spans="1:29" ht="12.5">
      <c r="A694" s="2419"/>
      <c r="B694" s="862"/>
      <c r="C694" s="2419"/>
      <c r="D694" s="2419"/>
      <c r="E694" s="2419"/>
      <c r="F694" s="2419"/>
      <c r="G694" s="2419"/>
      <c r="H694" s="2419"/>
      <c r="I694" s="2419"/>
      <c r="J694" s="2419"/>
      <c r="K694" s="2419"/>
      <c r="L694" s="2419"/>
      <c r="M694" s="2419"/>
      <c r="N694" s="2419"/>
      <c r="O694" s="2419"/>
      <c r="P694" s="2419"/>
      <c r="Q694" s="2419"/>
      <c r="R694" s="2419"/>
      <c r="S694" s="2419"/>
      <c r="T694" s="2419"/>
      <c r="U694" s="2419"/>
      <c r="V694" s="2419"/>
      <c r="W694" s="2419"/>
      <c r="X694" s="2419"/>
      <c r="Y694" s="2419"/>
      <c r="Z694" s="2419"/>
      <c r="AA694" s="2184"/>
      <c r="AB694" s="2184"/>
      <c r="AC694" s="2184"/>
    </row>
    <row r="695" spans="1:29" ht="12.5">
      <c r="A695" s="2419"/>
      <c r="B695" s="862"/>
      <c r="C695" s="2419"/>
      <c r="D695" s="2419"/>
      <c r="E695" s="2419"/>
      <c r="F695" s="2419"/>
      <c r="G695" s="2419"/>
      <c r="H695" s="2419"/>
      <c r="I695" s="2419"/>
      <c r="J695" s="2419"/>
      <c r="K695" s="2419"/>
      <c r="L695" s="2419"/>
      <c r="M695" s="2419"/>
      <c r="N695" s="2419"/>
      <c r="O695" s="2419"/>
      <c r="P695" s="2419"/>
      <c r="Q695" s="2419"/>
      <c r="R695" s="2419"/>
      <c r="S695" s="2419"/>
      <c r="T695" s="2419"/>
      <c r="U695" s="2419"/>
      <c r="V695" s="2419"/>
      <c r="W695" s="2419"/>
      <c r="X695" s="2419"/>
      <c r="Y695" s="2419"/>
      <c r="Z695" s="2419"/>
      <c r="AA695" s="2184"/>
      <c r="AB695" s="2184"/>
      <c r="AC695" s="2184"/>
    </row>
    <row r="696" spans="1:29" ht="12.5">
      <c r="A696" s="2419"/>
      <c r="B696" s="862"/>
      <c r="C696" s="2419"/>
      <c r="D696" s="2419"/>
      <c r="E696" s="2419"/>
      <c r="F696" s="2419"/>
      <c r="G696" s="2419"/>
      <c r="H696" s="2419"/>
      <c r="I696" s="2419"/>
      <c r="J696" s="2419"/>
      <c r="K696" s="2419"/>
      <c r="L696" s="2419"/>
      <c r="M696" s="2419"/>
      <c r="N696" s="2419"/>
      <c r="O696" s="2419"/>
      <c r="P696" s="2419"/>
      <c r="Q696" s="2419"/>
      <c r="R696" s="2419"/>
      <c r="S696" s="2419"/>
      <c r="T696" s="2419"/>
      <c r="U696" s="2419"/>
      <c r="V696" s="2419"/>
      <c r="W696" s="2419"/>
      <c r="X696" s="2419"/>
      <c r="Y696" s="2419"/>
      <c r="Z696" s="2419"/>
      <c r="AA696" s="2184"/>
      <c r="AB696" s="2184"/>
      <c r="AC696" s="2184"/>
    </row>
    <row r="697" spans="1:29" ht="12.5">
      <c r="A697" s="2419"/>
      <c r="B697" s="862"/>
      <c r="C697" s="2419"/>
      <c r="D697" s="2419"/>
      <c r="E697" s="2419"/>
      <c r="F697" s="2419"/>
      <c r="G697" s="2419"/>
      <c r="H697" s="2419"/>
      <c r="I697" s="2419"/>
      <c r="J697" s="2419"/>
      <c r="K697" s="2419"/>
      <c r="L697" s="2419"/>
      <c r="M697" s="2419"/>
      <c r="N697" s="2419"/>
      <c r="O697" s="2419"/>
      <c r="P697" s="2419"/>
      <c r="Q697" s="2419"/>
      <c r="R697" s="2419"/>
      <c r="S697" s="2419"/>
      <c r="T697" s="2419"/>
      <c r="U697" s="2419"/>
      <c r="V697" s="2419"/>
      <c r="W697" s="2419"/>
      <c r="X697" s="2419"/>
      <c r="Y697" s="2419"/>
      <c r="Z697" s="2419"/>
      <c r="AA697" s="2184"/>
      <c r="AB697" s="2184"/>
      <c r="AC697" s="2184"/>
    </row>
    <row r="698" spans="1:29" ht="12.5">
      <c r="A698" s="2419"/>
      <c r="B698" s="862"/>
      <c r="C698" s="2419"/>
      <c r="D698" s="2419"/>
      <c r="E698" s="2419"/>
      <c r="F698" s="2419"/>
      <c r="G698" s="2419"/>
      <c r="H698" s="2419"/>
      <c r="I698" s="2419"/>
      <c r="J698" s="2419"/>
      <c r="K698" s="2419"/>
      <c r="L698" s="2419"/>
      <c r="M698" s="2419"/>
      <c r="N698" s="2419"/>
      <c r="O698" s="2419"/>
      <c r="P698" s="2419"/>
      <c r="Q698" s="2419"/>
      <c r="R698" s="2419"/>
      <c r="S698" s="2419"/>
      <c r="T698" s="2419"/>
      <c r="U698" s="2419"/>
      <c r="V698" s="2419"/>
      <c r="W698" s="2419"/>
      <c r="X698" s="2419"/>
      <c r="Y698" s="2419"/>
      <c r="Z698" s="2419"/>
      <c r="AA698" s="2184"/>
      <c r="AB698" s="2184"/>
      <c r="AC698" s="2184"/>
    </row>
    <row r="699" spans="1:29" ht="12.5">
      <c r="A699" s="2419"/>
      <c r="B699" s="862"/>
      <c r="C699" s="2419"/>
      <c r="D699" s="2419"/>
      <c r="E699" s="2419"/>
      <c r="F699" s="2419"/>
      <c r="G699" s="2419"/>
      <c r="H699" s="2419"/>
      <c r="I699" s="2419"/>
      <c r="J699" s="2419"/>
      <c r="K699" s="2419"/>
      <c r="L699" s="2419"/>
      <c r="M699" s="2419"/>
      <c r="N699" s="2419"/>
      <c r="O699" s="2419"/>
      <c r="P699" s="2419"/>
      <c r="Q699" s="2419"/>
      <c r="R699" s="2419"/>
      <c r="S699" s="2419"/>
      <c r="T699" s="2419"/>
      <c r="U699" s="2419"/>
      <c r="V699" s="2419"/>
      <c r="W699" s="2419"/>
      <c r="X699" s="2419"/>
      <c r="Y699" s="2419"/>
      <c r="Z699" s="2419"/>
      <c r="AA699" s="2184"/>
      <c r="AB699" s="2184"/>
      <c r="AC699" s="2184"/>
    </row>
    <row r="700" spans="1:29" ht="12.5">
      <c r="A700" s="2419"/>
      <c r="B700" s="862"/>
      <c r="C700" s="2419"/>
      <c r="D700" s="2419"/>
      <c r="E700" s="2419"/>
      <c r="F700" s="2419"/>
      <c r="G700" s="2419"/>
      <c r="H700" s="2419"/>
      <c r="I700" s="2419"/>
      <c r="J700" s="2419"/>
      <c r="K700" s="2419"/>
      <c r="L700" s="2419"/>
      <c r="M700" s="2419"/>
      <c r="N700" s="2419"/>
      <c r="O700" s="2419"/>
      <c r="P700" s="2419"/>
      <c r="Q700" s="2419"/>
      <c r="R700" s="2419"/>
      <c r="S700" s="2419"/>
      <c r="T700" s="2419"/>
      <c r="U700" s="2419"/>
      <c r="V700" s="2419"/>
      <c r="W700" s="2419"/>
      <c r="X700" s="2419"/>
      <c r="Y700" s="2419"/>
      <c r="Z700" s="2419"/>
      <c r="AA700" s="2184"/>
      <c r="AB700" s="2184"/>
      <c r="AC700" s="2184"/>
    </row>
    <row r="701" spans="1:29" ht="12.5">
      <c r="A701" s="2419"/>
      <c r="B701" s="862"/>
      <c r="C701" s="2419"/>
      <c r="D701" s="2419"/>
      <c r="E701" s="2419"/>
      <c r="F701" s="2419"/>
      <c r="G701" s="2419"/>
      <c r="H701" s="2419"/>
      <c r="I701" s="2419"/>
      <c r="J701" s="2419"/>
      <c r="K701" s="2419"/>
      <c r="L701" s="2419"/>
      <c r="M701" s="2419"/>
      <c r="N701" s="2419"/>
      <c r="O701" s="2419"/>
      <c r="P701" s="2419"/>
      <c r="Q701" s="2419"/>
      <c r="R701" s="2419"/>
      <c r="S701" s="2419"/>
      <c r="T701" s="2419"/>
      <c r="U701" s="2419"/>
      <c r="V701" s="2419"/>
      <c r="W701" s="2419"/>
      <c r="X701" s="2419"/>
      <c r="Y701" s="2419"/>
      <c r="Z701" s="2419"/>
      <c r="AA701" s="2184"/>
      <c r="AB701" s="2184"/>
      <c r="AC701" s="2184"/>
    </row>
    <row r="702" spans="1:29" ht="12.5">
      <c r="A702" s="2419"/>
      <c r="B702" s="862"/>
      <c r="C702" s="2419"/>
      <c r="D702" s="2419"/>
      <c r="E702" s="2419"/>
      <c r="F702" s="2419"/>
      <c r="G702" s="2419"/>
      <c r="H702" s="2419"/>
      <c r="I702" s="2419"/>
      <c r="J702" s="2419"/>
      <c r="K702" s="2419"/>
      <c r="L702" s="2419"/>
      <c r="M702" s="2419"/>
      <c r="N702" s="2419"/>
      <c r="O702" s="2419"/>
      <c r="P702" s="2419"/>
      <c r="Q702" s="2419"/>
      <c r="R702" s="2419"/>
      <c r="S702" s="2419"/>
      <c r="T702" s="2419"/>
      <c r="U702" s="2419"/>
      <c r="V702" s="2419"/>
      <c r="W702" s="2419"/>
      <c r="X702" s="2419"/>
      <c r="Y702" s="2419"/>
      <c r="Z702" s="2419"/>
      <c r="AA702" s="2184"/>
      <c r="AB702" s="2184"/>
      <c r="AC702" s="2184"/>
    </row>
    <row r="703" spans="1:29" ht="12.5">
      <c r="A703" s="2419"/>
      <c r="B703" s="862"/>
      <c r="C703" s="2419"/>
      <c r="D703" s="2419"/>
      <c r="E703" s="2419"/>
      <c r="F703" s="2419"/>
      <c r="G703" s="2419"/>
      <c r="H703" s="2419"/>
      <c r="I703" s="2419"/>
      <c r="J703" s="2419"/>
      <c r="K703" s="2419"/>
      <c r="L703" s="2419"/>
      <c r="M703" s="2419"/>
      <c r="N703" s="2419"/>
      <c r="O703" s="2419"/>
      <c r="P703" s="2419"/>
      <c r="Q703" s="2419"/>
      <c r="R703" s="2419"/>
      <c r="S703" s="2419"/>
      <c r="T703" s="2419"/>
      <c r="U703" s="2419"/>
      <c r="V703" s="2419"/>
      <c r="W703" s="2419"/>
      <c r="X703" s="2419"/>
      <c r="Y703" s="2419"/>
      <c r="Z703" s="2419"/>
      <c r="AA703" s="2184"/>
      <c r="AB703" s="2184"/>
      <c r="AC703" s="2184"/>
    </row>
    <row r="704" spans="1:29" ht="12.5">
      <c r="A704" s="2419"/>
      <c r="B704" s="862"/>
      <c r="C704" s="2419"/>
      <c r="D704" s="2419"/>
      <c r="E704" s="2419"/>
      <c r="F704" s="2419"/>
      <c r="G704" s="2419"/>
      <c r="H704" s="2419"/>
      <c r="I704" s="2419"/>
      <c r="J704" s="2419"/>
      <c r="K704" s="2419"/>
      <c r="L704" s="2419"/>
      <c r="M704" s="2419"/>
      <c r="N704" s="2419"/>
      <c r="O704" s="2419"/>
      <c r="P704" s="2419"/>
      <c r="Q704" s="2419"/>
      <c r="R704" s="2419"/>
      <c r="S704" s="2419"/>
      <c r="T704" s="2419"/>
      <c r="U704" s="2419"/>
      <c r="V704" s="2419"/>
      <c r="W704" s="2419"/>
      <c r="X704" s="2419"/>
      <c r="Y704" s="2419"/>
      <c r="Z704" s="2419"/>
      <c r="AA704" s="2184"/>
      <c r="AB704" s="2184"/>
      <c r="AC704" s="2184"/>
    </row>
    <row r="705" spans="1:29" ht="12.5">
      <c r="A705" s="2419"/>
      <c r="B705" s="862"/>
      <c r="C705" s="2419"/>
      <c r="D705" s="2419"/>
      <c r="E705" s="2419"/>
      <c r="F705" s="2419"/>
      <c r="G705" s="2419"/>
      <c r="H705" s="2419"/>
      <c r="I705" s="2419"/>
      <c r="J705" s="2419"/>
      <c r="K705" s="2419"/>
      <c r="L705" s="2419"/>
      <c r="M705" s="2419"/>
      <c r="N705" s="2419"/>
      <c r="O705" s="2419"/>
      <c r="P705" s="2419"/>
      <c r="Q705" s="2419"/>
      <c r="R705" s="2419"/>
      <c r="S705" s="2419"/>
      <c r="T705" s="2419"/>
      <c r="U705" s="2419"/>
      <c r="V705" s="2419"/>
      <c r="W705" s="2419"/>
      <c r="X705" s="2419"/>
      <c r="Y705" s="2419"/>
      <c r="Z705" s="2419"/>
      <c r="AA705" s="2184"/>
      <c r="AB705" s="2184"/>
      <c r="AC705" s="2184"/>
    </row>
    <row r="706" spans="1:29" ht="12.5">
      <c r="A706" s="2419"/>
      <c r="B706" s="862"/>
      <c r="C706" s="2419"/>
      <c r="D706" s="2419"/>
      <c r="E706" s="2419"/>
      <c r="F706" s="2419"/>
      <c r="G706" s="2419"/>
      <c r="H706" s="2419"/>
      <c r="I706" s="2419"/>
      <c r="J706" s="2419"/>
      <c r="K706" s="2419"/>
      <c r="L706" s="2419"/>
      <c r="M706" s="2419"/>
      <c r="N706" s="2419"/>
      <c r="O706" s="2419"/>
      <c r="P706" s="2419"/>
      <c r="Q706" s="2419"/>
      <c r="R706" s="2419"/>
      <c r="S706" s="2419"/>
      <c r="T706" s="2419"/>
      <c r="U706" s="2419"/>
      <c r="V706" s="2419"/>
      <c r="W706" s="2419"/>
      <c r="X706" s="2419"/>
      <c r="Y706" s="2419"/>
      <c r="Z706" s="2419"/>
      <c r="AA706" s="2184"/>
      <c r="AB706" s="2184"/>
      <c r="AC706" s="2184"/>
    </row>
    <row r="707" spans="1:29" ht="12.5">
      <c r="A707" s="2419"/>
      <c r="B707" s="862"/>
      <c r="C707" s="2419"/>
      <c r="D707" s="2419"/>
      <c r="E707" s="2419"/>
      <c r="F707" s="2419"/>
      <c r="G707" s="2419"/>
      <c r="H707" s="2419"/>
      <c r="I707" s="2419"/>
      <c r="J707" s="2419"/>
      <c r="K707" s="2419"/>
      <c r="L707" s="2419"/>
      <c r="M707" s="2419"/>
      <c r="N707" s="2419"/>
      <c r="O707" s="2419"/>
      <c r="P707" s="2419"/>
      <c r="Q707" s="2419"/>
      <c r="R707" s="2419"/>
      <c r="S707" s="2419"/>
      <c r="T707" s="2419"/>
      <c r="U707" s="2419"/>
      <c r="V707" s="2419"/>
      <c r="W707" s="2419"/>
      <c r="X707" s="2419"/>
      <c r="Y707" s="2419"/>
      <c r="Z707" s="2419"/>
      <c r="AA707" s="2184"/>
      <c r="AB707" s="2184"/>
      <c r="AC707" s="2184"/>
    </row>
    <row r="708" spans="1:29" ht="12.5">
      <c r="A708" s="2419"/>
      <c r="B708" s="862"/>
      <c r="C708" s="2419"/>
      <c r="D708" s="2419"/>
      <c r="E708" s="2419"/>
      <c r="F708" s="2419"/>
      <c r="G708" s="2419"/>
      <c r="H708" s="2419"/>
      <c r="I708" s="2419"/>
      <c r="J708" s="2419"/>
      <c r="K708" s="2419"/>
      <c r="L708" s="2419"/>
      <c r="M708" s="2419"/>
      <c r="N708" s="2419"/>
      <c r="O708" s="2419"/>
      <c r="P708" s="2419"/>
      <c r="Q708" s="2419"/>
      <c r="R708" s="2419"/>
      <c r="S708" s="2419"/>
      <c r="T708" s="2419"/>
      <c r="U708" s="2419"/>
      <c r="V708" s="2419"/>
      <c r="W708" s="2419"/>
      <c r="X708" s="2419"/>
      <c r="Y708" s="2419"/>
      <c r="Z708" s="2419"/>
      <c r="AA708" s="2184"/>
      <c r="AB708" s="2184"/>
      <c r="AC708" s="2184"/>
    </row>
    <row r="709" spans="1:29" ht="12.5">
      <c r="A709" s="2419"/>
      <c r="B709" s="862"/>
      <c r="C709" s="2419"/>
      <c r="D709" s="2419"/>
      <c r="E709" s="2419"/>
      <c r="F709" s="2419"/>
      <c r="G709" s="2419"/>
      <c r="H709" s="2419"/>
      <c r="I709" s="2419"/>
      <c r="J709" s="2419"/>
      <c r="K709" s="2419"/>
      <c r="L709" s="2419"/>
      <c r="M709" s="2419"/>
      <c r="N709" s="2419"/>
      <c r="O709" s="2419"/>
      <c r="P709" s="2419"/>
      <c r="Q709" s="2419"/>
      <c r="R709" s="2419"/>
      <c r="S709" s="2419"/>
      <c r="T709" s="2419"/>
      <c r="U709" s="2419"/>
      <c r="V709" s="2419"/>
      <c r="W709" s="2419"/>
      <c r="X709" s="2419"/>
      <c r="Y709" s="2419"/>
      <c r="Z709" s="2419"/>
      <c r="AA709" s="2184"/>
      <c r="AB709" s="2184"/>
      <c r="AC709" s="2184"/>
    </row>
    <row r="710" spans="1:29" ht="12.5">
      <c r="A710" s="2419"/>
      <c r="B710" s="862"/>
      <c r="C710" s="2419"/>
      <c r="D710" s="2419"/>
      <c r="E710" s="2419"/>
      <c r="F710" s="2419"/>
      <c r="G710" s="2419"/>
      <c r="H710" s="2419"/>
      <c r="I710" s="2419"/>
      <c r="J710" s="2419"/>
      <c r="K710" s="2419"/>
      <c r="L710" s="2419"/>
      <c r="M710" s="2419"/>
      <c r="N710" s="2419"/>
      <c r="O710" s="2419"/>
      <c r="P710" s="2419"/>
      <c r="Q710" s="2419"/>
      <c r="R710" s="2419"/>
      <c r="S710" s="2419"/>
      <c r="T710" s="2419"/>
      <c r="U710" s="2419"/>
      <c r="V710" s="2419"/>
      <c r="W710" s="2419"/>
      <c r="X710" s="2419"/>
      <c r="Y710" s="2419"/>
      <c r="Z710" s="2419"/>
      <c r="AA710" s="2184"/>
      <c r="AB710" s="2184"/>
      <c r="AC710" s="2184"/>
    </row>
    <row r="711" spans="1:29" ht="12.5">
      <c r="A711" s="2419"/>
      <c r="B711" s="862"/>
      <c r="C711" s="2419"/>
      <c r="D711" s="2419"/>
      <c r="E711" s="2419"/>
      <c r="F711" s="2419"/>
      <c r="G711" s="2419"/>
      <c r="H711" s="2419"/>
      <c r="I711" s="2419"/>
      <c r="J711" s="2419"/>
      <c r="K711" s="2419"/>
      <c r="L711" s="2419"/>
      <c r="M711" s="2419"/>
      <c r="N711" s="2419"/>
      <c r="O711" s="2419"/>
      <c r="P711" s="2419"/>
      <c r="Q711" s="2419"/>
      <c r="R711" s="2419"/>
      <c r="S711" s="2419"/>
      <c r="T711" s="2419"/>
      <c r="U711" s="2419"/>
      <c r="V711" s="2419"/>
      <c r="W711" s="2419"/>
      <c r="X711" s="2419"/>
      <c r="Y711" s="2419"/>
      <c r="Z711" s="2419"/>
      <c r="AA711" s="2184"/>
      <c r="AB711" s="2184"/>
      <c r="AC711" s="2184"/>
    </row>
    <row r="712" spans="1:29" ht="12.5">
      <c r="A712" s="2419"/>
      <c r="B712" s="862"/>
      <c r="C712" s="2419"/>
      <c r="D712" s="2419"/>
      <c r="E712" s="2419"/>
      <c r="F712" s="2419"/>
      <c r="G712" s="2419"/>
      <c r="H712" s="2419"/>
      <c r="I712" s="2419"/>
      <c r="J712" s="2419"/>
      <c r="K712" s="2419"/>
      <c r="L712" s="2419"/>
      <c r="M712" s="2419"/>
      <c r="N712" s="2419"/>
      <c r="O712" s="2419"/>
      <c r="P712" s="2419"/>
      <c r="Q712" s="2419"/>
      <c r="R712" s="2419"/>
      <c r="S712" s="2419"/>
      <c r="T712" s="2419"/>
      <c r="U712" s="2419"/>
      <c r="V712" s="2419"/>
      <c r="W712" s="2419"/>
      <c r="X712" s="2419"/>
      <c r="Y712" s="2419"/>
      <c r="Z712" s="2419"/>
      <c r="AA712" s="2184"/>
      <c r="AB712" s="2184"/>
      <c r="AC712" s="2184"/>
    </row>
    <row r="713" spans="1:29" ht="12.5">
      <c r="A713" s="2419"/>
      <c r="B713" s="862"/>
      <c r="C713" s="2419"/>
      <c r="D713" s="2419"/>
      <c r="E713" s="2419"/>
      <c r="F713" s="2419"/>
      <c r="G713" s="2419"/>
      <c r="H713" s="2419"/>
      <c r="I713" s="2419"/>
      <c r="J713" s="2419"/>
      <c r="K713" s="2419"/>
      <c r="L713" s="2419"/>
      <c r="M713" s="2419"/>
      <c r="N713" s="2419"/>
      <c r="O713" s="2419"/>
      <c r="P713" s="2419"/>
      <c r="Q713" s="2419"/>
      <c r="R713" s="2419"/>
      <c r="S713" s="2419"/>
      <c r="T713" s="2419"/>
      <c r="U713" s="2419"/>
      <c r="V713" s="2419"/>
      <c r="W713" s="2419"/>
      <c r="X713" s="2419"/>
      <c r="Y713" s="2419"/>
      <c r="Z713" s="2419"/>
      <c r="AA713" s="2184"/>
      <c r="AB713" s="2184"/>
      <c r="AC713" s="2184"/>
    </row>
    <row r="714" spans="1:29" ht="12.5">
      <c r="A714" s="2419"/>
      <c r="B714" s="862"/>
      <c r="C714" s="2419"/>
      <c r="D714" s="2419"/>
      <c r="E714" s="2419"/>
      <c r="F714" s="2419"/>
      <c r="G714" s="2419"/>
      <c r="H714" s="2419"/>
      <c r="I714" s="2419"/>
      <c r="J714" s="2419"/>
      <c r="K714" s="2419"/>
      <c r="L714" s="2419"/>
      <c r="M714" s="2419"/>
      <c r="N714" s="2419"/>
      <c r="O714" s="2419"/>
      <c r="P714" s="2419"/>
      <c r="Q714" s="2419"/>
      <c r="R714" s="2419"/>
      <c r="S714" s="2419"/>
      <c r="T714" s="2419"/>
      <c r="U714" s="2419"/>
      <c r="V714" s="2419"/>
      <c r="W714" s="2419"/>
      <c r="X714" s="2419"/>
      <c r="Y714" s="2419"/>
      <c r="Z714" s="2419"/>
      <c r="AA714" s="2184"/>
      <c r="AB714" s="2184"/>
      <c r="AC714" s="2184"/>
    </row>
    <row r="715" spans="1:29" ht="12.5">
      <c r="A715" s="2419"/>
      <c r="B715" s="862"/>
      <c r="C715" s="2419"/>
      <c r="D715" s="2419"/>
      <c r="E715" s="2419"/>
      <c r="F715" s="2419"/>
      <c r="G715" s="2419"/>
      <c r="H715" s="2419"/>
      <c r="I715" s="2419"/>
      <c r="J715" s="2419"/>
      <c r="K715" s="2419"/>
      <c r="L715" s="2419"/>
      <c r="M715" s="2419"/>
      <c r="N715" s="2419"/>
      <c r="O715" s="2419"/>
      <c r="P715" s="2419"/>
      <c r="Q715" s="2419"/>
      <c r="R715" s="2419"/>
      <c r="S715" s="2419"/>
      <c r="T715" s="2419"/>
      <c r="U715" s="2419"/>
      <c r="V715" s="2419"/>
      <c r="W715" s="2419"/>
      <c r="X715" s="2419"/>
      <c r="Y715" s="2419"/>
      <c r="Z715" s="2419"/>
      <c r="AA715" s="2184"/>
      <c r="AB715" s="2184"/>
      <c r="AC715" s="2184"/>
    </row>
    <row r="716" spans="1:29" ht="12.5">
      <c r="A716" s="2419"/>
      <c r="B716" s="862"/>
      <c r="C716" s="2419"/>
      <c r="D716" s="2419"/>
      <c r="E716" s="2419"/>
      <c r="F716" s="2419"/>
      <c r="G716" s="2419"/>
      <c r="H716" s="2419"/>
      <c r="I716" s="2419"/>
      <c r="J716" s="2419"/>
      <c r="K716" s="2419"/>
      <c r="L716" s="2419"/>
      <c r="M716" s="2419"/>
      <c r="N716" s="2419"/>
      <c r="O716" s="2419"/>
      <c r="P716" s="2419"/>
      <c r="Q716" s="2419"/>
      <c r="R716" s="2419"/>
      <c r="S716" s="2419"/>
      <c r="T716" s="2419"/>
      <c r="U716" s="2419"/>
      <c r="V716" s="2419"/>
      <c r="W716" s="2419"/>
      <c r="X716" s="2419"/>
      <c r="Y716" s="2419"/>
      <c r="Z716" s="2419"/>
      <c r="AA716" s="2184"/>
      <c r="AB716" s="2184"/>
      <c r="AC716" s="2184"/>
    </row>
    <row r="717" spans="1:29" ht="12.5">
      <c r="A717" s="2419"/>
      <c r="B717" s="862"/>
      <c r="C717" s="2419"/>
      <c r="D717" s="2419"/>
      <c r="E717" s="2419"/>
      <c r="F717" s="2419"/>
      <c r="G717" s="2419"/>
      <c r="H717" s="2419"/>
      <c r="I717" s="2419"/>
      <c r="J717" s="2419"/>
      <c r="K717" s="2419"/>
      <c r="L717" s="2419"/>
      <c r="M717" s="2419"/>
      <c r="N717" s="2419"/>
      <c r="O717" s="2419"/>
      <c r="P717" s="2419"/>
      <c r="Q717" s="2419"/>
      <c r="R717" s="2419"/>
      <c r="S717" s="2419"/>
      <c r="T717" s="2419"/>
      <c r="U717" s="2419"/>
      <c r="V717" s="2419"/>
      <c r="W717" s="2419"/>
      <c r="X717" s="2419"/>
      <c r="Y717" s="2419"/>
      <c r="Z717" s="2419"/>
      <c r="AA717" s="2184"/>
      <c r="AB717" s="2184"/>
      <c r="AC717" s="2184"/>
    </row>
    <row r="718" spans="1:29" ht="12.5">
      <c r="A718" s="2419"/>
      <c r="B718" s="862"/>
      <c r="C718" s="2419"/>
      <c r="D718" s="2419"/>
      <c r="E718" s="2419"/>
      <c r="F718" s="2419"/>
      <c r="G718" s="2419"/>
      <c r="H718" s="2419"/>
      <c r="I718" s="2419"/>
      <c r="J718" s="2419"/>
      <c r="K718" s="2419"/>
      <c r="L718" s="2419"/>
      <c r="M718" s="2419"/>
      <c r="N718" s="2419"/>
      <c r="O718" s="2419"/>
      <c r="P718" s="2419"/>
      <c r="Q718" s="2419"/>
      <c r="R718" s="2419"/>
      <c r="S718" s="2419"/>
      <c r="T718" s="2419"/>
      <c r="U718" s="2419"/>
      <c r="V718" s="2419"/>
      <c r="W718" s="2419"/>
      <c r="X718" s="2419"/>
      <c r="Y718" s="2419"/>
      <c r="Z718" s="2419"/>
      <c r="AA718" s="2184"/>
      <c r="AB718" s="2184"/>
      <c r="AC718" s="2184"/>
    </row>
    <row r="719" spans="1:29" ht="12.5">
      <c r="A719" s="2419"/>
      <c r="B719" s="862"/>
      <c r="C719" s="2419"/>
      <c r="D719" s="2419"/>
      <c r="E719" s="2419"/>
      <c r="F719" s="2419"/>
      <c r="G719" s="2419"/>
      <c r="H719" s="2419"/>
      <c r="I719" s="2419"/>
      <c r="J719" s="2419"/>
      <c r="K719" s="2419"/>
      <c r="L719" s="2419"/>
      <c r="M719" s="2419"/>
      <c r="N719" s="2419"/>
      <c r="O719" s="2419"/>
      <c r="P719" s="2419"/>
      <c r="Q719" s="2419"/>
      <c r="R719" s="2419"/>
      <c r="S719" s="2419"/>
      <c r="T719" s="2419"/>
      <c r="U719" s="2419"/>
      <c r="V719" s="2419"/>
      <c r="W719" s="2419"/>
      <c r="X719" s="2419"/>
      <c r="Y719" s="2419"/>
      <c r="Z719" s="2419"/>
      <c r="AA719" s="2184"/>
      <c r="AB719" s="2184"/>
      <c r="AC719" s="2184"/>
    </row>
    <row r="720" spans="1:29" ht="12.5">
      <c r="A720" s="2419"/>
      <c r="B720" s="862"/>
      <c r="C720" s="2419"/>
      <c r="D720" s="2419"/>
      <c r="E720" s="2419"/>
      <c r="F720" s="2419"/>
      <c r="G720" s="2419"/>
      <c r="H720" s="2419"/>
      <c r="I720" s="2419"/>
      <c r="J720" s="2419"/>
      <c r="K720" s="2419"/>
      <c r="L720" s="2419"/>
      <c r="M720" s="2419"/>
      <c r="N720" s="2419"/>
      <c r="O720" s="2419"/>
      <c r="P720" s="2419"/>
      <c r="Q720" s="2419"/>
      <c r="R720" s="2419"/>
      <c r="S720" s="2419"/>
      <c r="T720" s="2419"/>
      <c r="U720" s="2419"/>
      <c r="V720" s="2419"/>
      <c r="W720" s="2419"/>
      <c r="X720" s="2419"/>
      <c r="Y720" s="2419"/>
      <c r="Z720" s="2419"/>
      <c r="AA720" s="2184"/>
      <c r="AB720" s="2184"/>
      <c r="AC720" s="2184"/>
    </row>
    <row r="721" spans="1:29" ht="12.5">
      <c r="A721" s="2419"/>
      <c r="B721" s="862"/>
      <c r="C721" s="2419"/>
      <c r="D721" s="2419"/>
      <c r="E721" s="2419"/>
      <c r="F721" s="2419"/>
      <c r="G721" s="2419"/>
      <c r="H721" s="2419"/>
      <c r="I721" s="2419"/>
      <c r="J721" s="2419"/>
      <c r="K721" s="2419"/>
      <c r="L721" s="2419"/>
      <c r="M721" s="2419"/>
      <c r="N721" s="2419"/>
      <c r="O721" s="2419"/>
      <c r="P721" s="2419"/>
      <c r="Q721" s="2419"/>
      <c r="R721" s="2419"/>
      <c r="S721" s="2419"/>
      <c r="T721" s="2419"/>
      <c r="U721" s="2419"/>
      <c r="V721" s="2419"/>
      <c r="W721" s="2419"/>
      <c r="X721" s="2419"/>
      <c r="Y721" s="2419"/>
      <c r="Z721" s="2419"/>
      <c r="AA721" s="2184"/>
      <c r="AB721" s="2184"/>
      <c r="AC721" s="2184"/>
    </row>
    <row r="722" spans="1:29" ht="12.5">
      <c r="A722" s="2419"/>
      <c r="B722" s="862"/>
      <c r="C722" s="2419"/>
      <c r="D722" s="2419"/>
      <c r="E722" s="2419"/>
      <c r="F722" s="2419"/>
      <c r="G722" s="2419"/>
      <c r="H722" s="2419"/>
      <c r="I722" s="2419"/>
      <c r="J722" s="2419"/>
      <c r="K722" s="2419"/>
      <c r="L722" s="2419"/>
      <c r="M722" s="2419"/>
      <c r="N722" s="2419"/>
      <c r="O722" s="2419"/>
      <c r="P722" s="2419"/>
      <c r="Q722" s="2419"/>
      <c r="R722" s="2419"/>
      <c r="S722" s="2419"/>
      <c r="T722" s="2419"/>
      <c r="U722" s="2419"/>
      <c r="V722" s="2419"/>
      <c r="W722" s="2419"/>
      <c r="X722" s="2419"/>
      <c r="Y722" s="2419"/>
      <c r="Z722" s="2419"/>
      <c r="AA722" s="2184"/>
      <c r="AB722" s="2184"/>
      <c r="AC722" s="2184"/>
    </row>
    <row r="723" spans="1:29" ht="12.5">
      <c r="A723" s="2419"/>
      <c r="B723" s="862"/>
      <c r="C723" s="2419"/>
      <c r="D723" s="2419"/>
      <c r="E723" s="2419"/>
      <c r="F723" s="2419"/>
      <c r="G723" s="2419"/>
      <c r="H723" s="2419"/>
      <c r="I723" s="2419"/>
      <c r="J723" s="2419"/>
      <c r="K723" s="2419"/>
      <c r="L723" s="2419"/>
      <c r="M723" s="2419"/>
      <c r="N723" s="2419"/>
      <c r="O723" s="2419"/>
      <c r="P723" s="2419"/>
      <c r="Q723" s="2419"/>
      <c r="R723" s="2419"/>
      <c r="S723" s="2419"/>
      <c r="T723" s="2419"/>
      <c r="U723" s="2419"/>
      <c r="V723" s="2419"/>
      <c r="W723" s="2419"/>
      <c r="X723" s="2419"/>
      <c r="Y723" s="2419"/>
      <c r="Z723" s="2419"/>
      <c r="AA723" s="2184"/>
      <c r="AB723" s="2184"/>
      <c r="AC723" s="2184"/>
    </row>
    <row r="724" spans="1:29" ht="12.5">
      <c r="A724" s="2419"/>
      <c r="B724" s="862"/>
      <c r="C724" s="2419"/>
      <c r="D724" s="2419"/>
      <c r="E724" s="2419"/>
      <c r="F724" s="2419"/>
      <c r="G724" s="2419"/>
      <c r="H724" s="2419"/>
      <c r="I724" s="2419"/>
      <c r="J724" s="2419"/>
      <c r="K724" s="2419"/>
      <c r="L724" s="2419"/>
      <c r="M724" s="2419"/>
      <c r="N724" s="2419"/>
      <c r="O724" s="2419"/>
      <c r="P724" s="2419"/>
      <c r="Q724" s="2419"/>
      <c r="R724" s="2419"/>
      <c r="S724" s="2419"/>
      <c r="T724" s="2419"/>
      <c r="U724" s="2419"/>
      <c r="V724" s="2419"/>
      <c r="W724" s="2419"/>
      <c r="X724" s="2419"/>
      <c r="Y724" s="2419"/>
      <c r="Z724" s="2419"/>
      <c r="AA724" s="2184"/>
      <c r="AB724" s="2184"/>
      <c r="AC724" s="2184"/>
    </row>
    <row r="725" spans="1:29" ht="12.5">
      <c r="A725" s="2419"/>
      <c r="B725" s="862"/>
      <c r="C725" s="2419"/>
      <c r="D725" s="2419"/>
      <c r="E725" s="2419"/>
      <c r="F725" s="2419"/>
      <c r="G725" s="2419"/>
      <c r="H725" s="2419"/>
      <c r="I725" s="2419"/>
      <c r="J725" s="2419"/>
      <c r="K725" s="2419"/>
      <c r="L725" s="2419"/>
      <c r="M725" s="2419"/>
      <c r="N725" s="2419"/>
      <c r="O725" s="2419"/>
      <c r="P725" s="2419"/>
      <c r="Q725" s="2419"/>
      <c r="R725" s="2419"/>
      <c r="S725" s="2419"/>
      <c r="T725" s="2419"/>
      <c r="U725" s="2419"/>
      <c r="V725" s="2419"/>
      <c r="W725" s="2419"/>
      <c r="X725" s="2419"/>
      <c r="Y725" s="2419"/>
      <c r="Z725" s="2419"/>
      <c r="AA725" s="2184"/>
      <c r="AB725" s="2184"/>
      <c r="AC725" s="2184"/>
    </row>
    <row r="726" spans="1:29" ht="12.5">
      <c r="A726" s="2419"/>
      <c r="B726" s="862"/>
      <c r="C726" s="2419"/>
      <c r="D726" s="2419"/>
      <c r="E726" s="2419"/>
      <c r="F726" s="2419"/>
      <c r="G726" s="2419"/>
      <c r="H726" s="2419"/>
      <c r="I726" s="2419"/>
      <c r="J726" s="2419"/>
      <c r="K726" s="2419"/>
      <c r="L726" s="2419"/>
      <c r="M726" s="2419"/>
      <c r="N726" s="2419"/>
      <c r="O726" s="2419"/>
      <c r="P726" s="2419"/>
      <c r="Q726" s="2419"/>
      <c r="R726" s="2419"/>
      <c r="S726" s="2419"/>
      <c r="T726" s="2419"/>
      <c r="U726" s="2419"/>
      <c r="V726" s="2419"/>
      <c r="W726" s="2419"/>
      <c r="X726" s="2419"/>
      <c r="Y726" s="2419"/>
      <c r="Z726" s="2419"/>
      <c r="AA726" s="2184"/>
      <c r="AB726" s="2184"/>
      <c r="AC726" s="2184"/>
    </row>
    <row r="727" spans="1:29" ht="12.5">
      <c r="A727" s="2419"/>
      <c r="B727" s="862"/>
      <c r="C727" s="2419"/>
      <c r="D727" s="2419"/>
      <c r="E727" s="2419"/>
      <c r="F727" s="2419"/>
      <c r="G727" s="2419"/>
      <c r="H727" s="2419"/>
      <c r="I727" s="2419"/>
      <c r="J727" s="2419"/>
      <c r="K727" s="2419"/>
      <c r="L727" s="2419"/>
      <c r="M727" s="2419"/>
      <c r="N727" s="2419"/>
      <c r="O727" s="2419"/>
      <c r="P727" s="2419"/>
      <c r="Q727" s="2419"/>
      <c r="R727" s="2419"/>
      <c r="S727" s="2419"/>
      <c r="T727" s="2419"/>
      <c r="U727" s="2419"/>
      <c r="V727" s="2419"/>
      <c r="W727" s="2419"/>
      <c r="X727" s="2419"/>
      <c r="Y727" s="2419"/>
      <c r="Z727" s="2419"/>
      <c r="AA727" s="2184"/>
      <c r="AB727" s="2184"/>
      <c r="AC727" s="2184"/>
    </row>
    <row r="728" spans="1:29" ht="12.5">
      <c r="A728" s="2419"/>
      <c r="B728" s="862"/>
      <c r="C728" s="2419"/>
      <c r="D728" s="2419"/>
      <c r="E728" s="2419"/>
      <c r="F728" s="2419"/>
      <c r="G728" s="2419"/>
      <c r="H728" s="2419"/>
      <c r="I728" s="2419"/>
      <c r="J728" s="2419"/>
      <c r="K728" s="2419"/>
      <c r="L728" s="2419"/>
      <c r="M728" s="2419"/>
      <c r="N728" s="2419"/>
      <c r="O728" s="2419"/>
      <c r="P728" s="2419"/>
      <c r="Q728" s="2419"/>
      <c r="R728" s="2419"/>
      <c r="S728" s="2419"/>
      <c r="T728" s="2419"/>
      <c r="U728" s="2419"/>
      <c r="V728" s="2419"/>
      <c r="W728" s="2419"/>
      <c r="X728" s="2419"/>
      <c r="Y728" s="2419"/>
      <c r="Z728" s="2419"/>
      <c r="AA728" s="2184"/>
      <c r="AB728" s="2184"/>
      <c r="AC728" s="2184"/>
    </row>
    <row r="729" spans="1:29" ht="12.5">
      <c r="A729" s="2419"/>
      <c r="B729" s="862"/>
      <c r="C729" s="2419"/>
      <c r="D729" s="2419"/>
      <c r="E729" s="2419"/>
      <c r="F729" s="2419"/>
      <c r="G729" s="2419"/>
      <c r="H729" s="2419"/>
      <c r="I729" s="2419"/>
      <c r="J729" s="2419"/>
      <c r="K729" s="2419"/>
      <c r="L729" s="2419"/>
      <c r="M729" s="2419"/>
      <c r="N729" s="2419"/>
      <c r="O729" s="2419"/>
      <c r="P729" s="2419"/>
      <c r="Q729" s="2419"/>
      <c r="R729" s="2419"/>
      <c r="S729" s="2419"/>
      <c r="T729" s="2419"/>
      <c r="U729" s="2419"/>
      <c r="V729" s="2419"/>
      <c r="W729" s="2419"/>
      <c r="X729" s="2419"/>
      <c r="Y729" s="2419"/>
      <c r="Z729" s="2419"/>
      <c r="AA729" s="2184"/>
      <c r="AB729" s="2184"/>
      <c r="AC729" s="2184"/>
    </row>
    <row r="730" spans="1:29" ht="12.5">
      <c r="A730" s="2419"/>
      <c r="B730" s="862"/>
      <c r="C730" s="2419"/>
      <c r="D730" s="2419"/>
      <c r="E730" s="2419"/>
      <c r="F730" s="2419"/>
      <c r="G730" s="2419"/>
      <c r="H730" s="2419"/>
      <c r="I730" s="2419"/>
      <c r="J730" s="2419"/>
      <c r="K730" s="2419"/>
      <c r="L730" s="2419"/>
      <c r="M730" s="2419"/>
      <c r="N730" s="2419"/>
      <c r="O730" s="2419"/>
      <c r="P730" s="2419"/>
      <c r="Q730" s="2419"/>
      <c r="R730" s="2419"/>
      <c r="S730" s="2419"/>
      <c r="T730" s="2419"/>
      <c r="U730" s="2419"/>
      <c r="V730" s="2419"/>
      <c r="W730" s="2419"/>
      <c r="X730" s="2419"/>
      <c r="Y730" s="2419"/>
      <c r="Z730" s="2419"/>
      <c r="AA730" s="2184"/>
      <c r="AB730" s="2184"/>
      <c r="AC730" s="2184"/>
    </row>
    <row r="731" spans="1:29" ht="12.5">
      <c r="A731" s="2419"/>
      <c r="B731" s="862"/>
      <c r="C731" s="2419"/>
      <c r="D731" s="2419"/>
      <c r="E731" s="2419"/>
      <c r="F731" s="2419"/>
      <c r="G731" s="2419"/>
      <c r="H731" s="2419"/>
      <c r="I731" s="2419"/>
      <c r="J731" s="2419"/>
      <c r="K731" s="2419"/>
      <c r="L731" s="2419"/>
      <c r="M731" s="2419"/>
      <c r="N731" s="2419"/>
      <c r="O731" s="2419"/>
      <c r="P731" s="2419"/>
      <c r="Q731" s="2419"/>
      <c r="R731" s="2419"/>
      <c r="S731" s="2419"/>
      <c r="T731" s="2419"/>
      <c r="U731" s="2419"/>
      <c r="V731" s="2419"/>
      <c r="W731" s="2419"/>
      <c r="X731" s="2419"/>
      <c r="Y731" s="2419"/>
      <c r="Z731" s="2419"/>
      <c r="AA731" s="2184"/>
      <c r="AB731" s="2184"/>
      <c r="AC731" s="2184"/>
    </row>
    <row r="732" spans="1:29" ht="12.5">
      <c r="A732" s="2419"/>
      <c r="B732" s="862"/>
      <c r="C732" s="2419"/>
      <c r="D732" s="2419"/>
      <c r="E732" s="2419"/>
      <c r="F732" s="2419"/>
      <c r="G732" s="2419"/>
      <c r="H732" s="2419"/>
      <c r="I732" s="2419"/>
      <c r="J732" s="2419"/>
      <c r="K732" s="2419"/>
      <c r="L732" s="2419"/>
      <c r="M732" s="2419"/>
      <c r="N732" s="2419"/>
      <c r="O732" s="2419"/>
      <c r="P732" s="2419"/>
      <c r="Q732" s="2419"/>
      <c r="R732" s="2419"/>
      <c r="S732" s="2419"/>
      <c r="T732" s="2419"/>
      <c r="U732" s="2419"/>
      <c r="V732" s="2419"/>
      <c r="W732" s="2419"/>
      <c r="X732" s="2419"/>
      <c r="Y732" s="2419"/>
      <c r="Z732" s="2419"/>
      <c r="AA732" s="2184"/>
      <c r="AB732" s="2184"/>
      <c r="AC732" s="2184"/>
    </row>
    <row r="733" spans="1:29" ht="12.5">
      <c r="A733" s="2419"/>
      <c r="B733" s="862"/>
      <c r="C733" s="2419"/>
      <c r="D733" s="2419"/>
      <c r="E733" s="2419"/>
      <c r="F733" s="2419"/>
      <c r="G733" s="2419"/>
      <c r="H733" s="2419"/>
      <c r="I733" s="2419"/>
      <c r="J733" s="2419"/>
      <c r="K733" s="2419"/>
      <c r="L733" s="2419"/>
      <c r="M733" s="2419"/>
      <c r="N733" s="2419"/>
      <c r="O733" s="2419"/>
      <c r="P733" s="2419"/>
      <c r="Q733" s="2419"/>
      <c r="R733" s="2419"/>
      <c r="S733" s="2419"/>
      <c r="T733" s="2419"/>
      <c r="U733" s="2419"/>
      <c r="V733" s="2419"/>
      <c r="W733" s="2419"/>
      <c r="X733" s="2419"/>
      <c r="Y733" s="2419"/>
      <c r="Z733" s="2419"/>
      <c r="AA733" s="2184"/>
      <c r="AB733" s="2184"/>
      <c r="AC733" s="2184"/>
    </row>
    <row r="734" spans="1:29" ht="12.5">
      <c r="A734" s="2419"/>
      <c r="B734" s="862"/>
      <c r="C734" s="2419"/>
      <c r="D734" s="2419"/>
      <c r="E734" s="2419"/>
      <c r="F734" s="2419"/>
      <c r="G734" s="2419"/>
      <c r="H734" s="2419"/>
      <c r="I734" s="2419"/>
      <c r="J734" s="2419"/>
      <c r="K734" s="2419"/>
      <c r="L734" s="2419"/>
      <c r="M734" s="2419"/>
      <c r="N734" s="2419"/>
      <c r="O734" s="2419"/>
      <c r="P734" s="2419"/>
      <c r="Q734" s="2419"/>
      <c r="R734" s="2419"/>
      <c r="S734" s="2419"/>
      <c r="T734" s="2419"/>
      <c r="U734" s="2419"/>
      <c r="V734" s="2419"/>
      <c r="W734" s="2419"/>
      <c r="X734" s="2419"/>
      <c r="Y734" s="2419"/>
      <c r="Z734" s="2419"/>
      <c r="AA734" s="2184"/>
      <c r="AB734" s="2184"/>
      <c r="AC734" s="2184"/>
    </row>
    <row r="735" spans="1:29" ht="12.5">
      <c r="A735" s="2419"/>
      <c r="B735" s="862"/>
      <c r="C735" s="2419"/>
      <c r="D735" s="2419"/>
      <c r="E735" s="2419"/>
      <c r="F735" s="2419"/>
      <c r="G735" s="2419"/>
      <c r="H735" s="2419"/>
      <c r="I735" s="2419"/>
      <c r="J735" s="2419"/>
      <c r="K735" s="2419"/>
      <c r="L735" s="2419"/>
      <c r="M735" s="2419"/>
      <c r="N735" s="2419"/>
      <c r="O735" s="2419"/>
      <c r="P735" s="2419"/>
      <c r="Q735" s="2419"/>
      <c r="R735" s="2419"/>
      <c r="S735" s="2419"/>
      <c r="T735" s="2419"/>
      <c r="U735" s="2419"/>
      <c r="V735" s="2419"/>
      <c r="W735" s="2419"/>
      <c r="X735" s="2419"/>
      <c r="Y735" s="2419"/>
      <c r="Z735" s="2419"/>
      <c r="AA735" s="2184"/>
      <c r="AB735" s="2184"/>
      <c r="AC735" s="2184"/>
    </row>
    <row r="736" spans="1:29" ht="12.5">
      <c r="A736" s="2419"/>
      <c r="B736" s="862"/>
      <c r="C736" s="2419"/>
      <c r="D736" s="2419"/>
      <c r="E736" s="2419"/>
      <c r="F736" s="2419"/>
      <c r="G736" s="2419"/>
      <c r="H736" s="2419"/>
      <c r="I736" s="2419"/>
      <c r="J736" s="2419"/>
      <c r="K736" s="2419"/>
      <c r="L736" s="2419"/>
      <c r="M736" s="2419"/>
      <c r="N736" s="2419"/>
      <c r="O736" s="2419"/>
      <c r="P736" s="2419"/>
      <c r="Q736" s="2419"/>
      <c r="R736" s="2419"/>
      <c r="S736" s="2419"/>
      <c r="T736" s="2419"/>
      <c r="U736" s="2419"/>
      <c r="V736" s="2419"/>
      <c r="W736" s="2419"/>
      <c r="X736" s="2419"/>
      <c r="Y736" s="2419"/>
      <c r="Z736" s="2419"/>
      <c r="AA736" s="2184"/>
      <c r="AB736" s="2184"/>
      <c r="AC736" s="2184"/>
    </row>
    <row r="737" spans="1:29" ht="12.5">
      <c r="A737" s="2419"/>
      <c r="B737" s="862"/>
      <c r="C737" s="2419"/>
      <c r="D737" s="2419"/>
      <c r="E737" s="2419"/>
      <c r="F737" s="2419"/>
      <c r="G737" s="2419"/>
      <c r="H737" s="2419"/>
      <c r="I737" s="2419"/>
      <c r="J737" s="2419"/>
      <c r="K737" s="2419"/>
      <c r="L737" s="2419"/>
      <c r="M737" s="2419"/>
      <c r="N737" s="2419"/>
      <c r="O737" s="2419"/>
      <c r="P737" s="2419"/>
      <c r="Q737" s="2419"/>
      <c r="R737" s="2419"/>
      <c r="S737" s="2419"/>
      <c r="T737" s="2419"/>
      <c r="U737" s="2419"/>
      <c r="V737" s="2419"/>
      <c r="W737" s="2419"/>
      <c r="X737" s="2419"/>
      <c r="Y737" s="2419"/>
      <c r="Z737" s="2419"/>
      <c r="AA737" s="2184"/>
      <c r="AB737" s="2184"/>
      <c r="AC737" s="2184"/>
    </row>
    <row r="738" spans="1:29" ht="12.5">
      <c r="A738" s="2419"/>
      <c r="B738" s="862"/>
      <c r="C738" s="2419"/>
      <c r="D738" s="2419"/>
      <c r="E738" s="2419"/>
      <c r="F738" s="2419"/>
      <c r="G738" s="2419"/>
      <c r="H738" s="2419"/>
      <c r="I738" s="2419"/>
      <c r="J738" s="2419"/>
      <c r="K738" s="2419"/>
      <c r="L738" s="2419"/>
      <c r="M738" s="2419"/>
      <c r="N738" s="2419"/>
      <c r="O738" s="2419"/>
      <c r="P738" s="2419"/>
      <c r="Q738" s="2419"/>
      <c r="R738" s="2419"/>
      <c r="S738" s="2419"/>
      <c r="T738" s="2419"/>
      <c r="U738" s="2419"/>
      <c r="V738" s="2419"/>
      <c r="W738" s="2419"/>
      <c r="X738" s="2419"/>
      <c r="Y738" s="2419"/>
      <c r="Z738" s="2419"/>
      <c r="AA738" s="2184"/>
      <c r="AB738" s="2184"/>
      <c r="AC738" s="2184"/>
    </row>
    <row r="739" spans="1:29" ht="12.5">
      <c r="A739" s="2419"/>
      <c r="B739" s="862"/>
      <c r="C739" s="2419"/>
      <c r="D739" s="2419"/>
      <c r="E739" s="2419"/>
      <c r="F739" s="2419"/>
      <c r="G739" s="2419"/>
      <c r="H739" s="2419"/>
      <c r="I739" s="2419"/>
      <c r="J739" s="2419"/>
      <c r="K739" s="2419"/>
      <c r="L739" s="2419"/>
      <c r="M739" s="2419"/>
      <c r="N739" s="2419"/>
      <c r="O739" s="2419"/>
      <c r="P739" s="2419"/>
      <c r="Q739" s="2419"/>
      <c r="R739" s="2419"/>
      <c r="S739" s="2419"/>
      <c r="T739" s="2419"/>
      <c r="U739" s="2419"/>
      <c r="V739" s="2419"/>
      <c r="W739" s="2419"/>
      <c r="X739" s="2419"/>
      <c r="Y739" s="2419"/>
      <c r="Z739" s="2419"/>
      <c r="AA739" s="2184"/>
      <c r="AB739" s="2184"/>
      <c r="AC739" s="2184"/>
    </row>
    <row r="740" spans="1:29" ht="12.5">
      <c r="A740" s="2419"/>
      <c r="B740" s="862"/>
      <c r="C740" s="2419"/>
      <c r="D740" s="2419"/>
      <c r="E740" s="2419"/>
      <c r="F740" s="2419"/>
      <c r="G740" s="2419"/>
      <c r="H740" s="2419"/>
      <c r="I740" s="2419"/>
      <c r="J740" s="2419"/>
      <c r="K740" s="2419"/>
      <c r="L740" s="2419"/>
      <c r="M740" s="2419"/>
      <c r="N740" s="2419"/>
      <c r="O740" s="2419"/>
      <c r="P740" s="2419"/>
      <c r="Q740" s="2419"/>
      <c r="R740" s="2419"/>
      <c r="S740" s="2419"/>
      <c r="T740" s="2419"/>
      <c r="U740" s="2419"/>
      <c r="V740" s="2419"/>
      <c r="W740" s="2419"/>
      <c r="X740" s="2419"/>
      <c r="Y740" s="2419"/>
      <c r="Z740" s="2419"/>
      <c r="AA740" s="2184"/>
      <c r="AB740" s="2184"/>
      <c r="AC740" s="2184"/>
    </row>
    <row r="741" spans="1:29" ht="12.5">
      <c r="A741" s="2419"/>
      <c r="B741" s="862"/>
      <c r="C741" s="2419"/>
      <c r="D741" s="2419"/>
      <c r="E741" s="2419"/>
      <c r="F741" s="2419"/>
      <c r="G741" s="2419"/>
      <c r="H741" s="2419"/>
      <c r="I741" s="2419"/>
      <c r="J741" s="2419"/>
      <c r="K741" s="2419"/>
      <c r="L741" s="2419"/>
      <c r="M741" s="2419"/>
      <c r="N741" s="2419"/>
      <c r="O741" s="2419"/>
      <c r="P741" s="2419"/>
      <c r="Q741" s="2419"/>
      <c r="R741" s="2419"/>
      <c r="S741" s="2419"/>
      <c r="T741" s="2419"/>
      <c r="U741" s="2419"/>
      <c r="V741" s="2419"/>
      <c r="W741" s="2419"/>
      <c r="X741" s="2419"/>
      <c r="Y741" s="2419"/>
      <c r="Z741" s="2419"/>
      <c r="AA741" s="2184"/>
      <c r="AB741" s="2184"/>
      <c r="AC741" s="2184"/>
    </row>
    <row r="742" spans="1:29" ht="12.5">
      <c r="A742" s="2419"/>
      <c r="B742" s="862"/>
      <c r="C742" s="2419"/>
      <c r="D742" s="2419"/>
      <c r="E742" s="2419"/>
      <c r="F742" s="2419"/>
      <c r="G742" s="2419"/>
      <c r="H742" s="2419"/>
      <c r="I742" s="2419"/>
      <c r="J742" s="2419"/>
      <c r="K742" s="2419"/>
      <c r="L742" s="2419"/>
      <c r="M742" s="2419"/>
      <c r="N742" s="2419"/>
      <c r="O742" s="2419"/>
      <c r="P742" s="2419"/>
      <c r="Q742" s="2419"/>
      <c r="R742" s="2419"/>
      <c r="S742" s="2419"/>
      <c r="T742" s="2419"/>
      <c r="U742" s="2419"/>
      <c r="V742" s="2419"/>
      <c r="W742" s="2419"/>
      <c r="X742" s="2419"/>
      <c r="Y742" s="2419"/>
      <c r="Z742" s="2419"/>
      <c r="AA742" s="2184"/>
      <c r="AB742" s="2184"/>
      <c r="AC742" s="2184"/>
    </row>
    <row r="743" spans="1:29" ht="12.5">
      <c r="A743" s="2419"/>
      <c r="B743" s="862"/>
      <c r="C743" s="2419"/>
      <c r="D743" s="2419"/>
      <c r="E743" s="2419"/>
      <c r="F743" s="2419"/>
      <c r="G743" s="2419"/>
      <c r="H743" s="2419"/>
      <c r="I743" s="2419"/>
      <c r="J743" s="2419"/>
      <c r="K743" s="2419"/>
      <c r="L743" s="2419"/>
      <c r="M743" s="2419"/>
      <c r="N743" s="2419"/>
      <c r="O743" s="2419"/>
      <c r="P743" s="2419"/>
      <c r="Q743" s="2419"/>
      <c r="R743" s="2419"/>
      <c r="S743" s="2419"/>
      <c r="T743" s="2419"/>
      <c r="U743" s="2419"/>
      <c r="V743" s="2419"/>
      <c r="W743" s="2419"/>
      <c r="X743" s="2419"/>
      <c r="Y743" s="2419"/>
      <c r="Z743" s="2419"/>
      <c r="AA743" s="2184"/>
      <c r="AB743" s="2184"/>
      <c r="AC743" s="2184"/>
    </row>
    <row r="744" spans="1:29" ht="12.5">
      <c r="A744" s="2419"/>
      <c r="B744" s="862"/>
      <c r="C744" s="2419"/>
      <c r="D744" s="2419"/>
      <c r="E744" s="2419"/>
      <c r="F744" s="2419"/>
      <c r="G744" s="2419"/>
      <c r="H744" s="2419"/>
      <c r="I744" s="2419"/>
      <c r="J744" s="2419"/>
      <c r="K744" s="2419"/>
      <c r="L744" s="2419"/>
      <c r="M744" s="2419"/>
      <c r="N744" s="2419"/>
      <c r="O744" s="2419"/>
      <c r="P744" s="2419"/>
      <c r="Q744" s="2419"/>
      <c r="R744" s="2419"/>
      <c r="S744" s="2419"/>
      <c r="T744" s="2419"/>
      <c r="U744" s="2419"/>
      <c r="V744" s="2419"/>
      <c r="W744" s="2419"/>
      <c r="X744" s="2419"/>
      <c r="Y744" s="2419"/>
      <c r="Z744" s="2419"/>
      <c r="AA744" s="2184"/>
      <c r="AB744" s="2184"/>
      <c r="AC744" s="2184"/>
    </row>
    <row r="745" spans="1:29" ht="12.5">
      <c r="A745" s="2419"/>
      <c r="B745" s="862"/>
      <c r="C745" s="2419"/>
      <c r="D745" s="2419"/>
      <c r="E745" s="2419"/>
      <c r="F745" s="2419"/>
      <c r="G745" s="2419"/>
      <c r="H745" s="2419"/>
      <c r="I745" s="2419"/>
      <c r="J745" s="2419"/>
      <c r="K745" s="2419"/>
      <c r="L745" s="2419"/>
      <c r="M745" s="2419"/>
      <c r="N745" s="2419"/>
      <c r="O745" s="2419"/>
      <c r="P745" s="2419"/>
      <c r="Q745" s="2419"/>
      <c r="R745" s="2419"/>
      <c r="S745" s="2419"/>
      <c r="T745" s="2419"/>
      <c r="U745" s="2419"/>
      <c r="V745" s="2419"/>
      <c r="W745" s="2419"/>
      <c r="X745" s="2419"/>
      <c r="Y745" s="2419"/>
      <c r="Z745" s="2419"/>
      <c r="AA745" s="2184"/>
      <c r="AB745" s="2184"/>
      <c r="AC745" s="2184"/>
    </row>
    <row r="746" spans="1:29" ht="12.5">
      <c r="A746" s="2419"/>
      <c r="B746" s="862"/>
      <c r="C746" s="2419"/>
      <c r="D746" s="2419"/>
      <c r="E746" s="2419"/>
      <c r="F746" s="2419"/>
      <c r="G746" s="2419"/>
      <c r="H746" s="2419"/>
      <c r="I746" s="2419"/>
      <c r="J746" s="2419"/>
      <c r="K746" s="2419"/>
      <c r="L746" s="2419"/>
      <c r="M746" s="2419"/>
      <c r="N746" s="2419"/>
      <c r="O746" s="2419"/>
      <c r="P746" s="2419"/>
      <c r="Q746" s="2419"/>
      <c r="R746" s="2419"/>
      <c r="S746" s="2419"/>
      <c r="T746" s="2419"/>
      <c r="U746" s="2419"/>
      <c r="V746" s="2419"/>
      <c r="W746" s="2419"/>
      <c r="X746" s="2419"/>
      <c r="Y746" s="2419"/>
      <c r="Z746" s="2419"/>
      <c r="AA746" s="2184"/>
      <c r="AB746" s="2184"/>
      <c r="AC746" s="2184"/>
    </row>
    <row r="747" spans="1:29" ht="12.5">
      <c r="A747" s="2419"/>
      <c r="B747" s="862"/>
      <c r="C747" s="2419"/>
      <c r="D747" s="2419"/>
      <c r="E747" s="2419"/>
      <c r="F747" s="2419"/>
      <c r="G747" s="2419"/>
      <c r="H747" s="2419"/>
      <c r="I747" s="2419"/>
      <c r="J747" s="2419"/>
      <c r="K747" s="2419"/>
      <c r="L747" s="2419"/>
      <c r="M747" s="2419"/>
      <c r="N747" s="2419"/>
      <c r="O747" s="2419"/>
      <c r="P747" s="2419"/>
      <c r="Q747" s="2419"/>
      <c r="R747" s="2419"/>
      <c r="S747" s="2419"/>
      <c r="T747" s="2419"/>
      <c r="U747" s="2419"/>
      <c r="V747" s="2419"/>
      <c r="W747" s="2419"/>
      <c r="X747" s="2419"/>
      <c r="Y747" s="2419"/>
      <c r="Z747" s="2419"/>
      <c r="AA747" s="2184"/>
      <c r="AB747" s="2184"/>
      <c r="AC747" s="2184"/>
    </row>
    <row r="748" spans="1:29" ht="12.5">
      <c r="A748" s="2419"/>
      <c r="B748" s="862"/>
      <c r="C748" s="2419"/>
      <c r="D748" s="2419"/>
      <c r="E748" s="2419"/>
      <c r="F748" s="2419"/>
      <c r="G748" s="2419"/>
      <c r="H748" s="2419"/>
      <c r="I748" s="2419"/>
      <c r="J748" s="2419"/>
      <c r="K748" s="2419"/>
      <c r="L748" s="2419"/>
      <c r="M748" s="2419"/>
      <c r="N748" s="2419"/>
      <c r="O748" s="2419"/>
      <c r="P748" s="2419"/>
      <c r="Q748" s="2419"/>
      <c r="R748" s="2419"/>
      <c r="S748" s="2419"/>
      <c r="T748" s="2419"/>
      <c r="U748" s="2419"/>
      <c r="V748" s="2419"/>
      <c r="W748" s="2419"/>
      <c r="X748" s="2419"/>
      <c r="Y748" s="2419"/>
      <c r="Z748" s="2419"/>
      <c r="AA748" s="2184"/>
      <c r="AB748" s="2184"/>
      <c r="AC748" s="2184"/>
    </row>
    <row r="749" spans="1:29" ht="12.5">
      <c r="A749" s="2419"/>
      <c r="B749" s="862"/>
      <c r="C749" s="2419"/>
      <c r="D749" s="2419"/>
      <c r="E749" s="2419"/>
      <c r="F749" s="2419"/>
      <c r="G749" s="2419"/>
      <c r="H749" s="2419"/>
      <c r="I749" s="2419"/>
      <c r="J749" s="2419"/>
      <c r="K749" s="2419"/>
      <c r="L749" s="2419"/>
      <c r="M749" s="2419"/>
      <c r="N749" s="2419"/>
      <c r="O749" s="2419"/>
      <c r="P749" s="2419"/>
      <c r="Q749" s="2419"/>
      <c r="R749" s="2419"/>
      <c r="S749" s="2419"/>
      <c r="T749" s="2419"/>
      <c r="U749" s="2419"/>
      <c r="V749" s="2419"/>
      <c r="W749" s="2419"/>
      <c r="X749" s="2419"/>
      <c r="Y749" s="2419"/>
      <c r="Z749" s="2419"/>
      <c r="AA749" s="2184"/>
      <c r="AB749" s="2184"/>
      <c r="AC749" s="2184"/>
    </row>
    <row r="750" spans="1:29" ht="12.5">
      <c r="A750" s="2419"/>
      <c r="B750" s="862"/>
      <c r="C750" s="2419"/>
      <c r="D750" s="2419"/>
      <c r="E750" s="2419"/>
      <c r="F750" s="2419"/>
      <c r="G750" s="2419"/>
      <c r="H750" s="2419"/>
      <c r="I750" s="2419"/>
      <c r="J750" s="2419"/>
      <c r="K750" s="2419"/>
      <c r="L750" s="2419"/>
      <c r="M750" s="2419"/>
      <c r="N750" s="2419"/>
      <c r="O750" s="2419"/>
      <c r="P750" s="2419"/>
      <c r="Q750" s="2419"/>
      <c r="R750" s="2419"/>
      <c r="S750" s="2419"/>
      <c r="T750" s="2419"/>
      <c r="U750" s="2419"/>
      <c r="V750" s="2419"/>
      <c r="W750" s="2419"/>
      <c r="X750" s="2419"/>
      <c r="Y750" s="2419"/>
      <c r="Z750" s="2419"/>
      <c r="AA750" s="2184"/>
      <c r="AB750" s="2184"/>
      <c r="AC750" s="2184"/>
    </row>
    <row r="751" spans="1:29" ht="12.5">
      <c r="A751" s="2419"/>
      <c r="B751" s="862"/>
      <c r="C751" s="2419"/>
      <c r="D751" s="2419"/>
      <c r="E751" s="2419"/>
      <c r="F751" s="2419"/>
      <c r="G751" s="2419"/>
      <c r="H751" s="2419"/>
      <c r="I751" s="2419"/>
      <c r="J751" s="2419"/>
      <c r="K751" s="2419"/>
      <c r="L751" s="2419"/>
      <c r="M751" s="2419"/>
      <c r="N751" s="2419"/>
      <c r="O751" s="2419"/>
      <c r="P751" s="2419"/>
      <c r="Q751" s="2419"/>
      <c r="R751" s="2419"/>
      <c r="S751" s="2419"/>
      <c r="T751" s="2419"/>
      <c r="U751" s="2419"/>
      <c r="V751" s="2419"/>
      <c r="W751" s="2419"/>
      <c r="X751" s="2419"/>
      <c r="Y751" s="2419"/>
      <c r="Z751" s="2419"/>
      <c r="AA751" s="2184"/>
      <c r="AB751" s="2184"/>
      <c r="AC751" s="2184"/>
    </row>
    <row r="752" spans="1:29" ht="12.5">
      <c r="A752" s="2419"/>
      <c r="B752" s="862"/>
      <c r="C752" s="2419"/>
      <c r="D752" s="2419"/>
      <c r="E752" s="2419"/>
      <c r="F752" s="2419"/>
      <c r="G752" s="2419"/>
      <c r="H752" s="2419"/>
      <c r="I752" s="2419"/>
      <c r="J752" s="2419"/>
      <c r="K752" s="2419"/>
      <c r="L752" s="2419"/>
      <c r="M752" s="2419"/>
      <c r="N752" s="2419"/>
      <c r="O752" s="2419"/>
      <c r="P752" s="2419"/>
      <c r="Q752" s="2419"/>
      <c r="R752" s="2419"/>
      <c r="S752" s="2419"/>
      <c r="T752" s="2419"/>
      <c r="U752" s="2419"/>
      <c r="V752" s="2419"/>
      <c r="W752" s="2419"/>
      <c r="X752" s="2419"/>
      <c r="Y752" s="2419"/>
      <c r="Z752" s="2419"/>
      <c r="AA752" s="2184"/>
      <c r="AB752" s="2184"/>
      <c r="AC752" s="2184"/>
    </row>
    <row r="753" spans="1:29" ht="12.5">
      <c r="A753" s="2419"/>
      <c r="B753" s="862"/>
      <c r="C753" s="2419"/>
      <c r="D753" s="2419"/>
      <c r="E753" s="2419"/>
      <c r="F753" s="2419"/>
      <c r="G753" s="2419"/>
      <c r="H753" s="2419"/>
      <c r="I753" s="2419"/>
      <c r="J753" s="2419"/>
      <c r="K753" s="2419"/>
      <c r="L753" s="2419"/>
      <c r="M753" s="2419"/>
      <c r="N753" s="2419"/>
      <c r="O753" s="2419"/>
      <c r="P753" s="2419"/>
      <c r="Q753" s="2419"/>
      <c r="R753" s="2419"/>
      <c r="S753" s="2419"/>
      <c r="T753" s="2419"/>
      <c r="U753" s="2419"/>
      <c r="V753" s="2419"/>
      <c r="W753" s="2419"/>
      <c r="X753" s="2419"/>
      <c r="Y753" s="2419"/>
      <c r="Z753" s="2419"/>
      <c r="AA753" s="2184"/>
      <c r="AB753" s="2184"/>
      <c r="AC753" s="2184"/>
    </row>
    <row r="754" spans="1:29" ht="12.5">
      <c r="A754" s="2419"/>
      <c r="B754" s="862"/>
      <c r="C754" s="2419"/>
      <c r="D754" s="2419"/>
      <c r="E754" s="2419"/>
      <c r="F754" s="2419"/>
      <c r="G754" s="2419"/>
      <c r="H754" s="2419"/>
      <c r="I754" s="2419"/>
      <c r="J754" s="2419"/>
      <c r="K754" s="2419"/>
      <c r="L754" s="2419"/>
      <c r="M754" s="2419"/>
      <c r="N754" s="2419"/>
      <c r="O754" s="2419"/>
      <c r="P754" s="2419"/>
      <c r="Q754" s="2419"/>
      <c r="R754" s="2419"/>
      <c r="S754" s="2419"/>
      <c r="T754" s="2419"/>
      <c r="U754" s="2419"/>
      <c r="V754" s="2419"/>
      <c r="W754" s="2419"/>
      <c r="X754" s="2419"/>
      <c r="Y754" s="2419"/>
      <c r="Z754" s="2419"/>
      <c r="AA754" s="2184"/>
      <c r="AB754" s="2184"/>
      <c r="AC754" s="2184"/>
    </row>
    <row r="755" spans="1:29" ht="12.5">
      <c r="A755" s="2419"/>
      <c r="B755" s="862"/>
      <c r="C755" s="2419"/>
      <c r="D755" s="2419"/>
      <c r="E755" s="2419"/>
      <c r="F755" s="2419"/>
      <c r="G755" s="2419"/>
      <c r="H755" s="2419"/>
      <c r="I755" s="2419"/>
      <c r="J755" s="2419"/>
      <c r="K755" s="2419"/>
      <c r="L755" s="2419"/>
      <c r="M755" s="2419"/>
      <c r="N755" s="2419"/>
      <c r="O755" s="2419"/>
      <c r="P755" s="2419"/>
      <c r="Q755" s="2419"/>
      <c r="R755" s="2419"/>
      <c r="S755" s="2419"/>
      <c r="T755" s="2419"/>
      <c r="U755" s="2419"/>
      <c r="V755" s="2419"/>
      <c r="W755" s="2419"/>
      <c r="X755" s="2419"/>
      <c r="Y755" s="2419"/>
      <c r="Z755" s="2419"/>
      <c r="AA755" s="2184"/>
      <c r="AB755" s="2184"/>
      <c r="AC755" s="2184"/>
    </row>
    <row r="756" spans="1:29" ht="12.5">
      <c r="A756" s="2419"/>
      <c r="B756" s="862"/>
      <c r="C756" s="2419"/>
      <c r="D756" s="2419"/>
      <c r="E756" s="2419"/>
      <c r="F756" s="2419"/>
      <c r="G756" s="2419"/>
      <c r="H756" s="2419"/>
      <c r="I756" s="2419"/>
      <c r="J756" s="2419"/>
      <c r="K756" s="2419"/>
      <c r="L756" s="2419"/>
      <c r="M756" s="2419"/>
      <c r="N756" s="2419"/>
      <c r="O756" s="2419"/>
      <c r="P756" s="2419"/>
      <c r="Q756" s="2419"/>
      <c r="R756" s="2419"/>
      <c r="S756" s="2419"/>
      <c r="T756" s="2419"/>
      <c r="U756" s="2419"/>
      <c r="V756" s="2419"/>
      <c r="W756" s="2419"/>
      <c r="X756" s="2419"/>
      <c r="Y756" s="2419"/>
      <c r="Z756" s="2419"/>
      <c r="AA756" s="2184"/>
      <c r="AB756" s="2184"/>
      <c r="AC756" s="2184"/>
    </row>
    <row r="757" spans="1:29" ht="12.5">
      <c r="A757" s="2419"/>
      <c r="B757" s="862"/>
      <c r="C757" s="2419"/>
      <c r="D757" s="2419"/>
      <c r="E757" s="2419"/>
      <c r="F757" s="2419"/>
      <c r="G757" s="2419"/>
      <c r="H757" s="2419"/>
      <c r="I757" s="2419"/>
      <c r="J757" s="2419"/>
      <c r="K757" s="2419"/>
      <c r="L757" s="2419"/>
      <c r="M757" s="2419"/>
      <c r="N757" s="2419"/>
      <c r="O757" s="2419"/>
      <c r="P757" s="2419"/>
      <c r="Q757" s="2419"/>
      <c r="R757" s="2419"/>
      <c r="S757" s="2419"/>
      <c r="T757" s="2419"/>
      <c r="U757" s="2419"/>
      <c r="V757" s="2419"/>
      <c r="W757" s="2419"/>
      <c r="X757" s="2419"/>
      <c r="Y757" s="2419"/>
      <c r="Z757" s="2419"/>
      <c r="AA757" s="2184"/>
      <c r="AB757" s="2184"/>
      <c r="AC757" s="2184"/>
    </row>
    <row r="758" spans="1:29" ht="12.5">
      <c r="A758" s="2419"/>
      <c r="B758" s="862"/>
      <c r="C758" s="2419"/>
      <c r="D758" s="2419"/>
      <c r="E758" s="2419"/>
      <c r="F758" s="2419"/>
      <c r="G758" s="2419"/>
      <c r="H758" s="2419"/>
      <c r="I758" s="2419"/>
      <c r="J758" s="2419"/>
      <c r="K758" s="2419"/>
      <c r="L758" s="2419"/>
      <c r="M758" s="2419"/>
      <c r="N758" s="2419"/>
      <c r="O758" s="2419"/>
      <c r="P758" s="2419"/>
      <c r="Q758" s="2419"/>
      <c r="R758" s="2419"/>
      <c r="S758" s="2419"/>
      <c r="T758" s="2419"/>
      <c r="U758" s="2419"/>
      <c r="V758" s="2419"/>
      <c r="W758" s="2419"/>
      <c r="X758" s="2419"/>
      <c r="Y758" s="2419"/>
      <c r="Z758" s="2419"/>
      <c r="AA758" s="2184"/>
      <c r="AB758" s="2184"/>
      <c r="AC758" s="2184"/>
    </row>
    <row r="759" spans="1:29" ht="12.5">
      <c r="A759" s="2419"/>
      <c r="B759" s="862"/>
      <c r="C759" s="2419"/>
      <c r="D759" s="2419"/>
      <c r="E759" s="2419"/>
      <c r="F759" s="2419"/>
      <c r="G759" s="2419"/>
      <c r="H759" s="2419"/>
      <c r="I759" s="2419"/>
      <c r="J759" s="2419"/>
      <c r="K759" s="2419"/>
      <c r="L759" s="2419"/>
      <c r="M759" s="2419"/>
      <c r="N759" s="2419"/>
      <c r="O759" s="2419"/>
      <c r="P759" s="2419"/>
      <c r="Q759" s="2419"/>
      <c r="R759" s="2419"/>
      <c r="S759" s="2419"/>
      <c r="T759" s="2419"/>
      <c r="U759" s="2419"/>
      <c r="V759" s="2419"/>
      <c r="W759" s="2419"/>
      <c r="X759" s="2419"/>
      <c r="Y759" s="2419"/>
      <c r="Z759" s="2419"/>
      <c r="AA759" s="2184"/>
      <c r="AB759" s="2184"/>
      <c r="AC759" s="2184"/>
    </row>
    <row r="760" spans="1:29" ht="12.5">
      <c r="A760" s="2419"/>
      <c r="B760" s="862"/>
      <c r="C760" s="2419"/>
      <c r="D760" s="2419"/>
      <c r="E760" s="2419"/>
      <c r="F760" s="2419"/>
      <c r="G760" s="2419"/>
      <c r="H760" s="2419"/>
      <c r="I760" s="2419"/>
      <c r="J760" s="2419"/>
      <c r="K760" s="2419"/>
      <c r="L760" s="2419"/>
      <c r="M760" s="2419"/>
      <c r="N760" s="2419"/>
      <c r="O760" s="2419"/>
      <c r="P760" s="2419"/>
      <c r="Q760" s="2419"/>
      <c r="R760" s="2419"/>
      <c r="S760" s="2419"/>
      <c r="T760" s="2419"/>
      <c r="U760" s="2419"/>
      <c r="V760" s="2419"/>
      <c r="W760" s="2419"/>
      <c r="X760" s="2419"/>
      <c r="Y760" s="2419"/>
      <c r="Z760" s="2419"/>
      <c r="AA760" s="2184"/>
      <c r="AB760" s="2184"/>
      <c r="AC760" s="2184"/>
    </row>
    <row r="761" spans="1:29" ht="12.5">
      <c r="A761" s="2419"/>
      <c r="B761" s="862"/>
      <c r="C761" s="2419"/>
      <c r="D761" s="2419"/>
      <c r="E761" s="2419"/>
      <c r="F761" s="2419"/>
      <c r="G761" s="2419"/>
      <c r="H761" s="2419"/>
      <c r="I761" s="2419"/>
      <c r="J761" s="2419"/>
      <c r="K761" s="2419"/>
      <c r="L761" s="2419"/>
      <c r="M761" s="2419"/>
      <c r="N761" s="2419"/>
      <c r="O761" s="2419"/>
      <c r="P761" s="2419"/>
      <c r="Q761" s="2419"/>
      <c r="R761" s="2419"/>
      <c r="S761" s="2419"/>
      <c r="T761" s="2419"/>
      <c r="U761" s="2419"/>
      <c r="V761" s="2419"/>
      <c r="W761" s="2419"/>
      <c r="X761" s="2419"/>
      <c r="Y761" s="2419"/>
      <c r="Z761" s="2419"/>
      <c r="AA761" s="2184"/>
      <c r="AB761" s="2184"/>
      <c r="AC761" s="2184"/>
    </row>
    <row r="762" spans="1:29" ht="12.5">
      <c r="A762" s="2419"/>
      <c r="B762" s="862"/>
      <c r="C762" s="2419"/>
      <c r="D762" s="2419"/>
      <c r="E762" s="2419"/>
      <c r="F762" s="2419"/>
      <c r="G762" s="2419"/>
      <c r="H762" s="2419"/>
      <c r="I762" s="2419"/>
      <c r="J762" s="2419"/>
      <c r="K762" s="2419"/>
      <c r="L762" s="2419"/>
      <c r="M762" s="2419"/>
      <c r="N762" s="2419"/>
      <c r="O762" s="2419"/>
      <c r="P762" s="2419"/>
      <c r="Q762" s="2419"/>
      <c r="R762" s="2419"/>
      <c r="S762" s="2419"/>
      <c r="T762" s="2419"/>
      <c r="U762" s="2419"/>
      <c r="V762" s="2419"/>
      <c r="W762" s="2419"/>
      <c r="X762" s="2419"/>
      <c r="Y762" s="2419"/>
      <c r="Z762" s="2419"/>
      <c r="AA762" s="2184"/>
      <c r="AB762" s="2184"/>
      <c r="AC762" s="2184"/>
    </row>
    <row r="763" spans="1:29" ht="12.5">
      <c r="A763" s="2419"/>
      <c r="B763" s="862"/>
      <c r="C763" s="2419"/>
      <c r="D763" s="2419"/>
      <c r="E763" s="2419"/>
      <c r="F763" s="2419"/>
      <c r="G763" s="2419"/>
      <c r="H763" s="2419"/>
      <c r="I763" s="2419"/>
      <c r="J763" s="2419"/>
      <c r="K763" s="2419"/>
      <c r="L763" s="2419"/>
      <c r="M763" s="2419"/>
      <c r="N763" s="2419"/>
      <c r="O763" s="2419"/>
      <c r="P763" s="2419"/>
      <c r="Q763" s="2419"/>
      <c r="R763" s="2419"/>
      <c r="S763" s="2419"/>
      <c r="T763" s="2419"/>
      <c r="U763" s="2419"/>
      <c r="V763" s="2419"/>
      <c r="W763" s="2419"/>
      <c r="X763" s="2419"/>
      <c r="Y763" s="2419"/>
      <c r="Z763" s="2419"/>
      <c r="AA763" s="2184"/>
      <c r="AB763" s="2184"/>
      <c r="AC763" s="2184"/>
    </row>
    <row r="764" spans="1:29" ht="12.5">
      <c r="A764" s="2419"/>
      <c r="B764" s="862"/>
      <c r="C764" s="2419"/>
      <c r="D764" s="2419"/>
      <c r="E764" s="2419"/>
      <c r="F764" s="2419"/>
      <c r="G764" s="2419"/>
      <c r="H764" s="2419"/>
      <c r="I764" s="2419"/>
      <c r="J764" s="2419"/>
      <c r="K764" s="2419"/>
      <c r="L764" s="2419"/>
      <c r="M764" s="2419"/>
      <c r="N764" s="2419"/>
      <c r="O764" s="2419"/>
      <c r="P764" s="2419"/>
      <c r="Q764" s="2419"/>
      <c r="R764" s="2419"/>
      <c r="S764" s="2419"/>
      <c r="T764" s="2419"/>
      <c r="U764" s="2419"/>
      <c r="V764" s="2419"/>
      <c r="W764" s="2419"/>
      <c r="X764" s="2419"/>
      <c r="Y764" s="2419"/>
      <c r="Z764" s="2419"/>
      <c r="AA764" s="2184"/>
      <c r="AB764" s="2184"/>
      <c r="AC764" s="2184"/>
    </row>
    <row r="765" spans="1:29" ht="12.5">
      <c r="A765" s="2419"/>
      <c r="B765" s="862"/>
      <c r="C765" s="2419"/>
      <c r="D765" s="2419"/>
      <c r="E765" s="2419"/>
      <c r="F765" s="2419"/>
      <c r="G765" s="2419"/>
      <c r="H765" s="2419"/>
      <c r="I765" s="2419"/>
      <c r="J765" s="2419"/>
      <c r="K765" s="2419"/>
      <c r="L765" s="2419"/>
      <c r="M765" s="2419"/>
      <c r="N765" s="2419"/>
      <c r="O765" s="2419"/>
      <c r="P765" s="2419"/>
      <c r="Q765" s="2419"/>
      <c r="R765" s="2419"/>
      <c r="S765" s="2419"/>
      <c r="T765" s="2419"/>
      <c r="U765" s="2419"/>
      <c r="V765" s="2419"/>
      <c r="W765" s="2419"/>
      <c r="X765" s="2419"/>
      <c r="Y765" s="2419"/>
      <c r="Z765" s="2419"/>
      <c r="AA765" s="2184"/>
      <c r="AB765" s="2184"/>
      <c r="AC765" s="2184"/>
    </row>
    <row r="766" spans="1:29" ht="12.5">
      <c r="A766" s="2419"/>
      <c r="B766" s="862"/>
      <c r="C766" s="2419"/>
      <c r="D766" s="2419"/>
      <c r="E766" s="2419"/>
      <c r="F766" s="2419"/>
      <c r="G766" s="2419"/>
      <c r="H766" s="2419"/>
      <c r="I766" s="2419"/>
      <c r="J766" s="2419"/>
      <c r="K766" s="2419"/>
      <c r="L766" s="2419"/>
      <c r="M766" s="2419"/>
      <c r="N766" s="2419"/>
      <c r="O766" s="2419"/>
      <c r="P766" s="2419"/>
      <c r="Q766" s="2419"/>
      <c r="R766" s="2419"/>
      <c r="S766" s="2419"/>
      <c r="T766" s="2419"/>
      <c r="U766" s="2419"/>
      <c r="V766" s="2419"/>
      <c r="W766" s="2419"/>
      <c r="X766" s="2419"/>
      <c r="Y766" s="2419"/>
      <c r="Z766" s="2419"/>
      <c r="AA766" s="2184"/>
      <c r="AB766" s="2184"/>
      <c r="AC766" s="2184"/>
    </row>
    <row r="767" spans="1:29" ht="12.5">
      <c r="A767" s="2419"/>
      <c r="B767" s="862"/>
      <c r="C767" s="2419"/>
      <c r="D767" s="2419"/>
      <c r="E767" s="2419"/>
      <c r="F767" s="2419"/>
      <c r="G767" s="2419"/>
      <c r="H767" s="2419"/>
      <c r="I767" s="2419"/>
      <c r="J767" s="2419"/>
      <c r="K767" s="2419"/>
      <c r="L767" s="2419"/>
      <c r="M767" s="2419"/>
      <c r="N767" s="2419"/>
      <c r="O767" s="2419"/>
      <c r="P767" s="2419"/>
      <c r="Q767" s="2419"/>
      <c r="R767" s="2419"/>
      <c r="S767" s="2419"/>
      <c r="T767" s="2419"/>
      <c r="U767" s="2419"/>
      <c r="V767" s="2419"/>
      <c r="W767" s="2419"/>
      <c r="X767" s="2419"/>
      <c r="Y767" s="2419"/>
      <c r="Z767" s="2419"/>
      <c r="AA767" s="2184"/>
      <c r="AB767" s="2184"/>
      <c r="AC767" s="2184"/>
    </row>
    <row r="768" spans="1:29" ht="12.5">
      <c r="A768" s="2419"/>
      <c r="B768" s="862"/>
      <c r="C768" s="2419"/>
      <c r="D768" s="2419"/>
      <c r="E768" s="2419"/>
      <c r="F768" s="2419"/>
      <c r="G768" s="2419"/>
      <c r="H768" s="2419"/>
      <c r="I768" s="2419"/>
      <c r="J768" s="2419"/>
      <c r="K768" s="2419"/>
      <c r="L768" s="2419"/>
      <c r="M768" s="2419"/>
      <c r="N768" s="2419"/>
      <c r="O768" s="2419"/>
      <c r="P768" s="2419"/>
      <c r="Q768" s="2419"/>
      <c r="R768" s="2419"/>
      <c r="S768" s="2419"/>
      <c r="T768" s="2419"/>
      <c r="U768" s="2419"/>
      <c r="V768" s="2419"/>
      <c r="W768" s="2419"/>
      <c r="X768" s="2419"/>
      <c r="Y768" s="2419"/>
      <c r="Z768" s="2419"/>
      <c r="AA768" s="2184"/>
      <c r="AB768" s="2184"/>
      <c r="AC768" s="2184"/>
    </row>
    <row r="769" spans="1:29" ht="12.5">
      <c r="A769" s="2419"/>
      <c r="B769" s="862"/>
      <c r="C769" s="2419"/>
      <c r="D769" s="2419"/>
      <c r="E769" s="2419"/>
      <c r="F769" s="2419"/>
      <c r="G769" s="2419"/>
      <c r="H769" s="2419"/>
      <c r="I769" s="2419"/>
      <c r="J769" s="2419"/>
      <c r="K769" s="2419"/>
      <c r="L769" s="2419"/>
      <c r="M769" s="2419"/>
      <c r="N769" s="2419"/>
      <c r="O769" s="2419"/>
      <c r="P769" s="2419"/>
      <c r="Q769" s="2419"/>
      <c r="R769" s="2419"/>
      <c r="S769" s="2419"/>
      <c r="T769" s="2419"/>
      <c r="U769" s="2419"/>
      <c r="V769" s="2419"/>
      <c r="W769" s="2419"/>
      <c r="X769" s="2419"/>
      <c r="Y769" s="2419"/>
      <c r="Z769" s="2419"/>
      <c r="AA769" s="2184"/>
      <c r="AB769" s="2184"/>
      <c r="AC769" s="2184"/>
    </row>
    <row r="770" spans="1:29" ht="12.5">
      <c r="A770" s="2419"/>
      <c r="B770" s="862"/>
      <c r="C770" s="2419"/>
      <c r="D770" s="2419"/>
      <c r="E770" s="2419"/>
      <c r="F770" s="2419"/>
      <c r="G770" s="2419"/>
      <c r="H770" s="2419"/>
      <c r="I770" s="2419"/>
      <c r="J770" s="2419"/>
      <c r="K770" s="2419"/>
      <c r="L770" s="2419"/>
      <c r="M770" s="2419"/>
      <c r="N770" s="2419"/>
      <c r="O770" s="2419"/>
      <c r="P770" s="2419"/>
      <c r="Q770" s="2419"/>
      <c r="R770" s="2419"/>
      <c r="S770" s="2419"/>
      <c r="T770" s="2419"/>
      <c r="U770" s="2419"/>
      <c r="V770" s="2419"/>
      <c r="W770" s="2419"/>
      <c r="X770" s="2419"/>
      <c r="Y770" s="2419"/>
      <c r="Z770" s="2419"/>
      <c r="AA770" s="2184"/>
      <c r="AB770" s="2184"/>
      <c r="AC770" s="2184"/>
    </row>
    <row r="771" spans="1:29" ht="12.5">
      <c r="A771" s="2419"/>
      <c r="B771" s="862"/>
      <c r="C771" s="2419"/>
      <c r="D771" s="2419"/>
      <c r="E771" s="2419"/>
      <c r="F771" s="2419"/>
      <c r="G771" s="2419"/>
      <c r="H771" s="2419"/>
      <c r="I771" s="2419"/>
      <c r="J771" s="2419"/>
      <c r="K771" s="2419"/>
      <c r="L771" s="2419"/>
      <c r="M771" s="2419"/>
      <c r="N771" s="2419"/>
      <c r="O771" s="2419"/>
      <c r="P771" s="2419"/>
      <c r="Q771" s="2419"/>
      <c r="R771" s="2419"/>
      <c r="S771" s="2419"/>
      <c r="T771" s="2419"/>
      <c r="U771" s="2419"/>
      <c r="V771" s="2419"/>
      <c r="W771" s="2419"/>
      <c r="X771" s="2419"/>
      <c r="Y771" s="2419"/>
      <c r="Z771" s="2419"/>
      <c r="AA771" s="2184"/>
      <c r="AB771" s="2184"/>
      <c r="AC771" s="2184"/>
    </row>
    <row r="772" spans="1:29" ht="12.5">
      <c r="A772" s="2419"/>
      <c r="B772" s="862"/>
      <c r="C772" s="2419"/>
      <c r="D772" s="2419"/>
      <c r="E772" s="2419"/>
      <c r="F772" s="2419"/>
      <c r="G772" s="2419"/>
      <c r="H772" s="2419"/>
      <c r="I772" s="2419"/>
      <c r="J772" s="2419"/>
      <c r="K772" s="2419"/>
      <c r="L772" s="2419"/>
      <c r="M772" s="2419"/>
      <c r="N772" s="2419"/>
      <c r="O772" s="2419"/>
      <c r="P772" s="2419"/>
      <c r="Q772" s="2419"/>
      <c r="R772" s="2419"/>
      <c r="S772" s="2419"/>
      <c r="T772" s="2419"/>
      <c r="U772" s="2419"/>
      <c r="V772" s="2419"/>
      <c r="W772" s="2419"/>
      <c r="X772" s="2419"/>
      <c r="Y772" s="2419"/>
      <c r="Z772" s="2419"/>
      <c r="AA772" s="2184"/>
      <c r="AB772" s="2184"/>
      <c r="AC772" s="2184"/>
    </row>
    <row r="773" spans="1:29" ht="12.5">
      <c r="A773" s="2419"/>
      <c r="B773" s="862"/>
      <c r="C773" s="2419"/>
      <c r="D773" s="2419"/>
      <c r="E773" s="2419"/>
      <c r="F773" s="2419"/>
      <c r="G773" s="2419"/>
      <c r="H773" s="2419"/>
      <c r="I773" s="2419"/>
      <c r="J773" s="2419"/>
      <c r="K773" s="2419"/>
      <c r="L773" s="2419"/>
      <c r="M773" s="2419"/>
      <c r="N773" s="2419"/>
      <c r="O773" s="2419"/>
      <c r="P773" s="2419"/>
      <c r="Q773" s="2419"/>
      <c r="R773" s="2419"/>
      <c r="S773" s="2419"/>
      <c r="T773" s="2419"/>
      <c r="U773" s="2419"/>
      <c r="V773" s="2419"/>
      <c r="W773" s="2419"/>
      <c r="X773" s="2419"/>
      <c r="Y773" s="2419"/>
      <c r="Z773" s="2419"/>
      <c r="AA773" s="2184"/>
      <c r="AB773" s="2184"/>
      <c r="AC773" s="2184"/>
    </row>
    <row r="774" spans="1:29" ht="12.5">
      <c r="A774" s="2419"/>
      <c r="B774" s="862"/>
      <c r="C774" s="2419"/>
      <c r="D774" s="2419"/>
      <c r="E774" s="2419"/>
      <c r="F774" s="2419"/>
      <c r="G774" s="2419"/>
      <c r="H774" s="2419"/>
      <c r="I774" s="2419"/>
      <c r="J774" s="2419"/>
      <c r="K774" s="2419"/>
      <c r="L774" s="2419"/>
      <c r="M774" s="2419"/>
      <c r="N774" s="2419"/>
      <c r="O774" s="2419"/>
      <c r="P774" s="2419"/>
      <c r="Q774" s="2419"/>
      <c r="R774" s="2419"/>
      <c r="S774" s="2419"/>
      <c r="T774" s="2419"/>
      <c r="U774" s="2419"/>
      <c r="V774" s="2419"/>
      <c r="W774" s="2419"/>
      <c r="X774" s="2419"/>
      <c r="Y774" s="2419"/>
      <c r="Z774" s="2419"/>
      <c r="AA774" s="2184"/>
      <c r="AB774" s="2184"/>
      <c r="AC774" s="2184"/>
    </row>
    <row r="775" spans="1:29" ht="12.5">
      <c r="A775" s="2419"/>
      <c r="B775" s="862"/>
      <c r="C775" s="2419"/>
      <c r="D775" s="2419"/>
      <c r="E775" s="2419"/>
      <c r="F775" s="2419"/>
      <c r="G775" s="2419"/>
      <c r="H775" s="2419"/>
      <c r="I775" s="2419"/>
      <c r="J775" s="2419"/>
      <c r="K775" s="2419"/>
      <c r="L775" s="2419"/>
      <c r="M775" s="2419"/>
      <c r="N775" s="2419"/>
      <c r="O775" s="2419"/>
      <c r="P775" s="2419"/>
      <c r="Q775" s="2419"/>
      <c r="R775" s="2419"/>
      <c r="S775" s="2419"/>
      <c r="T775" s="2419"/>
      <c r="U775" s="2419"/>
      <c r="V775" s="2419"/>
      <c r="W775" s="2419"/>
      <c r="X775" s="2419"/>
      <c r="Y775" s="2419"/>
      <c r="Z775" s="2419"/>
      <c r="AA775" s="2184"/>
      <c r="AB775" s="2184"/>
      <c r="AC775" s="2184"/>
    </row>
    <row r="776" spans="1:29" ht="12.5">
      <c r="A776" s="2419"/>
      <c r="B776" s="862"/>
      <c r="C776" s="2419"/>
      <c r="D776" s="2419"/>
      <c r="E776" s="2419"/>
      <c r="F776" s="2419"/>
      <c r="G776" s="2419"/>
      <c r="H776" s="2419"/>
      <c r="I776" s="2419"/>
      <c r="J776" s="2419"/>
      <c r="K776" s="2419"/>
      <c r="L776" s="2419"/>
      <c r="M776" s="2419"/>
      <c r="N776" s="2419"/>
      <c r="O776" s="2419"/>
      <c r="P776" s="2419"/>
      <c r="Q776" s="2419"/>
      <c r="R776" s="2419"/>
      <c r="S776" s="2419"/>
      <c r="T776" s="2419"/>
      <c r="U776" s="2419"/>
      <c r="V776" s="2419"/>
      <c r="W776" s="2419"/>
      <c r="X776" s="2419"/>
      <c r="Y776" s="2419"/>
      <c r="Z776" s="2419"/>
      <c r="AA776" s="2184"/>
      <c r="AB776" s="2184"/>
      <c r="AC776" s="2184"/>
    </row>
    <row r="777" spans="1:29" ht="12.5">
      <c r="A777" s="2419"/>
      <c r="B777" s="862"/>
      <c r="C777" s="2419"/>
      <c r="D777" s="2419"/>
      <c r="E777" s="2419"/>
      <c r="F777" s="2419"/>
      <c r="G777" s="2419"/>
      <c r="H777" s="2419"/>
      <c r="I777" s="2419"/>
      <c r="J777" s="2419"/>
      <c r="K777" s="2419"/>
      <c r="L777" s="2419"/>
      <c r="M777" s="2419"/>
      <c r="N777" s="2419"/>
      <c r="O777" s="2419"/>
      <c r="P777" s="2419"/>
      <c r="Q777" s="2419"/>
      <c r="R777" s="2419"/>
      <c r="S777" s="2419"/>
      <c r="T777" s="2419"/>
      <c r="U777" s="2419"/>
      <c r="V777" s="2419"/>
      <c r="W777" s="2419"/>
      <c r="X777" s="2419"/>
      <c r="Y777" s="2419"/>
      <c r="Z777" s="2419"/>
      <c r="AA777" s="2184"/>
      <c r="AB777" s="2184"/>
      <c r="AC777" s="2184"/>
    </row>
    <row r="778" spans="1:29" ht="12.5">
      <c r="A778" s="2419"/>
      <c r="B778" s="862"/>
      <c r="C778" s="2419"/>
      <c r="D778" s="2419"/>
      <c r="E778" s="2419"/>
      <c r="F778" s="2419"/>
      <c r="G778" s="2419"/>
      <c r="H778" s="2419"/>
      <c r="I778" s="2419"/>
      <c r="J778" s="2419"/>
      <c r="K778" s="2419"/>
      <c r="L778" s="2419"/>
      <c r="M778" s="2419"/>
      <c r="N778" s="2419"/>
      <c r="O778" s="2419"/>
      <c r="P778" s="2419"/>
      <c r="Q778" s="2419"/>
      <c r="R778" s="2419"/>
      <c r="S778" s="2419"/>
      <c r="T778" s="2419"/>
      <c r="U778" s="2419"/>
      <c r="V778" s="2419"/>
      <c r="W778" s="2419"/>
      <c r="X778" s="2419"/>
      <c r="Y778" s="2419"/>
      <c r="Z778" s="2419"/>
      <c r="AA778" s="2184"/>
      <c r="AB778" s="2184"/>
      <c r="AC778" s="2184"/>
    </row>
    <row r="779" spans="1:29" ht="12.5">
      <c r="A779" s="2419"/>
      <c r="B779" s="862"/>
      <c r="C779" s="2419"/>
      <c r="D779" s="2419"/>
      <c r="E779" s="2419"/>
      <c r="F779" s="2419"/>
      <c r="G779" s="2419"/>
      <c r="H779" s="2419"/>
      <c r="I779" s="2419"/>
      <c r="J779" s="2419"/>
      <c r="K779" s="2419"/>
      <c r="L779" s="2419"/>
      <c r="M779" s="2419"/>
      <c r="N779" s="2419"/>
      <c r="O779" s="2419"/>
      <c r="P779" s="2419"/>
      <c r="Q779" s="2419"/>
      <c r="R779" s="2419"/>
      <c r="S779" s="2419"/>
      <c r="T779" s="2419"/>
      <c r="U779" s="2419"/>
      <c r="V779" s="2419"/>
      <c r="W779" s="2419"/>
      <c r="X779" s="2419"/>
      <c r="Y779" s="2419"/>
      <c r="Z779" s="2419"/>
      <c r="AA779" s="2184"/>
      <c r="AB779" s="2184"/>
      <c r="AC779" s="2184"/>
    </row>
    <row r="780" spans="1:29" ht="12.5">
      <c r="A780" s="2419"/>
      <c r="B780" s="862"/>
      <c r="C780" s="2419"/>
      <c r="D780" s="2419"/>
      <c r="E780" s="2419"/>
      <c r="F780" s="2419"/>
      <c r="G780" s="2419"/>
      <c r="H780" s="2419"/>
      <c r="I780" s="2419"/>
      <c r="J780" s="2419"/>
      <c r="K780" s="2419"/>
      <c r="L780" s="2419"/>
      <c r="M780" s="2419"/>
      <c r="N780" s="2419"/>
      <c r="O780" s="2419"/>
      <c r="P780" s="2419"/>
      <c r="Q780" s="2419"/>
      <c r="R780" s="2419"/>
      <c r="S780" s="2419"/>
      <c r="T780" s="2419"/>
      <c r="U780" s="2419"/>
      <c r="V780" s="2419"/>
      <c r="W780" s="2419"/>
      <c r="X780" s="2419"/>
      <c r="Y780" s="2419"/>
      <c r="Z780" s="2419"/>
      <c r="AA780" s="2184"/>
      <c r="AB780" s="2184"/>
      <c r="AC780" s="2184"/>
    </row>
    <row r="781" spans="1:29" ht="12.5">
      <c r="A781" s="2419"/>
      <c r="B781" s="862"/>
      <c r="C781" s="2419"/>
      <c r="D781" s="2419"/>
      <c r="E781" s="2419"/>
      <c r="F781" s="2419"/>
      <c r="G781" s="2419"/>
      <c r="H781" s="2419"/>
      <c r="I781" s="2419"/>
      <c r="J781" s="2419"/>
      <c r="K781" s="2419"/>
      <c r="L781" s="2419"/>
      <c r="M781" s="2419"/>
      <c r="N781" s="2419"/>
      <c r="O781" s="2419"/>
      <c r="P781" s="2419"/>
      <c r="Q781" s="2419"/>
      <c r="R781" s="2419"/>
      <c r="S781" s="2419"/>
      <c r="T781" s="2419"/>
      <c r="U781" s="2419"/>
      <c r="V781" s="2419"/>
      <c r="W781" s="2419"/>
      <c r="X781" s="2419"/>
      <c r="Y781" s="2419"/>
      <c r="Z781" s="2419"/>
      <c r="AA781" s="2184"/>
      <c r="AB781" s="2184"/>
      <c r="AC781" s="2184"/>
    </row>
    <row r="782" spans="1:29" ht="12.5">
      <c r="A782" s="2419"/>
      <c r="B782" s="862"/>
      <c r="C782" s="2419"/>
      <c r="D782" s="2419"/>
      <c r="E782" s="2419"/>
      <c r="F782" s="2419"/>
      <c r="G782" s="2419"/>
      <c r="H782" s="2419"/>
      <c r="I782" s="2419"/>
      <c r="J782" s="2419"/>
      <c r="K782" s="2419"/>
      <c r="L782" s="2419"/>
      <c r="M782" s="2419"/>
      <c r="N782" s="2419"/>
      <c r="O782" s="2419"/>
      <c r="P782" s="2419"/>
      <c r="Q782" s="2419"/>
      <c r="R782" s="2419"/>
      <c r="S782" s="2419"/>
      <c r="T782" s="2419"/>
      <c r="U782" s="2419"/>
      <c r="V782" s="2419"/>
      <c r="W782" s="2419"/>
      <c r="X782" s="2419"/>
      <c r="Y782" s="2419"/>
      <c r="Z782" s="2419"/>
      <c r="AA782" s="2184"/>
      <c r="AB782" s="2184"/>
      <c r="AC782" s="2184"/>
    </row>
    <row r="783" spans="1:29" ht="12.5">
      <c r="A783" s="2419"/>
      <c r="B783" s="862"/>
      <c r="C783" s="2419"/>
      <c r="D783" s="2419"/>
      <c r="E783" s="2419"/>
      <c r="F783" s="2419"/>
      <c r="G783" s="2419"/>
      <c r="H783" s="2419"/>
      <c r="I783" s="2419"/>
      <c r="J783" s="2419"/>
      <c r="K783" s="2419"/>
      <c r="L783" s="2419"/>
      <c r="M783" s="2419"/>
      <c r="N783" s="2419"/>
      <c r="O783" s="2419"/>
      <c r="P783" s="2419"/>
      <c r="Q783" s="2419"/>
      <c r="R783" s="2419"/>
      <c r="S783" s="2419"/>
      <c r="T783" s="2419"/>
      <c r="U783" s="2419"/>
      <c r="V783" s="2419"/>
      <c r="W783" s="2419"/>
      <c r="X783" s="2419"/>
      <c r="Y783" s="2419"/>
      <c r="Z783" s="2419"/>
      <c r="AA783" s="2184"/>
      <c r="AB783" s="2184"/>
      <c r="AC783" s="2184"/>
    </row>
    <row r="784" spans="1:29" ht="12.5">
      <c r="A784" s="2419"/>
      <c r="B784" s="862"/>
      <c r="C784" s="2419"/>
      <c r="D784" s="2419"/>
      <c r="E784" s="2419"/>
      <c r="F784" s="2419"/>
      <c r="G784" s="2419"/>
      <c r="H784" s="2419"/>
      <c r="I784" s="2419"/>
      <c r="J784" s="2419"/>
      <c r="K784" s="2419"/>
      <c r="L784" s="2419"/>
      <c r="M784" s="2419"/>
      <c r="N784" s="2419"/>
      <c r="O784" s="2419"/>
      <c r="P784" s="2419"/>
      <c r="Q784" s="2419"/>
      <c r="R784" s="2419"/>
      <c r="S784" s="2419"/>
      <c r="T784" s="2419"/>
      <c r="U784" s="2419"/>
      <c r="V784" s="2419"/>
      <c r="W784" s="2419"/>
      <c r="X784" s="2419"/>
      <c r="Y784" s="2419"/>
      <c r="Z784" s="2419"/>
      <c r="AA784" s="2184"/>
      <c r="AB784" s="2184"/>
      <c r="AC784" s="2184"/>
    </row>
    <row r="785" spans="1:29" ht="12.5">
      <c r="A785" s="2419"/>
      <c r="B785" s="862"/>
      <c r="C785" s="2419"/>
      <c r="D785" s="2419"/>
      <c r="E785" s="2419"/>
      <c r="F785" s="2419"/>
      <c r="G785" s="2419"/>
      <c r="H785" s="2419"/>
      <c r="I785" s="2419"/>
      <c r="J785" s="2419"/>
      <c r="K785" s="2419"/>
      <c r="L785" s="2419"/>
      <c r="M785" s="2419"/>
      <c r="N785" s="2419"/>
      <c r="O785" s="2419"/>
      <c r="P785" s="2419"/>
      <c r="Q785" s="2419"/>
      <c r="R785" s="2419"/>
      <c r="S785" s="2419"/>
      <c r="T785" s="2419"/>
      <c r="U785" s="2419"/>
      <c r="V785" s="2419"/>
      <c r="W785" s="2419"/>
      <c r="X785" s="2419"/>
      <c r="Y785" s="2419"/>
      <c r="Z785" s="2419"/>
      <c r="AA785" s="2184"/>
      <c r="AB785" s="2184"/>
      <c r="AC785" s="2184"/>
    </row>
    <row r="786" spans="1:29" ht="12.5">
      <c r="A786" s="2419"/>
      <c r="B786" s="862"/>
      <c r="C786" s="2419"/>
      <c r="D786" s="2419"/>
      <c r="E786" s="2419"/>
      <c r="F786" s="2419"/>
      <c r="G786" s="2419"/>
      <c r="H786" s="2419"/>
      <c r="I786" s="2419"/>
      <c r="J786" s="2419"/>
      <c r="K786" s="2419"/>
      <c r="L786" s="2419"/>
      <c r="M786" s="2419"/>
      <c r="N786" s="2419"/>
      <c r="O786" s="2419"/>
      <c r="P786" s="2419"/>
      <c r="Q786" s="2419"/>
      <c r="R786" s="2419"/>
      <c r="S786" s="2419"/>
      <c r="T786" s="2419"/>
      <c r="U786" s="2419"/>
      <c r="V786" s="2419"/>
      <c r="W786" s="2419"/>
      <c r="X786" s="2419"/>
      <c r="Y786" s="2419"/>
      <c r="Z786" s="2419"/>
      <c r="AA786" s="2184"/>
      <c r="AB786" s="2184"/>
      <c r="AC786" s="2184"/>
    </row>
    <row r="787" spans="1:29" ht="12.5">
      <c r="A787" s="2419"/>
      <c r="B787" s="862"/>
      <c r="C787" s="2419"/>
      <c r="D787" s="2419"/>
      <c r="E787" s="2419"/>
      <c r="F787" s="2419"/>
      <c r="G787" s="2419"/>
      <c r="H787" s="2419"/>
      <c r="I787" s="2419"/>
      <c r="J787" s="2419"/>
      <c r="K787" s="2419"/>
      <c r="L787" s="2419"/>
      <c r="M787" s="2419"/>
      <c r="N787" s="2419"/>
      <c r="O787" s="2419"/>
      <c r="P787" s="2419"/>
      <c r="Q787" s="2419"/>
      <c r="R787" s="2419"/>
      <c r="S787" s="2419"/>
      <c r="T787" s="2419"/>
      <c r="U787" s="2419"/>
      <c r="V787" s="2419"/>
      <c r="W787" s="2419"/>
      <c r="X787" s="2419"/>
      <c r="Y787" s="2419"/>
      <c r="Z787" s="2419"/>
      <c r="AA787" s="2184"/>
      <c r="AB787" s="2184"/>
      <c r="AC787" s="2184"/>
    </row>
    <row r="788" spans="1:29" ht="12.5">
      <c r="A788" s="2419"/>
      <c r="B788" s="862"/>
      <c r="C788" s="2419"/>
      <c r="D788" s="2419"/>
      <c r="E788" s="2419"/>
      <c r="F788" s="2419"/>
      <c r="G788" s="2419"/>
      <c r="H788" s="2419"/>
      <c r="I788" s="2419"/>
      <c r="J788" s="2419"/>
      <c r="K788" s="2419"/>
      <c r="L788" s="2419"/>
      <c r="M788" s="2419"/>
      <c r="N788" s="2419"/>
      <c r="O788" s="2419"/>
      <c r="P788" s="2419"/>
      <c r="Q788" s="2419"/>
      <c r="R788" s="2419"/>
      <c r="S788" s="2419"/>
      <c r="T788" s="2419"/>
      <c r="U788" s="2419"/>
      <c r="V788" s="2419"/>
      <c r="W788" s="2419"/>
      <c r="X788" s="2419"/>
      <c r="Y788" s="2419"/>
      <c r="Z788" s="2419"/>
      <c r="AA788" s="2184"/>
      <c r="AB788" s="2184"/>
      <c r="AC788" s="2184"/>
    </row>
    <row r="789" spans="1:29" ht="12.5">
      <c r="A789" s="2419"/>
      <c r="B789" s="862"/>
      <c r="C789" s="2419"/>
      <c r="D789" s="2419"/>
      <c r="E789" s="2419"/>
      <c r="F789" s="2419"/>
      <c r="G789" s="2419"/>
      <c r="H789" s="2419"/>
      <c r="I789" s="2419"/>
      <c r="J789" s="2419"/>
      <c r="K789" s="2419"/>
      <c r="L789" s="2419"/>
      <c r="M789" s="2419"/>
      <c r="N789" s="2419"/>
      <c r="O789" s="2419"/>
      <c r="P789" s="2419"/>
      <c r="Q789" s="2419"/>
      <c r="R789" s="2419"/>
      <c r="S789" s="2419"/>
      <c r="T789" s="2419"/>
      <c r="U789" s="2419"/>
      <c r="V789" s="2419"/>
      <c r="W789" s="2419"/>
      <c r="X789" s="2419"/>
      <c r="Y789" s="2419"/>
      <c r="Z789" s="2419"/>
      <c r="AA789" s="2184"/>
      <c r="AB789" s="2184"/>
      <c r="AC789" s="2184"/>
    </row>
    <row r="790" spans="1:29" ht="12.5">
      <c r="A790" s="2419"/>
      <c r="B790" s="862"/>
      <c r="C790" s="2419"/>
      <c r="D790" s="2419"/>
      <c r="E790" s="2419"/>
      <c r="F790" s="2419"/>
      <c r="G790" s="2419"/>
      <c r="H790" s="2419"/>
      <c r="I790" s="2419"/>
      <c r="J790" s="2419"/>
      <c r="K790" s="2419"/>
      <c r="L790" s="2419"/>
      <c r="M790" s="2419"/>
      <c r="N790" s="2419"/>
      <c r="O790" s="2419"/>
      <c r="P790" s="2419"/>
      <c r="Q790" s="2419"/>
      <c r="R790" s="2419"/>
      <c r="S790" s="2419"/>
      <c r="T790" s="2419"/>
      <c r="U790" s="2419"/>
      <c r="V790" s="2419"/>
      <c r="W790" s="2419"/>
      <c r="X790" s="2419"/>
      <c r="Y790" s="2419"/>
      <c r="Z790" s="2419"/>
      <c r="AA790" s="2184"/>
      <c r="AB790" s="2184"/>
      <c r="AC790" s="2184"/>
    </row>
    <row r="791" spans="1:29" ht="12.5">
      <c r="A791" s="2419"/>
      <c r="B791" s="862"/>
      <c r="C791" s="2419"/>
      <c r="D791" s="2419"/>
      <c r="E791" s="2419"/>
      <c r="F791" s="2419"/>
      <c r="G791" s="2419"/>
      <c r="H791" s="2419"/>
      <c r="I791" s="2419"/>
      <c r="J791" s="2419"/>
      <c r="K791" s="2419"/>
      <c r="L791" s="2419"/>
      <c r="M791" s="2419"/>
      <c r="N791" s="2419"/>
      <c r="O791" s="2419"/>
      <c r="P791" s="2419"/>
      <c r="Q791" s="2419"/>
      <c r="R791" s="2419"/>
      <c r="S791" s="2419"/>
      <c r="T791" s="2419"/>
      <c r="U791" s="2419"/>
      <c r="V791" s="2419"/>
      <c r="W791" s="2419"/>
      <c r="X791" s="2419"/>
      <c r="Y791" s="2419"/>
      <c r="Z791" s="2419"/>
      <c r="AA791" s="2184"/>
      <c r="AB791" s="2184"/>
      <c r="AC791" s="2184"/>
    </row>
    <row r="792" spans="1:29" ht="12.5">
      <c r="A792" s="2419"/>
      <c r="B792" s="862"/>
      <c r="C792" s="2419"/>
      <c r="D792" s="2419"/>
      <c r="E792" s="2419"/>
      <c r="F792" s="2419"/>
      <c r="G792" s="2419"/>
      <c r="H792" s="2419"/>
      <c r="I792" s="2419"/>
      <c r="J792" s="2419"/>
      <c r="K792" s="2419"/>
      <c r="L792" s="2419"/>
      <c r="M792" s="2419"/>
      <c r="N792" s="2419"/>
      <c r="O792" s="2419"/>
      <c r="P792" s="2419"/>
      <c r="Q792" s="2419"/>
      <c r="R792" s="2419"/>
      <c r="S792" s="2419"/>
      <c r="T792" s="2419"/>
      <c r="U792" s="2419"/>
      <c r="V792" s="2419"/>
      <c r="W792" s="2419"/>
      <c r="X792" s="2419"/>
      <c r="Y792" s="2419"/>
      <c r="Z792" s="2419"/>
      <c r="AA792" s="2184"/>
      <c r="AB792" s="2184"/>
      <c r="AC792" s="2184"/>
    </row>
    <row r="793" spans="1:29" ht="12.5">
      <c r="A793" s="2419"/>
      <c r="B793" s="862"/>
      <c r="C793" s="2419"/>
      <c r="D793" s="2419"/>
      <c r="E793" s="2419"/>
      <c r="F793" s="2419"/>
      <c r="G793" s="2419"/>
      <c r="H793" s="2419"/>
      <c r="I793" s="2419"/>
      <c r="J793" s="2419"/>
      <c r="K793" s="2419"/>
      <c r="L793" s="2419"/>
      <c r="M793" s="2419"/>
      <c r="N793" s="2419"/>
      <c r="O793" s="2419"/>
      <c r="P793" s="2419"/>
      <c r="Q793" s="2419"/>
      <c r="R793" s="2419"/>
      <c r="S793" s="2419"/>
      <c r="T793" s="2419"/>
      <c r="U793" s="2419"/>
      <c r="V793" s="2419"/>
      <c r="W793" s="2419"/>
      <c r="X793" s="2419"/>
      <c r="Y793" s="2419"/>
      <c r="Z793" s="2419"/>
      <c r="AA793" s="2184"/>
      <c r="AB793" s="2184"/>
      <c r="AC793" s="2184"/>
    </row>
    <row r="794" spans="1:29" ht="12.5">
      <c r="A794" s="2419"/>
      <c r="B794" s="862"/>
      <c r="C794" s="2419"/>
      <c r="D794" s="2419"/>
      <c r="E794" s="2419"/>
      <c r="F794" s="2419"/>
      <c r="G794" s="2419"/>
      <c r="H794" s="2419"/>
      <c r="I794" s="2419"/>
      <c r="J794" s="2419"/>
      <c r="K794" s="2419"/>
      <c r="L794" s="2419"/>
      <c r="M794" s="2419"/>
      <c r="N794" s="2419"/>
      <c r="O794" s="2419"/>
      <c r="P794" s="2419"/>
      <c r="Q794" s="2419"/>
      <c r="R794" s="2419"/>
      <c r="S794" s="2419"/>
      <c r="T794" s="2419"/>
      <c r="U794" s="2419"/>
      <c r="V794" s="2419"/>
      <c r="W794" s="2419"/>
      <c r="X794" s="2419"/>
      <c r="Y794" s="2419"/>
      <c r="Z794" s="2419"/>
      <c r="AA794" s="2184"/>
      <c r="AB794" s="2184"/>
      <c r="AC794" s="2184"/>
    </row>
    <row r="795" spans="1:29" ht="12.5">
      <c r="A795" s="2419"/>
      <c r="B795" s="862"/>
      <c r="C795" s="2419"/>
      <c r="D795" s="2419"/>
      <c r="E795" s="2419"/>
      <c r="F795" s="2419"/>
      <c r="G795" s="2419"/>
      <c r="H795" s="2419"/>
      <c r="I795" s="2419"/>
      <c r="J795" s="2419"/>
      <c r="K795" s="2419"/>
      <c r="L795" s="2419"/>
      <c r="M795" s="2419"/>
      <c r="N795" s="2419"/>
      <c r="O795" s="2419"/>
      <c r="P795" s="2419"/>
      <c r="Q795" s="2419"/>
      <c r="R795" s="2419"/>
      <c r="S795" s="2419"/>
      <c r="T795" s="2419"/>
      <c r="U795" s="2419"/>
      <c r="V795" s="2419"/>
      <c r="W795" s="2419"/>
      <c r="X795" s="2419"/>
      <c r="Y795" s="2419"/>
      <c r="Z795" s="2419"/>
      <c r="AA795" s="2184"/>
      <c r="AB795" s="2184"/>
      <c r="AC795" s="2184"/>
    </row>
    <row r="796" spans="1:29" ht="12.5">
      <c r="A796" s="2419"/>
      <c r="B796" s="862"/>
      <c r="C796" s="2419"/>
      <c r="D796" s="2419"/>
      <c r="E796" s="2419"/>
      <c r="F796" s="2419"/>
      <c r="G796" s="2419"/>
      <c r="H796" s="2419"/>
      <c r="I796" s="2419"/>
      <c r="J796" s="2419"/>
      <c r="K796" s="2419"/>
      <c r="L796" s="2419"/>
      <c r="M796" s="2419"/>
      <c r="N796" s="2419"/>
      <c r="O796" s="2419"/>
      <c r="P796" s="2419"/>
      <c r="Q796" s="2419"/>
      <c r="R796" s="2419"/>
      <c r="S796" s="2419"/>
      <c r="T796" s="2419"/>
      <c r="U796" s="2419"/>
      <c r="V796" s="2419"/>
      <c r="W796" s="2419"/>
      <c r="X796" s="2419"/>
      <c r="Y796" s="2419"/>
      <c r="Z796" s="2419"/>
      <c r="AA796" s="2184"/>
      <c r="AB796" s="2184"/>
      <c r="AC796" s="2184"/>
    </row>
    <row r="797" spans="1:29" ht="12.5">
      <c r="A797" s="2419"/>
      <c r="B797" s="862"/>
      <c r="C797" s="2419"/>
      <c r="D797" s="2419"/>
      <c r="E797" s="2419"/>
      <c r="F797" s="2419"/>
      <c r="G797" s="2419"/>
      <c r="H797" s="2419"/>
      <c r="I797" s="2419"/>
      <c r="J797" s="2419"/>
      <c r="K797" s="2419"/>
      <c r="L797" s="2419"/>
      <c r="M797" s="2419"/>
      <c r="N797" s="2419"/>
      <c r="O797" s="2419"/>
      <c r="P797" s="2419"/>
      <c r="Q797" s="2419"/>
      <c r="R797" s="2419"/>
      <c r="S797" s="2419"/>
      <c r="T797" s="2419"/>
      <c r="U797" s="2419"/>
      <c r="V797" s="2419"/>
      <c r="W797" s="2419"/>
      <c r="X797" s="2419"/>
      <c r="Y797" s="2419"/>
      <c r="Z797" s="2419"/>
      <c r="AA797" s="2184"/>
      <c r="AB797" s="2184"/>
      <c r="AC797" s="2184"/>
    </row>
    <row r="798" spans="1:29" ht="12.5">
      <c r="A798" s="2419"/>
      <c r="B798" s="862"/>
      <c r="C798" s="2419"/>
      <c r="D798" s="2419"/>
      <c r="E798" s="2419"/>
      <c r="F798" s="2419"/>
      <c r="G798" s="2419"/>
      <c r="H798" s="2419"/>
      <c r="I798" s="2419"/>
      <c r="J798" s="2419"/>
      <c r="K798" s="2419"/>
      <c r="L798" s="2419"/>
      <c r="M798" s="2419"/>
      <c r="N798" s="2419"/>
      <c r="O798" s="2419"/>
      <c r="P798" s="2419"/>
      <c r="Q798" s="2419"/>
      <c r="R798" s="2419"/>
      <c r="S798" s="2419"/>
      <c r="T798" s="2419"/>
      <c r="U798" s="2419"/>
      <c r="V798" s="2419"/>
      <c r="W798" s="2419"/>
      <c r="X798" s="2419"/>
      <c r="Y798" s="2419"/>
      <c r="Z798" s="2419"/>
      <c r="AA798" s="2184"/>
      <c r="AB798" s="2184"/>
      <c r="AC798" s="2184"/>
    </row>
    <row r="799" spans="1:29" ht="12.5">
      <c r="A799" s="2419"/>
      <c r="B799" s="862"/>
      <c r="C799" s="2419"/>
      <c r="D799" s="2419"/>
      <c r="E799" s="2419"/>
      <c r="F799" s="2419"/>
      <c r="G799" s="2419"/>
      <c r="H799" s="2419"/>
      <c r="I799" s="2419"/>
      <c r="J799" s="2419"/>
      <c r="K799" s="2419"/>
      <c r="L799" s="2419"/>
      <c r="M799" s="2419"/>
      <c r="N799" s="2419"/>
      <c r="O799" s="2419"/>
      <c r="P799" s="2419"/>
      <c r="Q799" s="2419"/>
      <c r="R799" s="2419"/>
      <c r="S799" s="2419"/>
      <c r="T799" s="2419"/>
      <c r="U799" s="2419"/>
      <c r="V799" s="2419"/>
      <c r="W799" s="2419"/>
      <c r="X799" s="2419"/>
      <c r="Y799" s="2419"/>
      <c r="Z799" s="2419"/>
      <c r="AA799" s="2184"/>
      <c r="AB799" s="2184"/>
      <c r="AC799" s="2184"/>
    </row>
    <row r="800" spans="1:29" ht="12.5">
      <c r="A800" s="2419"/>
      <c r="B800" s="862"/>
      <c r="C800" s="2419"/>
      <c r="D800" s="2419"/>
      <c r="E800" s="2419"/>
      <c r="F800" s="2419"/>
      <c r="G800" s="2419"/>
      <c r="H800" s="2419"/>
      <c r="I800" s="2419"/>
      <c r="J800" s="2419"/>
      <c r="K800" s="2419"/>
      <c r="L800" s="2419"/>
      <c r="M800" s="2419"/>
      <c r="N800" s="2419"/>
      <c r="O800" s="2419"/>
      <c r="P800" s="2419"/>
      <c r="Q800" s="2419"/>
      <c r="R800" s="2419"/>
      <c r="S800" s="2419"/>
      <c r="T800" s="2419"/>
      <c r="U800" s="2419"/>
      <c r="V800" s="2419"/>
      <c r="W800" s="2419"/>
      <c r="X800" s="2419"/>
      <c r="Y800" s="2419"/>
      <c r="Z800" s="2419"/>
      <c r="AA800" s="2184"/>
      <c r="AB800" s="2184"/>
      <c r="AC800" s="2184"/>
    </row>
    <row r="801" spans="1:29" ht="12.5">
      <c r="A801" s="2419"/>
      <c r="B801" s="862"/>
      <c r="C801" s="2419"/>
      <c r="D801" s="2419"/>
      <c r="E801" s="2419"/>
      <c r="F801" s="2419"/>
      <c r="G801" s="2419"/>
      <c r="H801" s="2419"/>
      <c r="I801" s="2419"/>
      <c r="J801" s="2419"/>
      <c r="K801" s="2419"/>
      <c r="L801" s="2419"/>
      <c r="M801" s="2419"/>
      <c r="N801" s="2419"/>
      <c r="O801" s="2419"/>
      <c r="P801" s="2419"/>
      <c r="Q801" s="2419"/>
      <c r="R801" s="2419"/>
      <c r="S801" s="2419"/>
      <c r="T801" s="2419"/>
      <c r="U801" s="2419"/>
      <c r="V801" s="2419"/>
      <c r="W801" s="2419"/>
      <c r="X801" s="2419"/>
      <c r="Y801" s="2419"/>
      <c r="Z801" s="2419"/>
      <c r="AA801" s="2184"/>
      <c r="AB801" s="2184"/>
      <c r="AC801" s="2184"/>
    </row>
    <row r="802" spans="1:29" ht="12.5">
      <c r="A802" s="2419"/>
      <c r="B802" s="862"/>
      <c r="C802" s="2419"/>
      <c r="D802" s="2419"/>
      <c r="E802" s="2419"/>
      <c r="F802" s="2419"/>
      <c r="G802" s="2419"/>
      <c r="H802" s="2419"/>
      <c r="I802" s="2419"/>
      <c r="J802" s="2419"/>
      <c r="K802" s="2419"/>
      <c r="L802" s="2419"/>
      <c r="M802" s="2419"/>
      <c r="N802" s="2419"/>
      <c r="O802" s="2419"/>
      <c r="P802" s="2419"/>
      <c r="Q802" s="2419"/>
      <c r="R802" s="2419"/>
      <c r="S802" s="2419"/>
      <c r="T802" s="2419"/>
      <c r="U802" s="2419"/>
      <c r="V802" s="2419"/>
      <c r="W802" s="2419"/>
      <c r="X802" s="2419"/>
      <c r="Y802" s="2419"/>
      <c r="Z802" s="2419"/>
      <c r="AA802" s="2184"/>
      <c r="AB802" s="2184"/>
      <c r="AC802" s="2184"/>
    </row>
    <row r="803" spans="1:29" ht="12.5">
      <c r="A803" s="2419"/>
      <c r="B803" s="862"/>
      <c r="C803" s="2419"/>
      <c r="D803" s="2419"/>
      <c r="E803" s="2419"/>
      <c r="F803" s="2419"/>
      <c r="G803" s="2419"/>
      <c r="H803" s="2419"/>
      <c r="I803" s="2419"/>
      <c r="J803" s="2419"/>
      <c r="K803" s="2419"/>
      <c r="L803" s="2419"/>
      <c r="M803" s="2419"/>
      <c r="N803" s="2419"/>
      <c r="O803" s="2419"/>
      <c r="P803" s="2419"/>
      <c r="Q803" s="2419"/>
      <c r="R803" s="2419"/>
      <c r="S803" s="2419"/>
      <c r="T803" s="2419"/>
      <c r="U803" s="2419"/>
      <c r="V803" s="2419"/>
      <c r="W803" s="2419"/>
      <c r="X803" s="2419"/>
      <c r="Y803" s="2419"/>
      <c r="Z803" s="2419"/>
      <c r="AA803" s="2184"/>
      <c r="AB803" s="2184"/>
      <c r="AC803" s="2184"/>
    </row>
    <row r="804" spans="1:29" ht="12.5">
      <c r="A804" s="2419"/>
      <c r="B804" s="862"/>
      <c r="C804" s="2419"/>
      <c r="D804" s="2419"/>
      <c r="E804" s="2419"/>
      <c r="F804" s="2419"/>
      <c r="G804" s="2419"/>
      <c r="H804" s="2419"/>
      <c r="I804" s="2419"/>
      <c r="J804" s="2419"/>
      <c r="K804" s="2419"/>
      <c r="L804" s="2419"/>
      <c r="M804" s="2419"/>
      <c r="N804" s="2419"/>
      <c r="O804" s="2419"/>
      <c r="P804" s="2419"/>
      <c r="Q804" s="2419"/>
      <c r="R804" s="2419"/>
      <c r="S804" s="2419"/>
      <c r="T804" s="2419"/>
      <c r="U804" s="2419"/>
      <c r="V804" s="2419"/>
      <c r="W804" s="2419"/>
      <c r="X804" s="2419"/>
      <c r="Y804" s="2419"/>
      <c r="Z804" s="2419"/>
      <c r="AA804" s="2184"/>
      <c r="AB804" s="2184"/>
      <c r="AC804" s="2184"/>
    </row>
    <row r="805" spans="1:29" ht="12.5">
      <c r="A805" s="2419"/>
      <c r="B805" s="862"/>
      <c r="C805" s="2419"/>
      <c r="D805" s="2419"/>
      <c r="E805" s="2419"/>
      <c r="F805" s="2419"/>
      <c r="G805" s="2419"/>
      <c r="H805" s="2419"/>
      <c r="I805" s="2419"/>
      <c r="J805" s="2419"/>
      <c r="K805" s="2419"/>
      <c r="L805" s="2419"/>
      <c r="M805" s="2419"/>
      <c r="N805" s="2419"/>
      <c r="O805" s="2419"/>
      <c r="P805" s="2419"/>
      <c r="Q805" s="2419"/>
      <c r="R805" s="2419"/>
      <c r="S805" s="2419"/>
      <c r="T805" s="2419"/>
      <c r="U805" s="2419"/>
      <c r="V805" s="2419"/>
      <c r="W805" s="2419"/>
      <c r="X805" s="2419"/>
      <c r="Y805" s="2419"/>
      <c r="Z805" s="2419"/>
      <c r="AA805" s="2184"/>
      <c r="AB805" s="2184"/>
      <c r="AC805" s="2184"/>
    </row>
    <row r="806" spans="1:29" ht="12.5">
      <c r="A806" s="2419"/>
      <c r="B806" s="862"/>
      <c r="C806" s="2419"/>
      <c r="D806" s="2419"/>
      <c r="E806" s="2419"/>
      <c r="F806" s="2419"/>
      <c r="G806" s="2419"/>
      <c r="H806" s="2419"/>
      <c r="I806" s="2419"/>
      <c r="J806" s="2419"/>
      <c r="K806" s="2419"/>
      <c r="L806" s="2419"/>
      <c r="M806" s="2419"/>
      <c r="N806" s="2419"/>
      <c r="O806" s="2419"/>
      <c r="P806" s="2419"/>
      <c r="Q806" s="2419"/>
      <c r="R806" s="2419"/>
      <c r="S806" s="2419"/>
      <c r="T806" s="2419"/>
      <c r="U806" s="2419"/>
      <c r="V806" s="2419"/>
      <c r="W806" s="2419"/>
      <c r="X806" s="2419"/>
      <c r="Y806" s="2419"/>
      <c r="Z806" s="2419"/>
      <c r="AA806" s="2184"/>
      <c r="AB806" s="2184"/>
      <c r="AC806" s="2184"/>
    </row>
    <row r="807" spans="1:29" ht="12.5">
      <c r="A807" s="2419"/>
      <c r="B807" s="862"/>
      <c r="C807" s="2419"/>
      <c r="D807" s="2419"/>
      <c r="E807" s="2419"/>
      <c r="F807" s="2419"/>
      <c r="G807" s="2419"/>
      <c r="H807" s="2419"/>
      <c r="I807" s="2419"/>
      <c r="J807" s="2419"/>
      <c r="K807" s="2419"/>
      <c r="L807" s="2419"/>
      <c r="M807" s="2419"/>
      <c r="N807" s="2419"/>
      <c r="O807" s="2419"/>
      <c r="P807" s="2419"/>
      <c r="Q807" s="2419"/>
      <c r="R807" s="2419"/>
      <c r="S807" s="2419"/>
      <c r="T807" s="2419"/>
      <c r="U807" s="2419"/>
      <c r="V807" s="2419"/>
      <c r="W807" s="2419"/>
      <c r="X807" s="2419"/>
      <c r="Y807" s="2419"/>
      <c r="Z807" s="2419"/>
      <c r="AA807" s="2184"/>
      <c r="AB807" s="2184"/>
      <c r="AC807" s="2184"/>
    </row>
    <row r="808" spans="1:29" ht="12.5">
      <c r="A808" s="2419"/>
      <c r="B808" s="862"/>
      <c r="C808" s="2419"/>
      <c r="D808" s="2419"/>
      <c r="E808" s="2419"/>
      <c r="F808" s="2419"/>
      <c r="G808" s="2419"/>
      <c r="H808" s="2419"/>
      <c r="I808" s="2419"/>
      <c r="J808" s="2419"/>
      <c r="K808" s="2419"/>
      <c r="L808" s="2419"/>
      <c r="M808" s="2419"/>
      <c r="N808" s="2419"/>
      <c r="O808" s="2419"/>
      <c r="P808" s="2419"/>
      <c r="Q808" s="2419"/>
      <c r="R808" s="2419"/>
      <c r="S808" s="2419"/>
      <c r="T808" s="2419"/>
      <c r="U808" s="2419"/>
      <c r="V808" s="2419"/>
      <c r="W808" s="2419"/>
      <c r="X808" s="2419"/>
      <c r="Y808" s="2419"/>
      <c r="Z808" s="2419"/>
      <c r="AA808" s="2184"/>
      <c r="AB808" s="2184"/>
      <c r="AC808" s="2184"/>
    </row>
    <row r="809" spans="1:29" ht="12.5">
      <c r="A809" s="2419"/>
      <c r="B809" s="862"/>
      <c r="C809" s="2419"/>
      <c r="D809" s="2419"/>
      <c r="E809" s="2419"/>
      <c r="F809" s="2419"/>
      <c r="G809" s="2419"/>
      <c r="H809" s="2419"/>
      <c r="I809" s="2419"/>
      <c r="J809" s="2419"/>
      <c r="K809" s="2419"/>
      <c r="L809" s="2419"/>
      <c r="M809" s="2419"/>
      <c r="N809" s="2419"/>
      <c r="O809" s="2419"/>
      <c r="P809" s="2419"/>
      <c r="Q809" s="2419"/>
      <c r="R809" s="2419"/>
      <c r="S809" s="2419"/>
      <c r="T809" s="2419"/>
      <c r="U809" s="2419"/>
      <c r="V809" s="2419"/>
      <c r="W809" s="2419"/>
      <c r="X809" s="2419"/>
      <c r="Y809" s="2419"/>
      <c r="Z809" s="2419"/>
      <c r="AA809" s="2184"/>
      <c r="AB809" s="2184"/>
      <c r="AC809" s="2184"/>
    </row>
    <row r="810" spans="1:29" ht="12.5">
      <c r="A810" s="2419"/>
      <c r="B810" s="862"/>
      <c r="C810" s="2419"/>
      <c r="D810" s="2419"/>
      <c r="E810" s="2419"/>
      <c r="F810" s="2419"/>
      <c r="G810" s="2419"/>
      <c r="H810" s="2419"/>
      <c r="I810" s="2419"/>
      <c r="J810" s="2419"/>
      <c r="K810" s="2419"/>
      <c r="L810" s="2419"/>
      <c r="M810" s="2419"/>
      <c r="N810" s="2419"/>
      <c r="O810" s="2419"/>
      <c r="P810" s="2419"/>
      <c r="Q810" s="2419"/>
      <c r="R810" s="2419"/>
      <c r="S810" s="2419"/>
      <c r="T810" s="2419"/>
      <c r="U810" s="2419"/>
      <c r="V810" s="2419"/>
      <c r="W810" s="2419"/>
      <c r="X810" s="2419"/>
      <c r="Y810" s="2419"/>
      <c r="Z810" s="2419"/>
      <c r="AA810" s="2184"/>
      <c r="AB810" s="2184"/>
      <c r="AC810" s="2184"/>
    </row>
    <row r="811" spans="1:29" ht="12.5">
      <c r="A811" s="2419"/>
      <c r="B811" s="862"/>
      <c r="C811" s="2419"/>
      <c r="D811" s="2419"/>
      <c r="E811" s="2419"/>
      <c r="F811" s="2419"/>
      <c r="G811" s="2419"/>
      <c r="H811" s="2419"/>
      <c r="I811" s="2419"/>
      <c r="J811" s="2419"/>
      <c r="K811" s="2419"/>
      <c r="L811" s="2419"/>
      <c r="M811" s="2419"/>
      <c r="N811" s="2419"/>
      <c r="O811" s="2419"/>
      <c r="P811" s="2419"/>
      <c r="Q811" s="2419"/>
      <c r="R811" s="2419"/>
      <c r="S811" s="2419"/>
      <c r="T811" s="2419"/>
      <c r="U811" s="2419"/>
      <c r="V811" s="2419"/>
      <c r="W811" s="2419"/>
      <c r="X811" s="2419"/>
      <c r="Y811" s="2419"/>
      <c r="Z811" s="2419"/>
      <c r="AA811" s="2184"/>
      <c r="AB811" s="2184"/>
      <c r="AC811" s="2184"/>
    </row>
    <row r="812" spans="1:29" ht="12.5">
      <c r="A812" s="2419"/>
      <c r="B812" s="862"/>
      <c r="C812" s="2419"/>
      <c r="D812" s="2419"/>
      <c r="E812" s="2419"/>
      <c r="F812" s="2419"/>
      <c r="G812" s="2419"/>
      <c r="H812" s="2419"/>
      <c r="I812" s="2419"/>
      <c r="J812" s="2419"/>
      <c r="K812" s="2419"/>
      <c r="L812" s="2419"/>
      <c r="M812" s="2419"/>
      <c r="N812" s="2419"/>
      <c r="O812" s="2419"/>
      <c r="P812" s="2419"/>
      <c r="Q812" s="2419"/>
      <c r="R812" s="2419"/>
      <c r="S812" s="2419"/>
      <c r="T812" s="2419"/>
      <c r="U812" s="2419"/>
      <c r="V812" s="2419"/>
      <c r="W812" s="2419"/>
      <c r="X812" s="2419"/>
      <c r="Y812" s="2419"/>
      <c r="Z812" s="2419"/>
      <c r="AA812" s="2184"/>
      <c r="AB812" s="2184"/>
      <c r="AC812" s="2184"/>
    </row>
    <row r="813" spans="1:29" ht="12.5">
      <c r="A813" s="2419"/>
      <c r="B813" s="862"/>
      <c r="C813" s="2419"/>
      <c r="D813" s="2419"/>
      <c r="E813" s="2419"/>
      <c r="F813" s="2419"/>
      <c r="G813" s="2419"/>
      <c r="H813" s="2419"/>
      <c r="I813" s="2419"/>
      <c r="J813" s="2419"/>
      <c r="K813" s="2419"/>
      <c r="L813" s="2419"/>
      <c r="M813" s="2419"/>
      <c r="N813" s="2419"/>
      <c r="O813" s="2419"/>
      <c r="P813" s="2419"/>
      <c r="Q813" s="2419"/>
      <c r="R813" s="2419"/>
      <c r="S813" s="2419"/>
      <c r="T813" s="2419"/>
      <c r="U813" s="2419"/>
      <c r="V813" s="2419"/>
      <c r="W813" s="2419"/>
      <c r="X813" s="2419"/>
      <c r="Y813" s="2419"/>
      <c r="Z813" s="2419"/>
      <c r="AA813" s="2184"/>
      <c r="AB813" s="2184"/>
      <c r="AC813" s="2184"/>
    </row>
    <row r="814" spans="1:29" ht="12.5">
      <c r="A814" s="2419"/>
      <c r="B814" s="862"/>
      <c r="C814" s="2419"/>
      <c r="D814" s="2419"/>
      <c r="E814" s="2419"/>
      <c r="F814" s="2419"/>
      <c r="G814" s="2419"/>
      <c r="H814" s="2419"/>
      <c r="I814" s="2419"/>
      <c r="J814" s="2419"/>
      <c r="K814" s="2419"/>
      <c r="L814" s="2419"/>
      <c r="M814" s="2419"/>
      <c r="N814" s="2419"/>
      <c r="O814" s="2419"/>
      <c r="P814" s="2419"/>
      <c r="Q814" s="2419"/>
      <c r="R814" s="2419"/>
      <c r="S814" s="2419"/>
      <c r="T814" s="2419"/>
      <c r="U814" s="2419"/>
      <c r="V814" s="2419"/>
      <c r="W814" s="2419"/>
      <c r="X814" s="2419"/>
      <c r="Y814" s="2419"/>
      <c r="Z814" s="2419"/>
      <c r="AA814" s="2184"/>
      <c r="AB814" s="2184"/>
      <c r="AC814" s="2184"/>
    </row>
    <row r="815" spans="1:29" ht="12.5">
      <c r="A815" s="2419"/>
      <c r="B815" s="862"/>
      <c r="C815" s="2419"/>
      <c r="D815" s="2419"/>
      <c r="E815" s="2419"/>
      <c r="F815" s="2419"/>
      <c r="G815" s="2419"/>
      <c r="H815" s="2419"/>
      <c r="I815" s="2419"/>
      <c r="J815" s="2419"/>
      <c r="K815" s="2419"/>
      <c r="L815" s="2419"/>
      <c r="M815" s="2419"/>
      <c r="N815" s="2419"/>
      <c r="O815" s="2419"/>
      <c r="P815" s="2419"/>
      <c r="Q815" s="2419"/>
      <c r="R815" s="2419"/>
      <c r="S815" s="2419"/>
      <c r="T815" s="2419"/>
      <c r="U815" s="2419"/>
      <c r="V815" s="2419"/>
      <c r="W815" s="2419"/>
      <c r="X815" s="2419"/>
      <c r="Y815" s="2419"/>
      <c r="Z815" s="2419"/>
      <c r="AA815" s="2184"/>
      <c r="AB815" s="2184"/>
      <c r="AC815" s="2184"/>
    </row>
    <row r="816" spans="1:29" ht="12.5">
      <c r="A816" s="2419"/>
      <c r="B816" s="862"/>
      <c r="C816" s="2419"/>
      <c r="D816" s="2419"/>
      <c r="E816" s="2419"/>
      <c r="F816" s="2419"/>
      <c r="G816" s="2419"/>
      <c r="H816" s="2419"/>
      <c r="I816" s="2419"/>
      <c r="J816" s="2419"/>
      <c r="K816" s="2419"/>
      <c r="L816" s="2419"/>
      <c r="M816" s="2419"/>
      <c r="N816" s="2419"/>
      <c r="O816" s="2419"/>
      <c r="P816" s="2419"/>
      <c r="Q816" s="2419"/>
      <c r="R816" s="2419"/>
      <c r="S816" s="2419"/>
      <c r="T816" s="2419"/>
      <c r="U816" s="2419"/>
      <c r="V816" s="2419"/>
      <c r="W816" s="2419"/>
      <c r="X816" s="2419"/>
      <c r="Y816" s="2419"/>
      <c r="Z816" s="2419"/>
      <c r="AA816" s="2184"/>
      <c r="AB816" s="2184"/>
      <c r="AC816" s="2184"/>
    </row>
    <row r="817" spans="1:29" ht="12.5">
      <c r="A817" s="2419"/>
      <c r="B817" s="862"/>
      <c r="C817" s="2419"/>
      <c r="D817" s="2419"/>
      <c r="E817" s="2419"/>
      <c r="F817" s="2419"/>
      <c r="G817" s="2419"/>
      <c r="H817" s="2419"/>
      <c r="I817" s="2419"/>
      <c r="J817" s="2419"/>
      <c r="K817" s="2419"/>
      <c r="L817" s="2419"/>
      <c r="M817" s="2419"/>
      <c r="N817" s="2419"/>
      <c r="O817" s="2419"/>
      <c r="P817" s="2419"/>
      <c r="Q817" s="2419"/>
      <c r="R817" s="2419"/>
      <c r="S817" s="2419"/>
      <c r="T817" s="2419"/>
      <c r="U817" s="2419"/>
      <c r="V817" s="2419"/>
      <c r="W817" s="2419"/>
      <c r="X817" s="2419"/>
      <c r="Y817" s="2419"/>
      <c r="Z817" s="2419"/>
      <c r="AA817" s="2184"/>
      <c r="AB817" s="2184"/>
      <c r="AC817" s="2184"/>
    </row>
    <row r="818" spans="1:29" ht="12.5">
      <c r="A818" s="2419"/>
      <c r="B818" s="862"/>
      <c r="C818" s="2419"/>
      <c r="D818" s="2419"/>
      <c r="E818" s="2419"/>
      <c r="F818" s="2419"/>
      <c r="G818" s="2419"/>
      <c r="H818" s="2419"/>
      <c r="I818" s="2419"/>
      <c r="J818" s="2419"/>
      <c r="K818" s="2419"/>
      <c r="L818" s="2419"/>
      <c r="M818" s="2419"/>
      <c r="N818" s="2419"/>
      <c r="O818" s="2419"/>
      <c r="P818" s="2419"/>
      <c r="Q818" s="2419"/>
      <c r="R818" s="2419"/>
      <c r="S818" s="2419"/>
      <c r="T818" s="2419"/>
      <c r="U818" s="2419"/>
      <c r="V818" s="2419"/>
      <c r="W818" s="2419"/>
      <c r="X818" s="2419"/>
      <c r="Y818" s="2419"/>
      <c r="Z818" s="2419"/>
      <c r="AA818" s="2184"/>
      <c r="AB818" s="2184"/>
      <c r="AC818" s="2184"/>
    </row>
    <row r="819" spans="1:29" ht="12.5">
      <c r="A819" s="2419"/>
      <c r="B819" s="862"/>
      <c r="C819" s="2419"/>
      <c r="D819" s="2419"/>
      <c r="E819" s="2419"/>
      <c r="F819" s="2419"/>
      <c r="G819" s="2419"/>
      <c r="H819" s="2419"/>
      <c r="I819" s="2419"/>
      <c r="J819" s="2419"/>
      <c r="K819" s="2419"/>
      <c r="L819" s="2419"/>
      <c r="M819" s="2419"/>
      <c r="N819" s="2419"/>
      <c r="O819" s="2419"/>
      <c r="P819" s="2419"/>
      <c r="Q819" s="2419"/>
      <c r="R819" s="2419"/>
      <c r="S819" s="2419"/>
      <c r="T819" s="2419"/>
      <c r="U819" s="2419"/>
      <c r="V819" s="2419"/>
      <c r="W819" s="2419"/>
      <c r="X819" s="2419"/>
      <c r="Y819" s="2419"/>
      <c r="Z819" s="2419"/>
      <c r="AA819" s="2184"/>
      <c r="AB819" s="2184"/>
      <c r="AC819" s="2184"/>
    </row>
    <row r="820" spans="1:29" ht="12.5">
      <c r="A820" s="2419"/>
      <c r="B820" s="862"/>
      <c r="C820" s="2419"/>
      <c r="D820" s="2419"/>
      <c r="E820" s="2419"/>
      <c r="F820" s="2419"/>
      <c r="G820" s="2419"/>
      <c r="H820" s="2419"/>
      <c r="I820" s="2419"/>
      <c r="J820" s="2419"/>
      <c r="K820" s="2419"/>
      <c r="L820" s="2419"/>
      <c r="M820" s="2419"/>
      <c r="N820" s="2419"/>
      <c r="O820" s="2419"/>
      <c r="P820" s="2419"/>
      <c r="Q820" s="2419"/>
      <c r="R820" s="2419"/>
      <c r="S820" s="2419"/>
      <c r="T820" s="2419"/>
      <c r="U820" s="2419"/>
      <c r="V820" s="2419"/>
      <c r="W820" s="2419"/>
      <c r="X820" s="2419"/>
      <c r="Y820" s="2419"/>
      <c r="Z820" s="2419"/>
      <c r="AA820" s="2184"/>
      <c r="AB820" s="2184"/>
      <c r="AC820" s="2184"/>
    </row>
    <row r="821" spans="1:29" ht="12.5">
      <c r="A821" s="2419"/>
      <c r="B821" s="862"/>
      <c r="C821" s="2419"/>
      <c r="D821" s="2419"/>
      <c r="E821" s="2419"/>
      <c r="F821" s="2419"/>
      <c r="G821" s="2419"/>
      <c r="H821" s="2419"/>
      <c r="I821" s="2419"/>
      <c r="J821" s="2419"/>
      <c r="K821" s="2419"/>
      <c r="L821" s="2419"/>
      <c r="M821" s="2419"/>
      <c r="N821" s="2419"/>
      <c r="O821" s="2419"/>
      <c r="P821" s="2419"/>
      <c r="Q821" s="2419"/>
      <c r="R821" s="2419"/>
      <c r="S821" s="2419"/>
      <c r="T821" s="2419"/>
      <c r="U821" s="2419"/>
      <c r="V821" s="2419"/>
      <c r="W821" s="2419"/>
      <c r="X821" s="2419"/>
      <c r="Y821" s="2419"/>
      <c r="Z821" s="2419"/>
      <c r="AA821" s="2184"/>
      <c r="AB821" s="2184"/>
      <c r="AC821" s="2184"/>
    </row>
    <row r="822" spans="1:29" ht="12.5">
      <c r="A822" s="2419"/>
      <c r="B822" s="862"/>
      <c r="C822" s="2419"/>
      <c r="D822" s="2419"/>
      <c r="E822" s="2419"/>
      <c r="F822" s="2419"/>
      <c r="G822" s="2419"/>
      <c r="H822" s="2419"/>
      <c r="I822" s="2419"/>
      <c r="J822" s="2419"/>
      <c r="K822" s="2419"/>
      <c r="L822" s="2419"/>
      <c r="M822" s="2419"/>
      <c r="N822" s="2419"/>
      <c r="O822" s="2419"/>
      <c r="P822" s="2419"/>
      <c r="Q822" s="2419"/>
      <c r="R822" s="2419"/>
      <c r="S822" s="2419"/>
      <c r="T822" s="2419"/>
      <c r="U822" s="2419"/>
      <c r="V822" s="2419"/>
      <c r="W822" s="2419"/>
      <c r="X822" s="2419"/>
      <c r="Y822" s="2419"/>
      <c r="Z822" s="2419"/>
      <c r="AA822" s="2184"/>
      <c r="AB822" s="2184"/>
      <c r="AC822" s="2184"/>
    </row>
    <row r="823" spans="1:29" ht="12.5">
      <c r="A823" s="2419"/>
      <c r="B823" s="862"/>
      <c r="C823" s="2419"/>
      <c r="D823" s="2419"/>
      <c r="E823" s="2419"/>
      <c r="F823" s="2419"/>
      <c r="G823" s="2419"/>
      <c r="H823" s="2419"/>
      <c r="I823" s="2419"/>
      <c r="J823" s="2419"/>
      <c r="K823" s="2419"/>
      <c r="L823" s="2419"/>
      <c r="M823" s="2419"/>
      <c r="N823" s="2419"/>
      <c r="O823" s="2419"/>
      <c r="P823" s="2419"/>
      <c r="Q823" s="2419"/>
      <c r="R823" s="2419"/>
      <c r="S823" s="2419"/>
      <c r="T823" s="2419"/>
      <c r="U823" s="2419"/>
      <c r="V823" s="2419"/>
      <c r="W823" s="2419"/>
      <c r="X823" s="2419"/>
      <c r="Y823" s="2419"/>
      <c r="Z823" s="2419"/>
      <c r="AA823" s="2184"/>
      <c r="AB823" s="2184"/>
      <c r="AC823" s="2184"/>
    </row>
    <row r="824" spans="1:29" ht="12.5">
      <c r="A824" s="2419"/>
      <c r="B824" s="862"/>
      <c r="C824" s="2419"/>
      <c r="D824" s="2419"/>
      <c r="E824" s="2419"/>
      <c r="F824" s="2419"/>
      <c r="G824" s="2419"/>
      <c r="H824" s="2419"/>
      <c r="I824" s="2419"/>
      <c r="J824" s="2419"/>
      <c r="K824" s="2419"/>
      <c r="L824" s="2419"/>
      <c r="M824" s="2419"/>
      <c r="N824" s="2419"/>
      <c r="O824" s="2419"/>
      <c r="P824" s="2419"/>
      <c r="Q824" s="2419"/>
      <c r="R824" s="2419"/>
      <c r="S824" s="2419"/>
      <c r="T824" s="2419"/>
      <c r="U824" s="2419"/>
      <c r="V824" s="2419"/>
      <c r="W824" s="2419"/>
      <c r="X824" s="2419"/>
      <c r="Y824" s="2419"/>
      <c r="Z824" s="2419"/>
      <c r="AA824" s="2184"/>
      <c r="AB824" s="2184"/>
      <c r="AC824" s="2184"/>
    </row>
    <row r="825" spans="1:29" ht="12.5">
      <c r="A825" s="2419"/>
      <c r="B825" s="862"/>
      <c r="C825" s="2419"/>
      <c r="D825" s="2419"/>
      <c r="E825" s="2419"/>
      <c r="F825" s="2419"/>
      <c r="G825" s="2419"/>
      <c r="H825" s="2419"/>
      <c r="I825" s="2419"/>
      <c r="J825" s="2419"/>
      <c r="K825" s="2419"/>
      <c r="L825" s="2419"/>
      <c r="M825" s="2419"/>
      <c r="N825" s="2419"/>
      <c r="O825" s="2419"/>
      <c r="P825" s="2419"/>
      <c r="Q825" s="2419"/>
      <c r="R825" s="2419"/>
      <c r="S825" s="2419"/>
      <c r="T825" s="2419"/>
      <c r="U825" s="2419"/>
      <c r="V825" s="2419"/>
      <c r="W825" s="2419"/>
      <c r="X825" s="2419"/>
      <c r="Y825" s="2419"/>
      <c r="Z825" s="2419"/>
      <c r="AA825" s="2184"/>
      <c r="AB825" s="2184"/>
      <c r="AC825" s="2184"/>
    </row>
    <row r="826" spans="1:29" ht="12.5">
      <c r="A826" s="2419"/>
      <c r="B826" s="862"/>
      <c r="C826" s="2419"/>
      <c r="D826" s="2419"/>
      <c r="E826" s="2419"/>
      <c r="F826" s="2419"/>
      <c r="G826" s="2419"/>
      <c r="H826" s="2419"/>
      <c r="I826" s="2419"/>
      <c r="J826" s="2419"/>
      <c r="K826" s="2419"/>
      <c r="L826" s="2419"/>
      <c r="M826" s="2419"/>
      <c r="N826" s="2419"/>
      <c r="O826" s="2419"/>
      <c r="P826" s="2419"/>
      <c r="Q826" s="2419"/>
      <c r="R826" s="2419"/>
      <c r="S826" s="2419"/>
      <c r="T826" s="2419"/>
      <c r="U826" s="2419"/>
      <c r="V826" s="2419"/>
      <c r="W826" s="2419"/>
      <c r="X826" s="2419"/>
      <c r="Y826" s="2419"/>
      <c r="Z826" s="2419"/>
      <c r="AA826" s="2184"/>
      <c r="AB826" s="2184"/>
      <c r="AC826" s="2184"/>
    </row>
    <row r="827" spans="1:29" ht="12.5">
      <c r="A827" s="2419"/>
      <c r="B827" s="862"/>
      <c r="C827" s="2419"/>
      <c r="D827" s="2419"/>
      <c r="E827" s="2419"/>
      <c r="F827" s="2419"/>
      <c r="G827" s="2419"/>
      <c r="H827" s="2419"/>
      <c r="I827" s="2419"/>
      <c r="J827" s="2419"/>
      <c r="K827" s="2419"/>
      <c r="L827" s="2419"/>
      <c r="M827" s="2419"/>
      <c r="N827" s="2419"/>
      <c r="O827" s="2419"/>
      <c r="P827" s="2419"/>
      <c r="Q827" s="2419"/>
      <c r="R827" s="2419"/>
      <c r="S827" s="2419"/>
      <c r="T827" s="2419"/>
      <c r="U827" s="2419"/>
      <c r="V827" s="2419"/>
      <c r="W827" s="2419"/>
      <c r="X827" s="2419"/>
      <c r="Y827" s="2419"/>
      <c r="Z827" s="2419"/>
      <c r="AA827" s="2184"/>
      <c r="AB827" s="2184"/>
      <c r="AC827" s="2184"/>
    </row>
    <row r="828" spans="1:29" ht="12.5">
      <c r="A828" s="2419"/>
      <c r="B828" s="862"/>
      <c r="C828" s="2419"/>
      <c r="D828" s="2419"/>
      <c r="E828" s="2419"/>
      <c r="F828" s="2419"/>
      <c r="G828" s="2419"/>
      <c r="H828" s="2419"/>
      <c r="I828" s="2419"/>
      <c r="J828" s="2419"/>
      <c r="K828" s="2419"/>
      <c r="L828" s="2419"/>
      <c r="M828" s="2419"/>
      <c r="N828" s="2419"/>
      <c r="O828" s="2419"/>
      <c r="P828" s="2419"/>
      <c r="Q828" s="2419"/>
      <c r="R828" s="2419"/>
      <c r="S828" s="2419"/>
      <c r="T828" s="2419"/>
      <c r="U828" s="2419"/>
      <c r="V828" s="2419"/>
      <c r="W828" s="2419"/>
      <c r="X828" s="2419"/>
      <c r="Y828" s="2419"/>
      <c r="Z828" s="2419"/>
      <c r="AA828" s="2184"/>
      <c r="AB828" s="2184"/>
      <c r="AC828" s="2184"/>
    </row>
    <row r="829" spans="1:29" ht="12.5">
      <c r="A829" s="2419"/>
      <c r="B829" s="862"/>
      <c r="C829" s="2419"/>
      <c r="D829" s="2419"/>
      <c r="E829" s="2419"/>
      <c r="F829" s="2419"/>
      <c r="G829" s="2419"/>
      <c r="H829" s="2419"/>
      <c r="I829" s="2419"/>
      <c r="J829" s="2419"/>
      <c r="K829" s="2419"/>
      <c r="L829" s="2419"/>
      <c r="M829" s="2419"/>
      <c r="N829" s="2419"/>
      <c r="O829" s="2419"/>
      <c r="P829" s="2419"/>
      <c r="Q829" s="2419"/>
      <c r="R829" s="2419"/>
      <c r="S829" s="2419"/>
      <c r="T829" s="2419"/>
      <c r="U829" s="2419"/>
      <c r="V829" s="2419"/>
      <c r="W829" s="2419"/>
      <c r="X829" s="2419"/>
      <c r="Y829" s="2419"/>
      <c r="Z829" s="2419"/>
      <c r="AA829" s="2184"/>
      <c r="AB829" s="2184"/>
      <c r="AC829" s="2184"/>
    </row>
    <row r="830" spans="1:29" ht="12.5">
      <c r="A830" s="2419"/>
      <c r="B830" s="862"/>
      <c r="C830" s="2419"/>
      <c r="D830" s="2419"/>
      <c r="E830" s="2419"/>
      <c r="F830" s="2419"/>
      <c r="G830" s="2419"/>
      <c r="H830" s="2419"/>
      <c r="I830" s="2419"/>
      <c r="J830" s="2419"/>
      <c r="K830" s="2419"/>
      <c r="L830" s="2419"/>
      <c r="M830" s="2419"/>
      <c r="N830" s="2419"/>
      <c r="O830" s="2419"/>
      <c r="P830" s="2419"/>
      <c r="Q830" s="2419"/>
      <c r="R830" s="2419"/>
      <c r="S830" s="2419"/>
      <c r="T830" s="2419"/>
      <c r="U830" s="2419"/>
      <c r="V830" s="2419"/>
      <c r="W830" s="2419"/>
      <c r="X830" s="2419"/>
      <c r="Y830" s="2419"/>
      <c r="Z830" s="2419"/>
      <c r="AA830" s="2184"/>
      <c r="AB830" s="2184"/>
      <c r="AC830" s="2184"/>
    </row>
    <row r="831" spans="1:29" ht="12.5">
      <c r="A831" s="2419"/>
      <c r="B831" s="862"/>
      <c r="C831" s="2419"/>
      <c r="D831" s="2419"/>
      <c r="E831" s="2419"/>
      <c r="F831" s="2419"/>
      <c r="G831" s="2419"/>
      <c r="H831" s="2419"/>
      <c r="I831" s="2419"/>
      <c r="J831" s="2419"/>
      <c r="K831" s="2419"/>
      <c r="L831" s="2419"/>
      <c r="M831" s="2419"/>
      <c r="N831" s="2419"/>
      <c r="O831" s="2419"/>
      <c r="P831" s="2419"/>
      <c r="Q831" s="2419"/>
      <c r="R831" s="2419"/>
      <c r="S831" s="2419"/>
      <c r="T831" s="2419"/>
      <c r="U831" s="2419"/>
      <c r="V831" s="2419"/>
      <c r="W831" s="2419"/>
      <c r="X831" s="2419"/>
      <c r="Y831" s="2419"/>
      <c r="Z831" s="2419"/>
      <c r="AA831" s="2184"/>
      <c r="AB831" s="2184"/>
      <c r="AC831" s="2184"/>
    </row>
    <row r="832" spans="1:29" ht="12.5">
      <c r="A832" s="2419"/>
      <c r="B832" s="862"/>
      <c r="C832" s="2419"/>
      <c r="D832" s="2419"/>
      <c r="E832" s="2419"/>
      <c r="F832" s="2419"/>
      <c r="G832" s="2419"/>
      <c r="H832" s="2419"/>
      <c r="I832" s="2419"/>
      <c r="J832" s="2419"/>
      <c r="K832" s="2419"/>
      <c r="L832" s="2419"/>
      <c r="M832" s="2419"/>
      <c r="N832" s="2419"/>
      <c r="O832" s="2419"/>
      <c r="P832" s="2419"/>
      <c r="Q832" s="2419"/>
      <c r="R832" s="2419"/>
      <c r="S832" s="2419"/>
      <c r="T832" s="2419"/>
      <c r="U832" s="2419"/>
      <c r="V832" s="2419"/>
      <c r="W832" s="2419"/>
      <c r="X832" s="2419"/>
      <c r="Y832" s="2419"/>
      <c r="Z832" s="2419"/>
      <c r="AA832" s="2184"/>
      <c r="AB832" s="2184"/>
      <c r="AC832" s="2184"/>
    </row>
    <row r="833" spans="1:29" ht="12.5">
      <c r="A833" s="2419"/>
      <c r="B833" s="862"/>
      <c r="C833" s="2419"/>
      <c r="D833" s="2419"/>
      <c r="E833" s="2419"/>
      <c r="F833" s="2419"/>
      <c r="G833" s="2419"/>
      <c r="H833" s="2419"/>
      <c r="I833" s="2419"/>
      <c r="J833" s="2419"/>
      <c r="K833" s="2419"/>
      <c r="L833" s="2419"/>
      <c r="M833" s="2419"/>
      <c r="N833" s="2419"/>
      <c r="O833" s="2419"/>
      <c r="P833" s="2419"/>
      <c r="Q833" s="2419"/>
      <c r="R833" s="2419"/>
      <c r="S833" s="2419"/>
      <c r="T833" s="2419"/>
      <c r="U833" s="2419"/>
      <c r="V833" s="2419"/>
      <c r="W833" s="2419"/>
      <c r="X833" s="2419"/>
      <c r="Y833" s="2419"/>
      <c r="Z833" s="2419"/>
      <c r="AA833" s="2184"/>
      <c r="AB833" s="2184"/>
      <c r="AC833" s="2184"/>
    </row>
    <row r="834" spans="1:29" ht="12.5">
      <c r="A834" s="2419"/>
      <c r="B834" s="862"/>
      <c r="C834" s="2419"/>
      <c r="D834" s="2419"/>
      <c r="E834" s="2419"/>
      <c r="F834" s="2419"/>
      <c r="G834" s="2419"/>
      <c r="H834" s="2419"/>
      <c r="I834" s="2419"/>
      <c r="J834" s="2419"/>
      <c r="K834" s="2419"/>
      <c r="L834" s="2419"/>
      <c r="M834" s="2419"/>
      <c r="N834" s="2419"/>
      <c r="O834" s="2419"/>
      <c r="P834" s="2419"/>
      <c r="Q834" s="2419"/>
      <c r="R834" s="2419"/>
      <c r="S834" s="2419"/>
      <c r="T834" s="2419"/>
      <c r="U834" s="2419"/>
      <c r="V834" s="2419"/>
      <c r="W834" s="2419"/>
      <c r="X834" s="2419"/>
      <c r="Y834" s="2419"/>
      <c r="Z834" s="2419"/>
      <c r="AA834" s="2184"/>
      <c r="AB834" s="2184"/>
      <c r="AC834" s="2184"/>
    </row>
    <row r="835" spans="1:29" ht="12.5">
      <c r="A835" s="2419"/>
      <c r="B835" s="862"/>
      <c r="C835" s="2419"/>
      <c r="D835" s="2419"/>
      <c r="E835" s="2419"/>
      <c r="F835" s="2419"/>
      <c r="G835" s="2419"/>
      <c r="H835" s="2419"/>
      <c r="I835" s="2419"/>
      <c r="J835" s="2419"/>
      <c r="K835" s="2419"/>
      <c r="L835" s="2419"/>
      <c r="M835" s="2419"/>
      <c r="N835" s="2419"/>
      <c r="O835" s="2419"/>
      <c r="P835" s="2419"/>
      <c r="Q835" s="2419"/>
      <c r="R835" s="2419"/>
      <c r="S835" s="2419"/>
      <c r="T835" s="2419"/>
      <c r="U835" s="2419"/>
      <c r="V835" s="2419"/>
      <c r="W835" s="2419"/>
      <c r="X835" s="2419"/>
      <c r="Y835" s="2419"/>
      <c r="Z835" s="2419"/>
      <c r="AA835" s="2184"/>
      <c r="AB835" s="2184"/>
      <c r="AC835" s="2184"/>
    </row>
    <row r="836" spans="1:29" ht="12.5">
      <c r="A836" s="2419"/>
      <c r="B836" s="862"/>
      <c r="C836" s="2419"/>
      <c r="D836" s="2419"/>
      <c r="E836" s="2419"/>
      <c r="F836" s="2419"/>
      <c r="G836" s="2419"/>
      <c r="H836" s="2419"/>
      <c r="I836" s="2419"/>
      <c r="J836" s="2419"/>
      <c r="K836" s="2419"/>
      <c r="L836" s="2419"/>
      <c r="M836" s="2419"/>
      <c r="N836" s="2419"/>
      <c r="O836" s="2419"/>
      <c r="P836" s="2419"/>
      <c r="Q836" s="2419"/>
      <c r="R836" s="2419"/>
      <c r="S836" s="2419"/>
      <c r="T836" s="2419"/>
      <c r="U836" s="2419"/>
      <c r="V836" s="2419"/>
      <c r="W836" s="2419"/>
      <c r="X836" s="2419"/>
      <c r="Y836" s="2419"/>
      <c r="Z836" s="2419"/>
      <c r="AA836" s="2184"/>
      <c r="AB836" s="2184"/>
      <c r="AC836" s="2184"/>
    </row>
    <row r="837" spans="1:29" ht="12.5">
      <c r="A837" s="2419"/>
      <c r="B837" s="862"/>
      <c r="C837" s="2419"/>
      <c r="D837" s="2419"/>
      <c r="E837" s="2419"/>
      <c r="F837" s="2419"/>
      <c r="G837" s="2419"/>
      <c r="H837" s="2419"/>
      <c r="I837" s="2419"/>
      <c r="J837" s="2419"/>
      <c r="K837" s="2419"/>
      <c r="L837" s="2419"/>
      <c r="M837" s="2419"/>
      <c r="N837" s="2419"/>
      <c r="O837" s="2419"/>
      <c r="P837" s="2419"/>
      <c r="Q837" s="2419"/>
      <c r="R837" s="2419"/>
      <c r="S837" s="2419"/>
      <c r="T837" s="2419"/>
      <c r="U837" s="2419"/>
      <c r="V837" s="2419"/>
      <c r="W837" s="2419"/>
      <c r="X837" s="2419"/>
      <c r="Y837" s="2419"/>
      <c r="Z837" s="2419"/>
      <c r="AA837" s="2184"/>
      <c r="AB837" s="2184"/>
      <c r="AC837" s="2184"/>
    </row>
    <row r="838" spans="1:29" ht="12.5">
      <c r="A838" s="2419"/>
      <c r="B838" s="862"/>
      <c r="C838" s="2419"/>
      <c r="D838" s="2419"/>
      <c r="E838" s="2419"/>
      <c r="F838" s="2419"/>
      <c r="G838" s="2419"/>
      <c r="H838" s="2419"/>
      <c r="I838" s="2419"/>
      <c r="J838" s="2419"/>
      <c r="K838" s="2419"/>
      <c r="L838" s="2419"/>
      <c r="M838" s="2419"/>
      <c r="N838" s="2419"/>
      <c r="O838" s="2419"/>
      <c r="P838" s="2419"/>
      <c r="Q838" s="2419"/>
      <c r="R838" s="2419"/>
      <c r="S838" s="2419"/>
      <c r="T838" s="2419"/>
      <c r="U838" s="2419"/>
      <c r="V838" s="2419"/>
      <c r="W838" s="2419"/>
      <c r="X838" s="2419"/>
      <c r="Y838" s="2419"/>
      <c r="Z838" s="2419"/>
      <c r="AA838" s="2184"/>
      <c r="AB838" s="2184"/>
      <c r="AC838" s="2184"/>
    </row>
    <row r="839" spans="1:29" ht="12.5">
      <c r="A839" s="2419"/>
      <c r="B839" s="862"/>
      <c r="C839" s="2419"/>
      <c r="D839" s="2419"/>
      <c r="E839" s="2419"/>
      <c r="F839" s="2419"/>
      <c r="G839" s="2419"/>
      <c r="H839" s="2419"/>
      <c r="I839" s="2419"/>
      <c r="J839" s="2419"/>
      <c r="K839" s="2419"/>
      <c r="L839" s="2419"/>
      <c r="M839" s="2419"/>
      <c r="N839" s="2419"/>
      <c r="O839" s="2419"/>
      <c r="P839" s="2419"/>
      <c r="Q839" s="2419"/>
      <c r="R839" s="2419"/>
      <c r="S839" s="2419"/>
      <c r="T839" s="2419"/>
      <c r="U839" s="2419"/>
      <c r="V839" s="2419"/>
      <c r="W839" s="2419"/>
      <c r="X839" s="2419"/>
      <c r="Y839" s="2419"/>
      <c r="Z839" s="2419"/>
      <c r="AA839" s="2184"/>
      <c r="AB839" s="2184"/>
      <c r="AC839" s="2184"/>
    </row>
    <row r="840" spans="1:29" ht="12.5">
      <c r="A840" s="2419"/>
      <c r="B840" s="862"/>
      <c r="C840" s="2419"/>
      <c r="D840" s="2419"/>
      <c r="E840" s="2419"/>
      <c r="F840" s="2419"/>
      <c r="G840" s="2419"/>
      <c r="H840" s="2419"/>
      <c r="I840" s="2419"/>
      <c r="J840" s="2419"/>
      <c r="K840" s="2419"/>
      <c r="L840" s="2419"/>
      <c r="M840" s="2419"/>
      <c r="N840" s="2419"/>
      <c r="O840" s="2419"/>
      <c r="P840" s="2419"/>
      <c r="Q840" s="2419"/>
      <c r="R840" s="2419"/>
      <c r="S840" s="2419"/>
      <c r="T840" s="2419"/>
      <c r="U840" s="2419"/>
      <c r="V840" s="2419"/>
      <c r="W840" s="2419"/>
      <c r="X840" s="2419"/>
      <c r="Y840" s="2419"/>
      <c r="Z840" s="2419"/>
      <c r="AA840" s="2184"/>
      <c r="AB840" s="2184"/>
      <c r="AC840" s="2184"/>
    </row>
    <row r="841" spans="1:29" ht="12.5">
      <c r="A841" s="2419"/>
      <c r="B841" s="862"/>
      <c r="C841" s="2419"/>
      <c r="D841" s="2419"/>
      <c r="E841" s="2419"/>
      <c r="F841" s="2419"/>
      <c r="G841" s="2419"/>
      <c r="H841" s="2419"/>
      <c r="I841" s="2419"/>
      <c r="J841" s="2419"/>
      <c r="K841" s="2419"/>
      <c r="L841" s="2419"/>
      <c r="M841" s="2419"/>
      <c r="N841" s="2419"/>
      <c r="O841" s="2419"/>
      <c r="P841" s="2419"/>
      <c r="Q841" s="2419"/>
      <c r="R841" s="2419"/>
      <c r="S841" s="2419"/>
      <c r="T841" s="2419"/>
      <c r="U841" s="2419"/>
      <c r="V841" s="2419"/>
      <c r="W841" s="2419"/>
      <c r="X841" s="2419"/>
      <c r="Y841" s="2419"/>
      <c r="Z841" s="2419"/>
      <c r="AA841" s="2184"/>
      <c r="AB841" s="2184"/>
      <c r="AC841" s="2184"/>
    </row>
    <row r="842" spans="1:29" ht="12.5">
      <c r="A842" s="2419"/>
      <c r="B842" s="862"/>
      <c r="C842" s="2419"/>
      <c r="D842" s="2419"/>
      <c r="E842" s="2419"/>
      <c r="F842" s="2419"/>
      <c r="G842" s="2419"/>
      <c r="H842" s="2419"/>
      <c r="I842" s="2419"/>
      <c r="J842" s="2419"/>
      <c r="K842" s="2419"/>
      <c r="L842" s="2419"/>
      <c r="M842" s="2419"/>
      <c r="N842" s="2419"/>
      <c r="O842" s="2419"/>
      <c r="P842" s="2419"/>
      <c r="Q842" s="2419"/>
      <c r="R842" s="2419"/>
      <c r="S842" s="2419"/>
      <c r="T842" s="2419"/>
      <c r="U842" s="2419"/>
      <c r="V842" s="2419"/>
      <c r="W842" s="2419"/>
      <c r="X842" s="2419"/>
      <c r="Y842" s="2419"/>
      <c r="Z842" s="2419"/>
      <c r="AA842" s="2184"/>
      <c r="AB842" s="2184"/>
      <c r="AC842" s="2184"/>
    </row>
    <row r="843" spans="1:29" ht="12.5">
      <c r="A843" s="2419"/>
      <c r="B843" s="862"/>
      <c r="C843" s="2419"/>
      <c r="D843" s="2419"/>
      <c r="E843" s="2419"/>
      <c r="F843" s="2419"/>
      <c r="G843" s="2419"/>
      <c r="H843" s="2419"/>
      <c r="I843" s="2419"/>
      <c r="J843" s="2419"/>
      <c r="K843" s="2419"/>
      <c r="L843" s="2419"/>
      <c r="M843" s="2419"/>
      <c r="N843" s="2419"/>
      <c r="O843" s="2419"/>
      <c r="P843" s="2419"/>
      <c r="Q843" s="2419"/>
      <c r="R843" s="2419"/>
      <c r="S843" s="2419"/>
      <c r="T843" s="2419"/>
      <c r="U843" s="2419"/>
      <c r="V843" s="2419"/>
      <c r="W843" s="2419"/>
      <c r="X843" s="2419"/>
      <c r="Y843" s="2419"/>
      <c r="Z843" s="2419"/>
      <c r="AA843" s="2184"/>
      <c r="AB843" s="2184"/>
      <c r="AC843" s="2184"/>
    </row>
    <row r="844" spans="1:29" ht="12.5">
      <c r="A844" s="2419"/>
      <c r="B844" s="862"/>
      <c r="C844" s="2419"/>
      <c r="D844" s="2419"/>
      <c r="E844" s="2419"/>
      <c r="F844" s="2419"/>
      <c r="G844" s="2419"/>
      <c r="H844" s="2419"/>
      <c r="I844" s="2419"/>
      <c r="J844" s="2419"/>
      <c r="K844" s="2419"/>
      <c r="L844" s="2419"/>
      <c r="M844" s="2419"/>
      <c r="N844" s="2419"/>
      <c r="O844" s="2419"/>
      <c r="P844" s="2419"/>
      <c r="Q844" s="2419"/>
      <c r="R844" s="2419"/>
      <c r="S844" s="2419"/>
      <c r="T844" s="2419"/>
      <c r="U844" s="2419"/>
      <c r="V844" s="2419"/>
      <c r="W844" s="2419"/>
      <c r="X844" s="2419"/>
      <c r="Y844" s="2419"/>
      <c r="Z844" s="2419"/>
      <c r="AA844" s="2184"/>
      <c r="AB844" s="2184"/>
      <c r="AC844" s="2184"/>
    </row>
    <row r="845" spans="1:29" ht="12.5">
      <c r="A845" s="2419"/>
      <c r="B845" s="862"/>
      <c r="C845" s="2419"/>
      <c r="D845" s="2419"/>
      <c r="E845" s="2419"/>
      <c r="F845" s="2419"/>
      <c r="G845" s="2419"/>
      <c r="H845" s="2419"/>
      <c r="I845" s="2419"/>
      <c r="J845" s="2419"/>
      <c r="K845" s="2419"/>
      <c r="L845" s="2419"/>
      <c r="M845" s="2419"/>
      <c r="N845" s="2419"/>
      <c r="O845" s="2419"/>
      <c r="P845" s="2419"/>
      <c r="Q845" s="2419"/>
      <c r="R845" s="2419"/>
      <c r="S845" s="2419"/>
      <c r="T845" s="2419"/>
      <c r="U845" s="2419"/>
      <c r="V845" s="2419"/>
      <c r="W845" s="2419"/>
      <c r="X845" s="2419"/>
      <c r="Y845" s="2419"/>
      <c r="Z845" s="2419"/>
      <c r="AA845" s="2184"/>
      <c r="AB845" s="2184"/>
      <c r="AC845" s="2184"/>
    </row>
    <row r="846" spans="1:29" ht="12.5">
      <c r="A846" s="2419"/>
      <c r="B846" s="862"/>
      <c r="C846" s="2419"/>
      <c r="D846" s="2419"/>
      <c r="E846" s="2419"/>
      <c r="F846" s="2419"/>
      <c r="G846" s="2419"/>
      <c r="H846" s="2419"/>
      <c r="I846" s="2419"/>
      <c r="J846" s="2419"/>
      <c r="K846" s="2419"/>
      <c r="L846" s="2419"/>
      <c r="M846" s="2419"/>
      <c r="N846" s="2419"/>
      <c r="O846" s="2419"/>
      <c r="P846" s="2419"/>
      <c r="Q846" s="2419"/>
      <c r="R846" s="2419"/>
      <c r="S846" s="2419"/>
      <c r="T846" s="2419"/>
      <c r="U846" s="2419"/>
      <c r="V846" s="2419"/>
      <c r="W846" s="2419"/>
      <c r="X846" s="2419"/>
      <c r="Y846" s="2419"/>
      <c r="Z846" s="2419"/>
      <c r="AA846" s="2184"/>
      <c r="AB846" s="2184"/>
      <c r="AC846" s="2184"/>
    </row>
    <row r="847" spans="1:29" ht="12.5">
      <c r="A847" s="2419"/>
      <c r="B847" s="862"/>
      <c r="C847" s="2419"/>
      <c r="D847" s="2419"/>
      <c r="E847" s="2419"/>
      <c r="F847" s="2419"/>
      <c r="G847" s="2419"/>
      <c r="H847" s="2419"/>
      <c r="I847" s="2419"/>
      <c r="J847" s="2419"/>
      <c r="K847" s="2419"/>
      <c r="L847" s="2419"/>
      <c r="M847" s="2419"/>
      <c r="N847" s="2419"/>
      <c r="O847" s="2419"/>
      <c r="P847" s="2419"/>
      <c r="Q847" s="2419"/>
      <c r="R847" s="2419"/>
      <c r="S847" s="2419"/>
      <c r="T847" s="2419"/>
      <c r="U847" s="2419"/>
      <c r="V847" s="2419"/>
      <c r="W847" s="2419"/>
      <c r="X847" s="2419"/>
      <c r="Y847" s="2419"/>
      <c r="Z847" s="2419"/>
      <c r="AA847" s="2184"/>
      <c r="AB847" s="2184"/>
      <c r="AC847" s="2184"/>
    </row>
    <row r="848" spans="1:29" ht="12.5">
      <c r="A848" s="2419"/>
      <c r="B848" s="862"/>
      <c r="C848" s="2419"/>
      <c r="D848" s="2419"/>
      <c r="E848" s="2419"/>
      <c r="F848" s="2419"/>
      <c r="G848" s="2419"/>
      <c r="H848" s="2419"/>
      <c r="I848" s="2419"/>
      <c r="J848" s="2419"/>
      <c r="K848" s="2419"/>
      <c r="L848" s="2419"/>
      <c r="M848" s="2419"/>
      <c r="N848" s="2419"/>
      <c r="O848" s="2419"/>
      <c r="P848" s="2419"/>
      <c r="Q848" s="2419"/>
      <c r="R848" s="2419"/>
      <c r="S848" s="2419"/>
      <c r="T848" s="2419"/>
      <c r="U848" s="2419"/>
      <c r="V848" s="2419"/>
      <c r="W848" s="2419"/>
      <c r="X848" s="2419"/>
      <c r="Y848" s="2419"/>
      <c r="Z848" s="2419"/>
      <c r="AA848" s="2184"/>
      <c r="AB848" s="2184"/>
      <c r="AC848" s="2184"/>
    </row>
    <row r="849" spans="1:29" ht="12.5">
      <c r="A849" s="2419"/>
      <c r="B849" s="862"/>
      <c r="C849" s="2419"/>
      <c r="D849" s="2419"/>
      <c r="E849" s="2419"/>
      <c r="F849" s="2419"/>
      <c r="G849" s="2419"/>
      <c r="H849" s="2419"/>
      <c r="I849" s="2419"/>
      <c r="J849" s="2419"/>
      <c r="K849" s="2419"/>
      <c r="L849" s="2419"/>
      <c r="M849" s="2419"/>
      <c r="N849" s="2419"/>
      <c r="O849" s="2419"/>
      <c r="P849" s="2419"/>
      <c r="Q849" s="2419"/>
      <c r="R849" s="2419"/>
      <c r="S849" s="2419"/>
      <c r="T849" s="2419"/>
      <c r="U849" s="2419"/>
      <c r="V849" s="2419"/>
      <c r="W849" s="2419"/>
      <c r="X849" s="2419"/>
      <c r="Y849" s="2419"/>
      <c r="Z849" s="2419"/>
      <c r="AA849" s="2184"/>
      <c r="AB849" s="2184"/>
      <c r="AC849" s="2184"/>
    </row>
    <row r="850" spans="1:29" ht="12.5">
      <c r="A850" s="2419"/>
      <c r="B850" s="862"/>
      <c r="C850" s="2419"/>
      <c r="D850" s="2419"/>
      <c r="E850" s="2419"/>
      <c r="F850" s="2419"/>
      <c r="G850" s="2419"/>
      <c r="H850" s="2419"/>
      <c r="I850" s="2419"/>
      <c r="J850" s="2419"/>
      <c r="K850" s="2419"/>
      <c r="L850" s="2419"/>
      <c r="M850" s="2419"/>
      <c r="N850" s="2419"/>
      <c r="O850" s="2419"/>
      <c r="P850" s="2419"/>
      <c r="Q850" s="2419"/>
      <c r="R850" s="2419"/>
      <c r="S850" s="2419"/>
      <c r="T850" s="2419"/>
      <c r="U850" s="2419"/>
      <c r="V850" s="2419"/>
      <c r="W850" s="2419"/>
      <c r="X850" s="2419"/>
      <c r="Y850" s="2419"/>
      <c r="Z850" s="2419"/>
      <c r="AA850" s="2184"/>
      <c r="AB850" s="2184"/>
      <c r="AC850" s="2184"/>
    </row>
    <row r="851" spans="1:29" ht="12.5">
      <c r="A851" s="2419"/>
      <c r="B851" s="862"/>
      <c r="C851" s="2419"/>
      <c r="D851" s="2419"/>
      <c r="E851" s="2419"/>
      <c r="F851" s="2419"/>
      <c r="G851" s="2419"/>
      <c r="H851" s="2419"/>
      <c r="I851" s="2419"/>
      <c r="J851" s="2419"/>
      <c r="K851" s="2419"/>
      <c r="L851" s="2419"/>
      <c r="M851" s="2419"/>
      <c r="N851" s="2419"/>
      <c r="O851" s="2419"/>
      <c r="P851" s="2419"/>
      <c r="Q851" s="2419"/>
      <c r="R851" s="2419"/>
      <c r="S851" s="2419"/>
      <c r="T851" s="2419"/>
      <c r="U851" s="2419"/>
      <c r="V851" s="2419"/>
      <c r="W851" s="2419"/>
      <c r="X851" s="2419"/>
      <c r="Y851" s="2419"/>
      <c r="Z851" s="2419"/>
      <c r="AA851" s="2184"/>
      <c r="AB851" s="2184"/>
      <c r="AC851" s="2184"/>
    </row>
    <row r="852" spans="1:29" ht="12.5">
      <c r="A852" s="2419"/>
      <c r="B852" s="862"/>
      <c r="C852" s="2419"/>
      <c r="D852" s="2419"/>
      <c r="E852" s="2419"/>
      <c r="F852" s="2419"/>
      <c r="G852" s="2419"/>
      <c r="H852" s="2419"/>
      <c r="I852" s="2419"/>
      <c r="J852" s="2419"/>
      <c r="K852" s="2419"/>
      <c r="L852" s="2419"/>
      <c r="M852" s="2419"/>
      <c r="N852" s="2419"/>
      <c r="O852" s="2419"/>
      <c r="P852" s="2419"/>
      <c r="Q852" s="2419"/>
      <c r="R852" s="2419"/>
      <c r="S852" s="2419"/>
      <c r="T852" s="2419"/>
      <c r="U852" s="2419"/>
      <c r="V852" s="2419"/>
      <c r="W852" s="2419"/>
      <c r="X852" s="2419"/>
      <c r="Y852" s="2419"/>
      <c r="Z852" s="2419"/>
      <c r="AA852" s="2184"/>
      <c r="AB852" s="2184"/>
      <c r="AC852" s="2184"/>
    </row>
    <row r="853" spans="1:29" ht="12.5">
      <c r="A853" s="2419"/>
      <c r="B853" s="862"/>
      <c r="C853" s="2419"/>
      <c r="D853" s="2419"/>
      <c r="E853" s="2419"/>
      <c r="F853" s="2419"/>
      <c r="G853" s="2419"/>
      <c r="H853" s="2419"/>
      <c r="I853" s="2419"/>
      <c r="J853" s="2419"/>
      <c r="K853" s="2419"/>
      <c r="L853" s="2419"/>
      <c r="M853" s="2419"/>
      <c r="N853" s="2419"/>
      <c r="O853" s="2419"/>
      <c r="P853" s="2419"/>
      <c r="Q853" s="2419"/>
      <c r="R853" s="2419"/>
      <c r="S853" s="2419"/>
      <c r="T853" s="2419"/>
      <c r="U853" s="2419"/>
      <c r="V853" s="2419"/>
      <c r="W853" s="2419"/>
      <c r="X853" s="2419"/>
      <c r="Y853" s="2419"/>
      <c r="Z853" s="2419"/>
      <c r="AA853" s="2184"/>
      <c r="AB853" s="2184"/>
      <c r="AC853" s="2184"/>
    </row>
    <row r="854" spans="1:29" ht="12.5">
      <c r="A854" s="2419"/>
      <c r="B854" s="862"/>
      <c r="C854" s="2419"/>
      <c r="D854" s="2419"/>
      <c r="E854" s="2419"/>
      <c r="F854" s="2419"/>
      <c r="G854" s="2419"/>
      <c r="H854" s="2419"/>
      <c r="I854" s="2419"/>
      <c r="J854" s="2419"/>
      <c r="K854" s="2419"/>
      <c r="L854" s="2419"/>
      <c r="M854" s="2419"/>
      <c r="N854" s="2419"/>
      <c r="O854" s="2419"/>
      <c r="P854" s="2419"/>
      <c r="Q854" s="2419"/>
      <c r="R854" s="2419"/>
      <c r="S854" s="2419"/>
      <c r="T854" s="2419"/>
      <c r="U854" s="2419"/>
      <c r="V854" s="2419"/>
      <c r="W854" s="2419"/>
      <c r="X854" s="2419"/>
      <c r="Y854" s="2419"/>
      <c r="Z854" s="2419"/>
      <c r="AA854" s="2184"/>
      <c r="AB854" s="2184"/>
      <c r="AC854" s="2184"/>
    </row>
    <row r="855" spans="1:29" ht="12.5">
      <c r="A855" s="2419"/>
      <c r="B855" s="862"/>
      <c r="C855" s="2419"/>
      <c r="D855" s="2419"/>
      <c r="E855" s="2419"/>
      <c r="F855" s="2419"/>
      <c r="G855" s="2419"/>
      <c r="H855" s="2419"/>
      <c r="I855" s="2419"/>
      <c r="J855" s="2419"/>
      <c r="K855" s="2419"/>
      <c r="L855" s="2419"/>
      <c r="M855" s="2419"/>
      <c r="N855" s="2419"/>
      <c r="O855" s="2419"/>
      <c r="P855" s="2419"/>
      <c r="Q855" s="2419"/>
      <c r="R855" s="2419"/>
      <c r="S855" s="2419"/>
      <c r="T855" s="2419"/>
      <c r="U855" s="2419"/>
      <c r="V855" s="2419"/>
      <c r="W855" s="2419"/>
      <c r="X855" s="2419"/>
      <c r="Y855" s="2419"/>
      <c r="Z855" s="2419"/>
      <c r="AA855" s="2184"/>
      <c r="AB855" s="2184"/>
      <c r="AC855" s="2184"/>
    </row>
    <row r="856" spans="1:29" ht="12.5">
      <c r="A856" s="2419"/>
      <c r="B856" s="862"/>
      <c r="C856" s="2419"/>
      <c r="D856" s="2419"/>
      <c r="E856" s="2419"/>
      <c r="F856" s="2419"/>
      <c r="G856" s="2419"/>
      <c r="H856" s="2419"/>
      <c r="I856" s="2419"/>
      <c r="J856" s="2419"/>
      <c r="K856" s="2419"/>
      <c r="L856" s="2419"/>
      <c r="M856" s="2419"/>
      <c r="N856" s="2419"/>
      <c r="O856" s="2419"/>
      <c r="P856" s="2419"/>
      <c r="Q856" s="2419"/>
      <c r="R856" s="2419"/>
      <c r="S856" s="2419"/>
      <c r="T856" s="2419"/>
      <c r="U856" s="2419"/>
      <c r="V856" s="2419"/>
      <c r="W856" s="2419"/>
      <c r="X856" s="2419"/>
      <c r="Y856" s="2419"/>
      <c r="Z856" s="2419"/>
      <c r="AA856" s="2184"/>
      <c r="AB856" s="2184"/>
      <c r="AC856" s="2184"/>
    </row>
    <row r="857" spans="1:29" ht="12.5">
      <c r="A857" s="2419"/>
      <c r="B857" s="862"/>
      <c r="C857" s="2419"/>
      <c r="D857" s="2419"/>
      <c r="E857" s="2419"/>
      <c r="F857" s="2419"/>
      <c r="G857" s="2419"/>
      <c r="H857" s="2419"/>
      <c r="I857" s="2419"/>
      <c r="J857" s="2419"/>
      <c r="K857" s="2419"/>
      <c r="L857" s="2419"/>
      <c r="M857" s="2419"/>
      <c r="N857" s="2419"/>
      <c r="O857" s="2419"/>
      <c r="P857" s="2419"/>
      <c r="Q857" s="2419"/>
      <c r="R857" s="2419"/>
      <c r="S857" s="2419"/>
      <c r="T857" s="2419"/>
      <c r="U857" s="2419"/>
      <c r="V857" s="2419"/>
      <c r="W857" s="2419"/>
      <c r="X857" s="2419"/>
      <c r="Y857" s="2419"/>
      <c r="Z857" s="2419"/>
      <c r="AA857" s="2184"/>
      <c r="AB857" s="2184"/>
      <c r="AC857" s="2184"/>
    </row>
    <row r="858" spans="1:29" ht="12.5">
      <c r="A858" s="2419"/>
      <c r="B858" s="862"/>
      <c r="C858" s="2419"/>
      <c r="D858" s="2419"/>
      <c r="E858" s="2419"/>
      <c r="F858" s="2419"/>
      <c r="G858" s="2419"/>
      <c r="H858" s="2419"/>
      <c r="I858" s="2419"/>
      <c r="J858" s="2419"/>
      <c r="K858" s="2419"/>
      <c r="L858" s="2419"/>
      <c r="M858" s="2419"/>
      <c r="N858" s="2419"/>
      <c r="O858" s="2419"/>
      <c r="P858" s="2419"/>
      <c r="Q858" s="2419"/>
      <c r="R858" s="2419"/>
      <c r="S858" s="2419"/>
      <c r="T858" s="2419"/>
      <c r="U858" s="2419"/>
      <c r="V858" s="2419"/>
      <c r="W858" s="2419"/>
      <c r="X858" s="2419"/>
      <c r="Y858" s="2419"/>
      <c r="Z858" s="2419"/>
      <c r="AA858" s="2184"/>
      <c r="AB858" s="2184"/>
      <c r="AC858" s="2184"/>
    </row>
    <row r="859" spans="1:29" ht="12.5">
      <c r="A859" s="2419"/>
      <c r="B859" s="862"/>
      <c r="C859" s="2419"/>
      <c r="D859" s="2419"/>
      <c r="E859" s="2419"/>
      <c r="F859" s="2419"/>
      <c r="G859" s="2419"/>
      <c r="H859" s="2419"/>
      <c r="I859" s="2419"/>
      <c r="J859" s="2419"/>
      <c r="K859" s="2419"/>
      <c r="L859" s="2419"/>
      <c r="M859" s="2419"/>
      <c r="N859" s="2419"/>
      <c r="O859" s="2419"/>
      <c r="P859" s="2419"/>
      <c r="Q859" s="2419"/>
      <c r="R859" s="2419"/>
      <c r="S859" s="2419"/>
      <c r="T859" s="2419"/>
      <c r="U859" s="2419"/>
      <c r="V859" s="2419"/>
      <c r="W859" s="2419"/>
      <c r="X859" s="2419"/>
      <c r="Y859" s="2419"/>
      <c r="Z859" s="2419"/>
      <c r="AA859" s="2184"/>
      <c r="AB859" s="2184"/>
      <c r="AC859" s="2184"/>
    </row>
    <row r="860" spans="1:29" ht="12.5">
      <c r="A860" s="2419"/>
      <c r="B860" s="862"/>
      <c r="C860" s="2419"/>
      <c r="D860" s="2419"/>
      <c r="E860" s="2419"/>
      <c r="F860" s="2419"/>
      <c r="G860" s="2419"/>
      <c r="H860" s="2419"/>
      <c r="I860" s="2419"/>
      <c r="J860" s="2419"/>
      <c r="K860" s="2419"/>
      <c r="L860" s="2419"/>
      <c r="M860" s="2419"/>
      <c r="N860" s="2419"/>
      <c r="O860" s="2419"/>
      <c r="P860" s="2419"/>
      <c r="Q860" s="2419"/>
      <c r="R860" s="2419"/>
      <c r="S860" s="2419"/>
      <c r="T860" s="2419"/>
      <c r="U860" s="2419"/>
      <c r="V860" s="2419"/>
      <c r="W860" s="2419"/>
      <c r="X860" s="2419"/>
      <c r="Y860" s="2419"/>
      <c r="Z860" s="2419"/>
      <c r="AA860" s="2184"/>
      <c r="AB860" s="2184"/>
      <c r="AC860" s="2184"/>
    </row>
    <row r="861" spans="1:29" ht="12.5">
      <c r="A861" s="2419"/>
      <c r="B861" s="862"/>
      <c r="C861" s="2419"/>
      <c r="D861" s="2419"/>
      <c r="E861" s="2419"/>
      <c r="F861" s="2419"/>
      <c r="G861" s="2419"/>
      <c r="H861" s="2419"/>
      <c r="I861" s="2419"/>
      <c r="J861" s="2419"/>
      <c r="K861" s="2419"/>
      <c r="L861" s="2419"/>
      <c r="M861" s="2419"/>
      <c r="N861" s="2419"/>
      <c r="O861" s="2419"/>
      <c r="P861" s="2419"/>
      <c r="Q861" s="2419"/>
      <c r="R861" s="2419"/>
      <c r="S861" s="2419"/>
      <c r="T861" s="2419"/>
      <c r="U861" s="2419"/>
      <c r="V861" s="2419"/>
      <c r="W861" s="2419"/>
      <c r="X861" s="2419"/>
      <c r="Y861" s="2419"/>
      <c r="Z861" s="2419"/>
      <c r="AA861" s="2184"/>
      <c r="AB861" s="2184"/>
      <c r="AC861" s="2184"/>
    </row>
    <row r="862" spans="1:29" ht="12.5">
      <c r="A862" s="2419"/>
      <c r="B862" s="862"/>
      <c r="C862" s="2419"/>
      <c r="D862" s="2419"/>
      <c r="E862" s="2419"/>
      <c r="F862" s="2419"/>
      <c r="G862" s="2419"/>
      <c r="H862" s="2419"/>
      <c r="I862" s="2419"/>
      <c r="J862" s="2419"/>
      <c r="K862" s="2419"/>
      <c r="L862" s="2419"/>
      <c r="M862" s="2419"/>
      <c r="N862" s="2419"/>
      <c r="O862" s="2419"/>
      <c r="P862" s="2419"/>
      <c r="Q862" s="2419"/>
      <c r="R862" s="2419"/>
      <c r="S862" s="2419"/>
      <c r="T862" s="2419"/>
      <c r="U862" s="2419"/>
      <c r="V862" s="2419"/>
      <c r="W862" s="2419"/>
      <c r="X862" s="2419"/>
      <c r="Y862" s="2419"/>
      <c r="Z862" s="2419"/>
      <c r="AA862" s="2184"/>
      <c r="AB862" s="2184"/>
      <c r="AC862" s="2184"/>
    </row>
    <row r="863" spans="1:29" ht="12.5">
      <c r="A863" s="2419"/>
      <c r="B863" s="862"/>
      <c r="C863" s="2419"/>
      <c r="D863" s="2419"/>
      <c r="E863" s="2419"/>
      <c r="F863" s="2419"/>
      <c r="G863" s="2419"/>
      <c r="H863" s="2419"/>
      <c r="I863" s="2419"/>
      <c r="J863" s="2419"/>
      <c r="K863" s="2419"/>
      <c r="L863" s="2419"/>
      <c r="M863" s="2419"/>
      <c r="N863" s="2419"/>
      <c r="O863" s="2419"/>
      <c r="P863" s="2419"/>
      <c r="Q863" s="2419"/>
      <c r="R863" s="2419"/>
      <c r="S863" s="2419"/>
      <c r="T863" s="2419"/>
      <c r="U863" s="2419"/>
      <c r="V863" s="2419"/>
      <c r="W863" s="2419"/>
      <c r="X863" s="2419"/>
      <c r="Y863" s="2419"/>
      <c r="Z863" s="2419"/>
      <c r="AA863" s="2184"/>
      <c r="AB863" s="2184"/>
      <c r="AC863" s="2184"/>
    </row>
    <row r="864" spans="1:29" ht="12.5">
      <c r="A864" s="2419"/>
      <c r="B864" s="862"/>
      <c r="C864" s="2419"/>
      <c r="D864" s="2419"/>
      <c r="E864" s="2419"/>
      <c r="F864" s="2419"/>
      <c r="G864" s="2419"/>
      <c r="H864" s="2419"/>
      <c r="I864" s="2419"/>
      <c r="J864" s="2419"/>
      <c r="K864" s="2419"/>
      <c r="L864" s="2419"/>
      <c r="M864" s="2419"/>
      <c r="N864" s="2419"/>
      <c r="O864" s="2419"/>
      <c r="P864" s="2419"/>
      <c r="Q864" s="2419"/>
      <c r="R864" s="2419"/>
      <c r="S864" s="2419"/>
      <c r="T864" s="2419"/>
      <c r="U864" s="2419"/>
      <c r="V864" s="2419"/>
      <c r="W864" s="2419"/>
      <c r="X864" s="2419"/>
      <c r="Y864" s="2419"/>
      <c r="Z864" s="2419"/>
      <c r="AA864" s="2184"/>
      <c r="AB864" s="2184"/>
      <c r="AC864" s="2184"/>
    </row>
    <row r="865" spans="1:29" ht="12.5">
      <c r="A865" s="2419"/>
      <c r="B865" s="862"/>
      <c r="C865" s="2419"/>
      <c r="D865" s="2419"/>
      <c r="E865" s="2419"/>
      <c r="F865" s="2419"/>
      <c r="G865" s="2419"/>
      <c r="H865" s="2419"/>
      <c r="I865" s="2419"/>
      <c r="J865" s="2419"/>
      <c r="K865" s="2419"/>
      <c r="L865" s="2419"/>
      <c r="M865" s="2419"/>
      <c r="N865" s="2419"/>
      <c r="O865" s="2419"/>
      <c r="P865" s="2419"/>
      <c r="Q865" s="2419"/>
      <c r="R865" s="2419"/>
      <c r="S865" s="2419"/>
      <c r="T865" s="2419"/>
      <c r="U865" s="2419"/>
      <c r="V865" s="2419"/>
      <c r="W865" s="2419"/>
      <c r="X865" s="2419"/>
      <c r="Y865" s="2419"/>
      <c r="Z865" s="2419"/>
      <c r="AA865" s="2184"/>
      <c r="AB865" s="2184"/>
      <c r="AC865" s="2184"/>
    </row>
    <row r="866" spans="1:29" ht="12.5">
      <c r="A866" s="2419"/>
      <c r="B866" s="862"/>
      <c r="C866" s="2419"/>
      <c r="D866" s="2419"/>
      <c r="E866" s="2419"/>
      <c r="F866" s="2419"/>
      <c r="G866" s="2419"/>
      <c r="H866" s="2419"/>
      <c r="I866" s="2419"/>
      <c r="J866" s="2419"/>
      <c r="K866" s="2419"/>
      <c r="L866" s="2419"/>
      <c r="M866" s="2419"/>
      <c r="N866" s="2419"/>
      <c r="O866" s="2419"/>
      <c r="P866" s="2419"/>
      <c r="Q866" s="2419"/>
      <c r="R866" s="2419"/>
      <c r="S866" s="2419"/>
      <c r="T866" s="2419"/>
      <c r="U866" s="2419"/>
      <c r="V866" s="2419"/>
      <c r="W866" s="2419"/>
      <c r="X866" s="2419"/>
      <c r="Y866" s="2419"/>
      <c r="Z866" s="2419"/>
      <c r="AA866" s="2184"/>
      <c r="AB866" s="2184"/>
      <c r="AC866" s="2184"/>
    </row>
    <row r="867" spans="1:29" ht="12.5">
      <c r="A867" s="2419"/>
      <c r="B867" s="862"/>
      <c r="C867" s="2419"/>
      <c r="D867" s="2419"/>
      <c r="E867" s="2419"/>
      <c r="F867" s="2419"/>
      <c r="G867" s="2419"/>
      <c r="H867" s="2419"/>
      <c r="I867" s="2419"/>
      <c r="J867" s="2419"/>
      <c r="K867" s="2419"/>
      <c r="L867" s="2419"/>
      <c r="M867" s="2419"/>
      <c r="N867" s="2419"/>
      <c r="O867" s="2419"/>
      <c r="P867" s="2419"/>
      <c r="Q867" s="2419"/>
      <c r="R867" s="2419"/>
      <c r="S867" s="2419"/>
      <c r="T867" s="2419"/>
      <c r="U867" s="2419"/>
      <c r="V867" s="2419"/>
      <c r="W867" s="2419"/>
      <c r="X867" s="2419"/>
      <c r="Y867" s="2419"/>
      <c r="Z867" s="2419"/>
      <c r="AA867" s="2184"/>
      <c r="AB867" s="2184"/>
      <c r="AC867" s="2184"/>
    </row>
    <row r="868" spans="1:29" ht="12.5">
      <c r="A868" s="2419"/>
      <c r="B868" s="862"/>
      <c r="C868" s="2419"/>
      <c r="D868" s="2419"/>
      <c r="E868" s="2419"/>
      <c r="F868" s="2419"/>
      <c r="G868" s="2419"/>
      <c r="H868" s="2419"/>
      <c r="I868" s="2419"/>
      <c r="J868" s="2419"/>
      <c r="K868" s="2419"/>
      <c r="L868" s="2419"/>
      <c r="M868" s="2419"/>
      <c r="N868" s="2419"/>
      <c r="O868" s="2419"/>
      <c r="P868" s="2419"/>
      <c r="Q868" s="2419"/>
      <c r="R868" s="2419"/>
      <c r="S868" s="2419"/>
      <c r="T868" s="2419"/>
      <c r="U868" s="2419"/>
      <c r="V868" s="2419"/>
      <c r="W868" s="2419"/>
      <c r="X868" s="2419"/>
      <c r="Y868" s="2419"/>
      <c r="Z868" s="2419"/>
      <c r="AA868" s="2184"/>
      <c r="AB868" s="2184"/>
      <c r="AC868" s="2184"/>
    </row>
    <row r="869" spans="1:29" ht="12.5">
      <c r="A869" s="2419"/>
      <c r="B869" s="862"/>
      <c r="C869" s="2419"/>
      <c r="D869" s="2419"/>
      <c r="E869" s="2419"/>
      <c r="F869" s="2419"/>
      <c r="G869" s="2419"/>
      <c r="H869" s="2419"/>
      <c r="I869" s="2419"/>
      <c r="J869" s="2419"/>
      <c r="K869" s="2419"/>
      <c r="L869" s="2419"/>
      <c r="M869" s="2419"/>
      <c r="N869" s="2419"/>
      <c r="O869" s="2419"/>
      <c r="P869" s="2419"/>
      <c r="Q869" s="2419"/>
      <c r="R869" s="2419"/>
      <c r="S869" s="2419"/>
      <c r="T869" s="2419"/>
      <c r="U869" s="2419"/>
      <c r="V869" s="2419"/>
      <c r="W869" s="2419"/>
      <c r="X869" s="2419"/>
      <c r="Y869" s="2419"/>
      <c r="Z869" s="2419"/>
      <c r="AA869" s="2184"/>
      <c r="AB869" s="2184"/>
      <c r="AC869" s="2184"/>
    </row>
    <row r="870" spans="1:29" ht="12.5">
      <c r="A870" s="2419"/>
      <c r="B870" s="862"/>
      <c r="C870" s="2419"/>
      <c r="D870" s="2419"/>
      <c r="E870" s="2419"/>
      <c r="F870" s="2419"/>
      <c r="G870" s="2419"/>
      <c r="H870" s="2419"/>
      <c r="I870" s="2419"/>
      <c r="J870" s="2419"/>
      <c r="K870" s="2419"/>
      <c r="L870" s="2419"/>
      <c r="M870" s="2419"/>
      <c r="N870" s="2419"/>
      <c r="O870" s="2419"/>
      <c r="P870" s="2419"/>
      <c r="Q870" s="2419"/>
      <c r="R870" s="2419"/>
      <c r="S870" s="2419"/>
      <c r="T870" s="2419"/>
      <c r="U870" s="2419"/>
      <c r="V870" s="2419"/>
      <c r="W870" s="2419"/>
      <c r="X870" s="2419"/>
      <c r="Y870" s="2419"/>
      <c r="Z870" s="2419"/>
      <c r="AA870" s="2184"/>
      <c r="AB870" s="2184"/>
      <c r="AC870" s="2184"/>
    </row>
    <row r="871" spans="1:29" ht="12.5">
      <c r="A871" s="2419"/>
      <c r="B871" s="862"/>
      <c r="C871" s="2419"/>
      <c r="D871" s="2419"/>
      <c r="E871" s="2419"/>
      <c r="F871" s="2419"/>
      <c r="G871" s="2419"/>
      <c r="H871" s="2419"/>
      <c r="I871" s="2419"/>
      <c r="J871" s="2419"/>
      <c r="K871" s="2419"/>
      <c r="L871" s="2419"/>
      <c r="M871" s="2419"/>
      <c r="N871" s="2419"/>
      <c r="O871" s="2419"/>
      <c r="P871" s="2419"/>
      <c r="Q871" s="2419"/>
      <c r="R871" s="2419"/>
      <c r="S871" s="2419"/>
      <c r="T871" s="2419"/>
      <c r="U871" s="2419"/>
      <c r="V871" s="2419"/>
      <c r="W871" s="2419"/>
      <c r="X871" s="2419"/>
      <c r="Y871" s="2419"/>
      <c r="Z871" s="2419"/>
      <c r="AA871" s="2184"/>
      <c r="AB871" s="2184"/>
      <c r="AC871" s="2184"/>
    </row>
    <row r="872" spans="1:29" ht="12.5">
      <c r="A872" s="2419"/>
      <c r="B872" s="862"/>
      <c r="C872" s="2419"/>
      <c r="D872" s="2419"/>
      <c r="E872" s="2419"/>
      <c r="F872" s="2419"/>
      <c r="G872" s="2419"/>
      <c r="H872" s="2419"/>
      <c r="I872" s="2419"/>
      <c r="J872" s="2419"/>
      <c r="K872" s="2419"/>
      <c r="L872" s="2419"/>
      <c r="M872" s="2419"/>
      <c r="N872" s="2419"/>
      <c r="O872" s="2419"/>
      <c r="P872" s="2419"/>
      <c r="Q872" s="2419"/>
      <c r="R872" s="2419"/>
      <c r="S872" s="2419"/>
      <c r="T872" s="2419"/>
      <c r="U872" s="2419"/>
      <c r="V872" s="2419"/>
      <c r="W872" s="2419"/>
      <c r="X872" s="2419"/>
      <c r="Y872" s="2419"/>
      <c r="Z872" s="2419"/>
      <c r="AA872" s="2184"/>
      <c r="AB872" s="2184"/>
      <c r="AC872" s="2184"/>
    </row>
    <row r="873" spans="1:29" ht="12.5">
      <c r="A873" s="2419"/>
      <c r="B873" s="862"/>
      <c r="C873" s="2419"/>
      <c r="D873" s="2419"/>
      <c r="E873" s="2419"/>
      <c r="F873" s="2419"/>
      <c r="G873" s="2419"/>
      <c r="H873" s="2419"/>
      <c r="I873" s="2419"/>
      <c r="J873" s="2419"/>
      <c r="K873" s="2419"/>
      <c r="L873" s="2419"/>
      <c r="M873" s="2419"/>
      <c r="N873" s="2419"/>
      <c r="O873" s="2419"/>
      <c r="P873" s="2419"/>
      <c r="Q873" s="2419"/>
      <c r="R873" s="2419"/>
      <c r="S873" s="2419"/>
      <c r="T873" s="2419"/>
      <c r="U873" s="2419"/>
      <c r="V873" s="2419"/>
      <c r="W873" s="2419"/>
      <c r="X873" s="2419"/>
      <c r="Y873" s="2419"/>
      <c r="Z873" s="2419"/>
      <c r="AA873" s="2184"/>
      <c r="AB873" s="2184"/>
      <c r="AC873" s="2184"/>
    </row>
    <row r="874" spans="1:29" ht="12.5">
      <c r="A874" s="2419"/>
      <c r="B874" s="862"/>
      <c r="C874" s="2419"/>
      <c r="D874" s="2419"/>
      <c r="E874" s="2419"/>
      <c r="F874" s="2419"/>
      <c r="G874" s="2419"/>
      <c r="H874" s="2419"/>
      <c r="I874" s="2419"/>
      <c r="J874" s="2419"/>
      <c r="K874" s="2419"/>
      <c r="L874" s="2419"/>
      <c r="M874" s="2419"/>
      <c r="N874" s="2419"/>
      <c r="O874" s="2419"/>
      <c r="P874" s="2419"/>
      <c r="Q874" s="2419"/>
      <c r="R874" s="2419"/>
      <c r="S874" s="2419"/>
      <c r="T874" s="2419"/>
      <c r="U874" s="2419"/>
      <c r="V874" s="2419"/>
      <c r="W874" s="2419"/>
      <c r="X874" s="2419"/>
      <c r="Y874" s="2419"/>
      <c r="Z874" s="2419"/>
      <c r="AA874" s="2184"/>
      <c r="AB874" s="2184"/>
      <c r="AC874" s="2184"/>
    </row>
    <row r="875" spans="1:29" ht="12.5">
      <c r="A875" s="2419"/>
      <c r="B875" s="862"/>
      <c r="C875" s="2419"/>
      <c r="D875" s="2419"/>
      <c r="E875" s="2419"/>
      <c r="F875" s="2419"/>
      <c r="G875" s="2419"/>
      <c r="H875" s="2419"/>
      <c r="I875" s="2419"/>
      <c r="J875" s="2419"/>
      <c r="K875" s="2419"/>
      <c r="L875" s="2419"/>
      <c r="M875" s="2419"/>
      <c r="N875" s="2419"/>
      <c r="O875" s="2419"/>
      <c r="P875" s="2419"/>
      <c r="Q875" s="2419"/>
      <c r="R875" s="2419"/>
      <c r="S875" s="2419"/>
      <c r="T875" s="2419"/>
      <c r="U875" s="2419"/>
      <c r="V875" s="2419"/>
      <c r="W875" s="2419"/>
      <c r="X875" s="2419"/>
      <c r="Y875" s="2419"/>
      <c r="Z875" s="2419"/>
      <c r="AA875" s="2184"/>
      <c r="AB875" s="2184"/>
      <c r="AC875" s="2184"/>
    </row>
    <row r="876" spans="1:29" ht="12.5">
      <c r="A876" s="2419"/>
      <c r="B876" s="862"/>
      <c r="C876" s="2419"/>
      <c r="D876" s="2419"/>
      <c r="E876" s="2419"/>
      <c r="F876" s="2419"/>
      <c r="G876" s="2419"/>
      <c r="H876" s="2419"/>
      <c r="I876" s="2419"/>
      <c r="J876" s="2419"/>
      <c r="K876" s="2419"/>
      <c r="L876" s="2419"/>
      <c r="M876" s="2419"/>
      <c r="N876" s="2419"/>
      <c r="O876" s="2419"/>
      <c r="P876" s="2419"/>
      <c r="Q876" s="2419"/>
      <c r="R876" s="2419"/>
      <c r="S876" s="2419"/>
      <c r="T876" s="2419"/>
      <c r="U876" s="2419"/>
      <c r="V876" s="2419"/>
      <c r="W876" s="2419"/>
      <c r="X876" s="2419"/>
      <c r="Y876" s="2419"/>
      <c r="Z876" s="2419"/>
      <c r="AA876" s="2184"/>
      <c r="AB876" s="2184"/>
      <c r="AC876" s="2184"/>
    </row>
    <row r="877" spans="1:29" ht="12.5">
      <c r="A877" s="2419"/>
      <c r="B877" s="862"/>
      <c r="C877" s="2419"/>
      <c r="D877" s="2419"/>
      <c r="E877" s="2419"/>
      <c r="F877" s="2419"/>
      <c r="G877" s="2419"/>
      <c r="H877" s="2419"/>
      <c r="I877" s="2419"/>
      <c r="J877" s="2419"/>
      <c r="K877" s="2419"/>
      <c r="L877" s="2419"/>
      <c r="M877" s="2419"/>
      <c r="N877" s="2419"/>
      <c r="O877" s="2419"/>
      <c r="P877" s="2419"/>
      <c r="Q877" s="2419"/>
      <c r="R877" s="2419"/>
      <c r="S877" s="2419"/>
      <c r="T877" s="2419"/>
      <c r="U877" s="2419"/>
      <c r="V877" s="2419"/>
      <c r="W877" s="2419"/>
      <c r="X877" s="2419"/>
      <c r="Y877" s="2419"/>
      <c r="Z877" s="2419"/>
      <c r="AA877" s="2184"/>
      <c r="AB877" s="2184"/>
      <c r="AC877" s="2184"/>
    </row>
    <row r="878" spans="1:29" ht="12.5">
      <c r="A878" s="2419"/>
      <c r="B878" s="862"/>
      <c r="C878" s="2419"/>
      <c r="D878" s="2419"/>
      <c r="E878" s="2419"/>
      <c r="F878" s="2419"/>
      <c r="G878" s="2419"/>
      <c r="H878" s="2419"/>
      <c r="I878" s="2419"/>
      <c r="J878" s="2419"/>
      <c r="K878" s="2419"/>
      <c r="L878" s="2419"/>
      <c r="M878" s="2419"/>
      <c r="N878" s="2419"/>
      <c r="O878" s="2419"/>
      <c r="P878" s="2419"/>
      <c r="Q878" s="2419"/>
      <c r="R878" s="2419"/>
      <c r="S878" s="2419"/>
      <c r="T878" s="2419"/>
      <c r="U878" s="2419"/>
      <c r="V878" s="2419"/>
      <c r="W878" s="2419"/>
      <c r="X878" s="2419"/>
      <c r="Y878" s="2419"/>
      <c r="Z878" s="2419"/>
      <c r="AA878" s="2184"/>
      <c r="AB878" s="2184"/>
      <c r="AC878" s="2184"/>
    </row>
    <row r="879" spans="1:29" ht="12.5">
      <c r="A879" s="2419"/>
      <c r="B879" s="862"/>
      <c r="C879" s="2419"/>
      <c r="D879" s="2419"/>
      <c r="E879" s="2419"/>
      <c r="F879" s="2419"/>
      <c r="G879" s="2419"/>
      <c r="H879" s="2419"/>
      <c r="I879" s="2419"/>
      <c r="J879" s="2419"/>
      <c r="K879" s="2419"/>
      <c r="L879" s="2419"/>
      <c r="M879" s="2419"/>
      <c r="N879" s="2419"/>
      <c r="O879" s="2419"/>
      <c r="P879" s="2419"/>
      <c r="Q879" s="2419"/>
      <c r="R879" s="2419"/>
      <c r="S879" s="2419"/>
      <c r="T879" s="2419"/>
      <c r="U879" s="2419"/>
      <c r="V879" s="2419"/>
      <c r="W879" s="2419"/>
      <c r="X879" s="2419"/>
      <c r="Y879" s="2419"/>
      <c r="Z879" s="2419"/>
      <c r="AA879" s="2184"/>
      <c r="AB879" s="2184"/>
      <c r="AC879" s="2184"/>
    </row>
    <row r="880" spans="1:29" ht="12.5">
      <c r="A880" s="2419"/>
      <c r="B880" s="862"/>
      <c r="C880" s="2419"/>
      <c r="D880" s="2419"/>
      <c r="E880" s="2419"/>
      <c r="F880" s="2419"/>
      <c r="G880" s="2419"/>
      <c r="H880" s="2419"/>
      <c r="I880" s="2419"/>
      <c r="J880" s="2419"/>
      <c r="K880" s="2419"/>
      <c r="L880" s="2419"/>
      <c r="M880" s="2419"/>
      <c r="N880" s="2419"/>
      <c r="O880" s="2419"/>
      <c r="P880" s="2419"/>
      <c r="Q880" s="2419"/>
      <c r="R880" s="2419"/>
      <c r="S880" s="2419"/>
      <c r="T880" s="2419"/>
      <c r="U880" s="2419"/>
      <c r="V880" s="2419"/>
      <c r="W880" s="2419"/>
      <c r="X880" s="2419"/>
      <c r="Y880" s="2419"/>
      <c r="Z880" s="2419"/>
      <c r="AA880" s="2184"/>
      <c r="AB880" s="2184"/>
      <c r="AC880" s="2184"/>
    </row>
    <row r="881" spans="1:29" ht="12.5">
      <c r="A881" s="2419"/>
      <c r="B881" s="862"/>
      <c r="C881" s="2419"/>
      <c r="D881" s="2419"/>
      <c r="E881" s="2419"/>
      <c r="F881" s="2419"/>
      <c r="G881" s="2419"/>
      <c r="H881" s="2419"/>
      <c r="I881" s="2419"/>
      <c r="J881" s="2419"/>
      <c r="K881" s="2419"/>
      <c r="L881" s="2419"/>
      <c r="M881" s="2419"/>
      <c r="N881" s="2419"/>
      <c r="O881" s="2419"/>
      <c r="P881" s="2419"/>
      <c r="Q881" s="2419"/>
      <c r="R881" s="2419"/>
      <c r="S881" s="2419"/>
      <c r="T881" s="2419"/>
      <c r="U881" s="2419"/>
      <c r="V881" s="2419"/>
      <c r="W881" s="2419"/>
      <c r="X881" s="2419"/>
      <c r="Y881" s="2419"/>
      <c r="Z881" s="2419"/>
      <c r="AA881" s="2184"/>
      <c r="AB881" s="2184"/>
      <c r="AC881" s="2184"/>
    </row>
    <row r="882" spans="1:29" ht="12.5">
      <c r="A882" s="2419"/>
      <c r="B882" s="862"/>
      <c r="C882" s="2419"/>
      <c r="D882" s="2419"/>
      <c r="E882" s="2419"/>
      <c r="F882" s="2419"/>
      <c r="G882" s="2419"/>
      <c r="H882" s="2419"/>
      <c r="I882" s="2419"/>
      <c r="J882" s="2419"/>
      <c r="K882" s="2419"/>
      <c r="L882" s="2419"/>
      <c r="M882" s="2419"/>
      <c r="N882" s="2419"/>
      <c r="O882" s="2419"/>
      <c r="P882" s="2419"/>
      <c r="Q882" s="2419"/>
      <c r="R882" s="2419"/>
      <c r="S882" s="2419"/>
      <c r="T882" s="2419"/>
      <c r="U882" s="2419"/>
      <c r="V882" s="2419"/>
      <c r="W882" s="2419"/>
      <c r="X882" s="2419"/>
      <c r="Y882" s="2419"/>
      <c r="Z882" s="2419"/>
      <c r="AA882" s="2184"/>
      <c r="AB882" s="2184"/>
      <c r="AC882" s="2184"/>
    </row>
    <row r="883" spans="1:29" ht="12.5">
      <c r="A883" s="2419"/>
      <c r="B883" s="862"/>
      <c r="C883" s="2419"/>
      <c r="D883" s="2419"/>
      <c r="E883" s="2419"/>
      <c r="F883" s="2419"/>
      <c r="G883" s="2419"/>
      <c r="H883" s="2419"/>
      <c r="I883" s="2419"/>
      <c r="J883" s="2419"/>
      <c r="K883" s="2419"/>
      <c r="L883" s="2419"/>
      <c r="M883" s="2419"/>
      <c r="N883" s="2419"/>
      <c r="O883" s="2419"/>
      <c r="P883" s="2419"/>
      <c r="Q883" s="2419"/>
      <c r="R883" s="2419"/>
      <c r="S883" s="2419"/>
      <c r="T883" s="2419"/>
      <c r="U883" s="2419"/>
      <c r="V883" s="2419"/>
      <c r="W883" s="2419"/>
      <c r="X883" s="2419"/>
      <c r="Y883" s="2419"/>
      <c r="Z883" s="2419"/>
      <c r="AA883" s="2184"/>
      <c r="AB883" s="2184"/>
      <c r="AC883" s="2184"/>
    </row>
    <row r="884" spans="1:29" ht="12.5">
      <c r="A884" s="2419"/>
      <c r="B884" s="862"/>
      <c r="C884" s="2419"/>
      <c r="D884" s="2419"/>
      <c r="E884" s="2419"/>
      <c r="F884" s="2419"/>
      <c r="G884" s="2419"/>
      <c r="H884" s="2419"/>
      <c r="I884" s="2419"/>
      <c r="J884" s="2419"/>
      <c r="K884" s="2419"/>
      <c r="L884" s="2419"/>
      <c r="M884" s="2419"/>
      <c r="N884" s="2419"/>
      <c r="O884" s="2419"/>
      <c r="P884" s="2419"/>
      <c r="Q884" s="2419"/>
      <c r="R884" s="2419"/>
      <c r="S884" s="2419"/>
      <c r="T884" s="2419"/>
      <c r="U884" s="2419"/>
      <c r="V884" s="2419"/>
      <c r="W884" s="2419"/>
      <c r="X884" s="2419"/>
      <c r="Y884" s="2419"/>
      <c r="Z884" s="2419"/>
      <c r="AA884" s="2184"/>
      <c r="AB884" s="2184"/>
      <c r="AC884" s="2184"/>
    </row>
    <row r="885" spans="1:29" ht="12.5">
      <c r="A885" s="2419"/>
      <c r="B885" s="862"/>
      <c r="C885" s="2419"/>
      <c r="D885" s="2419"/>
      <c r="E885" s="2419"/>
      <c r="F885" s="2419"/>
      <c r="G885" s="2419"/>
      <c r="H885" s="2419"/>
      <c r="I885" s="2419"/>
      <c r="J885" s="2419"/>
      <c r="K885" s="2419"/>
      <c r="L885" s="2419"/>
      <c r="M885" s="2419"/>
      <c r="N885" s="2419"/>
      <c r="O885" s="2419"/>
      <c r="P885" s="2419"/>
      <c r="Q885" s="2419"/>
      <c r="R885" s="2419"/>
      <c r="S885" s="2419"/>
      <c r="T885" s="2419"/>
      <c r="U885" s="2419"/>
      <c r="V885" s="2419"/>
      <c r="W885" s="2419"/>
      <c r="X885" s="2419"/>
      <c r="Y885" s="2419"/>
      <c r="Z885" s="2419"/>
      <c r="AA885" s="2184"/>
      <c r="AB885" s="2184"/>
      <c r="AC885" s="2184"/>
    </row>
    <row r="886" spans="1:29" ht="12.5">
      <c r="A886" s="2419"/>
      <c r="B886" s="862"/>
      <c r="C886" s="2419"/>
      <c r="D886" s="2419"/>
      <c r="E886" s="2419"/>
      <c r="F886" s="2419"/>
      <c r="G886" s="2419"/>
      <c r="H886" s="2419"/>
      <c r="I886" s="2419"/>
      <c r="J886" s="2419"/>
      <c r="K886" s="2419"/>
      <c r="L886" s="2419"/>
      <c r="M886" s="2419"/>
      <c r="N886" s="2419"/>
      <c r="O886" s="2419"/>
      <c r="P886" s="2419"/>
      <c r="Q886" s="2419"/>
      <c r="R886" s="2419"/>
      <c r="S886" s="2419"/>
      <c r="T886" s="2419"/>
      <c r="U886" s="2419"/>
      <c r="V886" s="2419"/>
      <c r="W886" s="2419"/>
      <c r="X886" s="2419"/>
      <c r="Y886" s="2419"/>
      <c r="Z886" s="2419"/>
      <c r="AA886" s="2184"/>
      <c r="AB886" s="2184"/>
      <c r="AC886" s="2184"/>
    </row>
    <row r="887" spans="1:29" ht="12.5">
      <c r="A887" s="2419"/>
      <c r="B887" s="862"/>
      <c r="C887" s="2419"/>
      <c r="D887" s="2419"/>
      <c r="E887" s="2419"/>
      <c r="F887" s="2419"/>
      <c r="G887" s="2419"/>
      <c r="H887" s="2419"/>
      <c r="I887" s="2419"/>
      <c r="J887" s="2419"/>
      <c r="K887" s="2419"/>
      <c r="L887" s="2419"/>
      <c r="M887" s="2419"/>
      <c r="N887" s="2419"/>
      <c r="O887" s="2419"/>
      <c r="P887" s="2419"/>
      <c r="Q887" s="2419"/>
      <c r="R887" s="2419"/>
      <c r="S887" s="2419"/>
      <c r="T887" s="2419"/>
      <c r="U887" s="2419"/>
      <c r="V887" s="2419"/>
      <c r="W887" s="2419"/>
      <c r="X887" s="2419"/>
      <c r="Y887" s="2419"/>
      <c r="Z887" s="2419"/>
      <c r="AA887" s="2184"/>
      <c r="AB887" s="2184"/>
      <c r="AC887" s="2184"/>
    </row>
    <row r="888" spans="1:29" ht="12.5">
      <c r="A888" s="2419"/>
      <c r="B888" s="862"/>
      <c r="C888" s="2419"/>
      <c r="D888" s="2419"/>
      <c r="E888" s="2419"/>
      <c r="F888" s="2419"/>
      <c r="G888" s="2419"/>
      <c r="H888" s="2419"/>
      <c r="I888" s="2419"/>
      <c r="J888" s="2419"/>
      <c r="K888" s="2419"/>
      <c r="L888" s="2419"/>
      <c r="M888" s="2419"/>
      <c r="N888" s="2419"/>
      <c r="O888" s="2419"/>
      <c r="P888" s="2419"/>
      <c r="Q888" s="2419"/>
      <c r="R888" s="2419"/>
      <c r="S888" s="2419"/>
      <c r="T888" s="2419"/>
      <c r="U888" s="2419"/>
      <c r="V888" s="2419"/>
      <c r="W888" s="2419"/>
      <c r="X888" s="2419"/>
      <c r="Y888" s="2419"/>
      <c r="Z888" s="2419"/>
      <c r="AA888" s="2184"/>
      <c r="AB888" s="2184"/>
      <c r="AC888" s="2184"/>
    </row>
    <row r="889" spans="1:29" ht="12.5">
      <c r="A889" s="2419"/>
      <c r="B889" s="862"/>
      <c r="C889" s="2419"/>
      <c r="D889" s="2419"/>
      <c r="E889" s="2419"/>
      <c r="F889" s="2419"/>
      <c r="G889" s="2419"/>
      <c r="H889" s="2419"/>
      <c r="I889" s="2419"/>
      <c r="J889" s="2419"/>
      <c r="K889" s="2419"/>
      <c r="L889" s="2419"/>
      <c r="M889" s="2419"/>
      <c r="N889" s="2419"/>
      <c r="O889" s="2419"/>
      <c r="P889" s="2419"/>
      <c r="Q889" s="2419"/>
      <c r="R889" s="2419"/>
      <c r="S889" s="2419"/>
      <c r="T889" s="2419"/>
      <c r="U889" s="2419"/>
      <c r="V889" s="2419"/>
      <c r="W889" s="2419"/>
      <c r="X889" s="2419"/>
      <c r="Y889" s="2419"/>
      <c r="Z889" s="2419"/>
      <c r="AA889" s="2184"/>
      <c r="AB889" s="2184"/>
      <c r="AC889" s="2184"/>
    </row>
    <row r="890" spans="1:29" ht="12.5">
      <c r="A890" s="2419"/>
      <c r="B890" s="862"/>
      <c r="C890" s="2419"/>
      <c r="D890" s="2419"/>
      <c r="E890" s="2419"/>
      <c r="F890" s="2419"/>
      <c r="G890" s="2419"/>
      <c r="H890" s="2419"/>
      <c r="I890" s="2419"/>
      <c r="J890" s="2419"/>
      <c r="K890" s="2419"/>
      <c r="L890" s="2419"/>
      <c r="M890" s="2419"/>
      <c r="N890" s="2419"/>
      <c r="O890" s="2419"/>
      <c r="P890" s="2419"/>
      <c r="Q890" s="2419"/>
      <c r="R890" s="2419"/>
      <c r="S890" s="2419"/>
      <c r="T890" s="2419"/>
      <c r="U890" s="2419"/>
      <c r="V890" s="2419"/>
      <c r="W890" s="2419"/>
      <c r="X890" s="2419"/>
      <c r="Y890" s="2419"/>
      <c r="Z890" s="2419"/>
      <c r="AA890" s="2184"/>
      <c r="AB890" s="2184"/>
      <c r="AC890" s="2184"/>
    </row>
    <row r="891" spans="1:29" ht="12.5">
      <c r="A891" s="2419"/>
      <c r="B891" s="862"/>
      <c r="C891" s="2419"/>
      <c r="D891" s="2419"/>
      <c r="E891" s="2419"/>
      <c r="F891" s="2419"/>
      <c r="G891" s="2419"/>
      <c r="H891" s="2419"/>
      <c r="I891" s="2419"/>
      <c r="J891" s="2419"/>
      <c r="K891" s="2419"/>
      <c r="L891" s="2419"/>
      <c r="M891" s="2419"/>
      <c r="N891" s="2419"/>
      <c r="O891" s="2419"/>
      <c r="P891" s="2419"/>
      <c r="Q891" s="2419"/>
      <c r="R891" s="2419"/>
      <c r="S891" s="2419"/>
      <c r="T891" s="2419"/>
      <c r="U891" s="2419"/>
      <c r="V891" s="2419"/>
      <c r="W891" s="2419"/>
      <c r="X891" s="2419"/>
      <c r="Y891" s="2419"/>
      <c r="Z891" s="2419"/>
      <c r="AA891" s="2184"/>
      <c r="AB891" s="2184"/>
      <c r="AC891" s="2184"/>
    </row>
    <row r="892" spans="1:29" ht="12.5">
      <c r="A892" s="2419"/>
      <c r="B892" s="862"/>
      <c r="C892" s="2419"/>
      <c r="D892" s="2419"/>
      <c r="E892" s="2419"/>
      <c r="F892" s="2419"/>
      <c r="G892" s="2419"/>
      <c r="H892" s="2419"/>
      <c r="I892" s="2419"/>
      <c r="J892" s="2419"/>
      <c r="K892" s="2419"/>
      <c r="L892" s="2419"/>
      <c r="M892" s="2419"/>
      <c r="N892" s="2419"/>
      <c r="O892" s="2419"/>
      <c r="P892" s="2419"/>
      <c r="Q892" s="2419"/>
      <c r="R892" s="2419"/>
      <c r="S892" s="2419"/>
      <c r="T892" s="2419"/>
      <c r="U892" s="2419"/>
      <c r="V892" s="2419"/>
      <c r="W892" s="2419"/>
      <c r="X892" s="2419"/>
      <c r="Y892" s="2419"/>
      <c r="Z892" s="2419"/>
      <c r="AA892" s="2184"/>
      <c r="AB892" s="2184"/>
      <c r="AC892" s="2184"/>
    </row>
    <row r="893" spans="1:29" ht="12.5">
      <c r="A893" s="2419"/>
      <c r="B893" s="862"/>
      <c r="C893" s="2419"/>
      <c r="D893" s="2419"/>
      <c r="E893" s="2419"/>
      <c r="F893" s="2419"/>
      <c r="G893" s="2419"/>
      <c r="H893" s="2419"/>
      <c r="I893" s="2419"/>
      <c r="J893" s="2419"/>
      <c r="K893" s="2419"/>
      <c r="L893" s="2419"/>
      <c r="M893" s="2419"/>
      <c r="N893" s="2419"/>
      <c r="O893" s="2419"/>
      <c r="P893" s="2419"/>
      <c r="Q893" s="2419"/>
      <c r="R893" s="2419"/>
      <c r="S893" s="2419"/>
      <c r="T893" s="2419"/>
      <c r="U893" s="2419"/>
      <c r="V893" s="2419"/>
      <c r="W893" s="2419"/>
      <c r="X893" s="2419"/>
      <c r="Y893" s="2419"/>
      <c r="Z893" s="2419"/>
      <c r="AA893" s="2184"/>
      <c r="AB893" s="2184"/>
      <c r="AC893" s="2184"/>
    </row>
    <row r="894" spans="1:29" ht="12.5">
      <c r="A894" s="2419"/>
      <c r="B894" s="862"/>
      <c r="C894" s="2419"/>
      <c r="D894" s="2419"/>
      <c r="E894" s="2419"/>
      <c r="F894" s="2419"/>
      <c r="G894" s="2419"/>
      <c r="H894" s="2419"/>
      <c r="I894" s="2419"/>
      <c r="J894" s="2419"/>
      <c r="K894" s="2419"/>
      <c r="L894" s="2419"/>
      <c r="M894" s="2419"/>
      <c r="N894" s="2419"/>
      <c r="O894" s="2419"/>
      <c r="P894" s="2419"/>
      <c r="Q894" s="2419"/>
      <c r="R894" s="2419"/>
      <c r="S894" s="2419"/>
      <c r="T894" s="2419"/>
      <c r="U894" s="2419"/>
      <c r="V894" s="2419"/>
      <c r="W894" s="2419"/>
      <c r="X894" s="2419"/>
      <c r="Y894" s="2419"/>
      <c r="Z894" s="2419"/>
      <c r="AA894" s="2184"/>
      <c r="AB894" s="2184"/>
      <c r="AC894" s="2184"/>
    </row>
    <row r="895" spans="1:29" ht="12.5">
      <c r="A895" s="2419"/>
      <c r="B895" s="862"/>
      <c r="C895" s="2419"/>
      <c r="D895" s="2419"/>
      <c r="E895" s="2419"/>
      <c r="F895" s="2419"/>
      <c r="G895" s="2419"/>
      <c r="H895" s="2419"/>
      <c r="I895" s="2419"/>
      <c r="J895" s="2419"/>
      <c r="K895" s="2419"/>
      <c r="L895" s="2419"/>
      <c r="M895" s="2419"/>
      <c r="N895" s="2419"/>
      <c r="O895" s="2419"/>
      <c r="P895" s="2419"/>
      <c r="Q895" s="2419"/>
      <c r="R895" s="2419"/>
      <c r="S895" s="2419"/>
      <c r="T895" s="2419"/>
      <c r="U895" s="2419"/>
      <c r="V895" s="2419"/>
      <c r="W895" s="2419"/>
      <c r="X895" s="2419"/>
      <c r="Y895" s="2419"/>
      <c r="Z895" s="2419"/>
      <c r="AA895" s="2184"/>
      <c r="AB895" s="2184"/>
      <c r="AC895" s="2184"/>
    </row>
    <row r="896" spans="1:29" ht="12.5">
      <c r="A896" s="2419"/>
      <c r="B896" s="862"/>
      <c r="C896" s="2419"/>
      <c r="D896" s="2419"/>
      <c r="E896" s="2419"/>
      <c r="F896" s="2419"/>
      <c r="G896" s="2419"/>
      <c r="H896" s="2419"/>
      <c r="I896" s="2419"/>
      <c r="J896" s="2419"/>
      <c r="K896" s="2419"/>
      <c r="L896" s="2419"/>
      <c r="M896" s="2419"/>
      <c r="N896" s="2419"/>
      <c r="O896" s="2419"/>
      <c r="P896" s="2419"/>
      <c r="Q896" s="2419"/>
      <c r="R896" s="2419"/>
      <c r="S896" s="2419"/>
      <c r="T896" s="2419"/>
      <c r="U896" s="2419"/>
      <c r="V896" s="2419"/>
      <c r="W896" s="2419"/>
      <c r="X896" s="2419"/>
      <c r="Y896" s="2419"/>
      <c r="Z896" s="2419"/>
      <c r="AA896" s="2184"/>
      <c r="AB896" s="2184"/>
      <c r="AC896" s="2184"/>
    </row>
    <row r="897" spans="1:29" ht="12.5">
      <c r="A897" s="2419"/>
      <c r="B897" s="862"/>
      <c r="C897" s="2419"/>
      <c r="D897" s="2419"/>
      <c r="E897" s="2419"/>
      <c r="F897" s="2419"/>
      <c r="G897" s="2419"/>
      <c r="H897" s="2419"/>
      <c r="I897" s="2419"/>
      <c r="J897" s="2419"/>
      <c r="K897" s="2419"/>
      <c r="L897" s="2419"/>
      <c r="M897" s="2419"/>
      <c r="N897" s="2419"/>
      <c r="O897" s="2419"/>
      <c r="P897" s="2419"/>
      <c r="Q897" s="2419"/>
      <c r="R897" s="2419"/>
      <c r="S897" s="2419"/>
      <c r="T897" s="2419"/>
      <c r="U897" s="2419"/>
      <c r="V897" s="2419"/>
      <c r="W897" s="2419"/>
      <c r="X897" s="2419"/>
      <c r="Y897" s="2419"/>
      <c r="Z897" s="2419"/>
      <c r="AA897" s="2184"/>
      <c r="AB897" s="2184"/>
      <c r="AC897" s="2184"/>
    </row>
    <row r="898" spans="1:29" ht="12.5">
      <c r="A898" s="2419"/>
      <c r="B898" s="862"/>
      <c r="C898" s="2419"/>
      <c r="D898" s="2419"/>
      <c r="E898" s="2419"/>
      <c r="F898" s="2419"/>
      <c r="G898" s="2419"/>
      <c r="H898" s="2419"/>
      <c r="I898" s="2419"/>
      <c r="J898" s="2419"/>
      <c r="K898" s="2419"/>
      <c r="L898" s="2419"/>
      <c r="M898" s="2419"/>
      <c r="N898" s="2419"/>
      <c r="O898" s="2419"/>
      <c r="P898" s="2419"/>
      <c r="Q898" s="2419"/>
      <c r="R898" s="2419"/>
      <c r="S898" s="2419"/>
      <c r="T898" s="2419"/>
      <c r="U898" s="2419"/>
      <c r="V898" s="2419"/>
      <c r="W898" s="2419"/>
      <c r="X898" s="2419"/>
      <c r="Y898" s="2419"/>
      <c r="Z898" s="2419"/>
      <c r="AA898" s="2184"/>
      <c r="AB898" s="2184"/>
      <c r="AC898" s="2184"/>
    </row>
    <row r="899" spans="1:29" ht="12.5">
      <c r="A899" s="2419"/>
      <c r="B899" s="862"/>
      <c r="C899" s="2419"/>
      <c r="D899" s="2419"/>
      <c r="E899" s="2419"/>
      <c r="F899" s="2419"/>
      <c r="G899" s="2419"/>
      <c r="H899" s="2419"/>
      <c r="I899" s="2419"/>
      <c r="J899" s="2419"/>
      <c r="K899" s="2419"/>
      <c r="L899" s="2419"/>
      <c r="M899" s="2419"/>
      <c r="N899" s="2419"/>
      <c r="O899" s="2419"/>
      <c r="P899" s="2419"/>
      <c r="Q899" s="2419"/>
      <c r="R899" s="2419"/>
      <c r="S899" s="2419"/>
      <c r="T899" s="2419"/>
      <c r="U899" s="2419"/>
      <c r="V899" s="2419"/>
      <c r="W899" s="2419"/>
      <c r="X899" s="2419"/>
      <c r="Y899" s="2419"/>
      <c r="Z899" s="2419"/>
      <c r="AA899" s="2184"/>
      <c r="AB899" s="2184"/>
      <c r="AC899" s="2184"/>
    </row>
    <row r="900" spans="1:29" ht="12.5">
      <c r="A900" s="2419"/>
      <c r="B900" s="862"/>
      <c r="C900" s="2419"/>
      <c r="D900" s="2419"/>
      <c r="E900" s="2419"/>
      <c r="F900" s="2419"/>
      <c r="G900" s="2419"/>
      <c r="H900" s="2419"/>
      <c r="I900" s="2419"/>
      <c r="J900" s="2419"/>
      <c r="K900" s="2419"/>
      <c r="L900" s="2419"/>
      <c r="M900" s="2419"/>
      <c r="N900" s="2419"/>
      <c r="O900" s="2419"/>
      <c r="P900" s="2419"/>
      <c r="Q900" s="2419"/>
      <c r="R900" s="2419"/>
      <c r="S900" s="2419"/>
      <c r="T900" s="2419"/>
      <c r="U900" s="2419"/>
      <c r="V900" s="2419"/>
      <c r="W900" s="2419"/>
      <c r="X900" s="2419"/>
      <c r="Y900" s="2419"/>
      <c r="Z900" s="2419"/>
      <c r="AA900" s="2184"/>
      <c r="AB900" s="2184"/>
      <c r="AC900" s="2184"/>
    </row>
    <row r="901" spans="1:29" ht="12.5">
      <c r="A901" s="2419"/>
      <c r="B901" s="862"/>
      <c r="C901" s="2419"/>
      <c r="D901" s="2419"/>
      <c r="E901" s="2419"/>
      <c r="F901" s="2419"/>
      <c r="G901" s="2419"/>
      <c r="H901" s="2419"/>
      <c r="I901" s="2419"/>
      <c r="J901" s="2419"/>
      <c r="K901" s="2419"/>
      <c r="L901" s="2419"/>
      <c r="M901" s="2419"/>
      <c r="N901" s="2419"/>
      <c r="O901" s="2419"/>
      <c r="P901" s="2419"/>
      <c r="Q901" s="2419"/>
      <c r="R901" s="2419"/>
      <c r="S901" s="2419"/>
      <c r="T901" s="2419"/>
      <c r="U901" s="2419"/>
      <c r="V901" s="2419"/>
      <c r="W901" s="2419"/>
      <c r="X901" s="2419"/>
      <c r="Y901" s="2419"/>
      <c r="Z901" s="2419"/>
      <c r="AA901" s="2184"/>
      <c r="AB901" s="2184"/>
      <c r="AC901" s="2184"/>
    </row>
    <row r="902" spans="1:29" ht="12.5">
      <c r="A902" s="2419"/>
      <c r="B902" s="862"/>
      <c r="C902" s="2419"/>
      <c r="D902" s="2419"/>
      <c r="E902" s="2419"/>
      <c r="F902" s="2419"/>
      <c r="G902" s="2419"/>
      <c r="H902" s="2419"/>
      <c r="I902" s="2419"/>
      <c r="J902" s="2419"/>
      <c r="K902" s="2419"/>
      <c r="L902" s="2419"/>
      <c r="M902" s="2419"/>
      <c r="N902" s="2419"/>
      <c r="O902" s="2419"/>
      <c r="P902" s="2419"/>
      <c r="Q902" s="2419"/>
      <c r="R902" s="2419"/>
      <c r="S902" s="2419"/>
      <c r="T902" s="2419"/>
      <c r="U902" s="2419"/>
      <c r="V902" s="2419"/>
      <c r="W902" s="2419"/>
      <c r="X902" s="2419"/>
      <c r="Y902" s="2419"/>
      <c r="Z902" s="2419"/>
      <c r="AA902" s="2184"/>
      <c r="AB902" s="2184"/>
      <c r="AC902" s="2184"/>
    </row>
    <row r="903" spans="1:29" ht="12.5">
      <c r="A903" s="2419"/>
      <c r="B903" s="862"/>
      <c r="C903" s="2419"/>
      <c r="D903" s="2419"/>
      <c r="E903" s="2419"/>
      <c r="F903" s="2419"/>
      <c r="G903" s="2419"/>
      <c r="H903" s="2419"/>
      <c r="I903" s="2419"/>
      <c r="J903" s="2419"/>
      <c r="K903" s="2419"/>
      <c r="L903" s="2419"/>
      <c r="M903" s="2419"/>
      <c r="N903" s="2419"/>
      <c r="O903" s="2419"/>
      <c r="P903" s="2419"/>
      <c r="Q903" s="2419"/>
      <c r="R903" s="2419"/>
      <c r="S903" s="2419"/>
      <c r="T903" s="2419"/>
      <c r="U903" s="2419"/>
      <c r="V903" s="2419"/>
      <c r="W903" s="2419"/>
      <c r="X903" s="2419"/>
      <c r="Y903" s="2419"/>
      <c r="Z903" s="2419"/>
      <c r="AA903" s="2184"/>
      <c r="AB903" s="2184"/>
      <c r="AC903" s="2184"/>
    </row>
    <row r="904" spans="1:29" ht="12.5">
      <c r="A904" s="2419"/>
      <c r="B904" s="862"/>
      <c r="C904" s="2419"/>
      <c r="D904" s="2419"/>
      <c r="E904" s="2419"/>
      <c r="F904" s="2419"/>
      <c r="G904" s="2419"/>
      <c r="H904" s="2419"/>
      <c r="I904" s="2419"/>
      <c r="J904" s="2419"/>
      <c r="K904" s="2419"/>
      <c r="L904" s="2419"/>
      <c r="M904" s="2419"/>
      <c r="N904" s="2419"/>
      <c r="O904" s="2419"/>
      <c r="P904" s="2419"/>
      <c r="Q904" s="2419"/>
      <c r="R904" s="2419"/>
      <c r="S904" s="2419"/>
      <c r="T904" s="2419"/>
      <c r="U904" s="2419"/>
      <c r="V904" s="2419"/>
      <c r="W904" s="2419"/>
      <c r="X904" s="2419"/>
      <c r="Y904" s="2419"/>
      <c r="Z904" s="2419"/>
      <c r="AA904" s="2184"/>
      <c r="AB904" s="2184"/>
      <c r="AC904" s="2184"/>
    </row>
    <row r="905" spans="1:29" ht="12.5">
      <c r="A905" s="2419"/>
      <c r="B905" s="862"/>
      <c r="C905" s="2419"/>
      <c r="D905" s="2419"/>
      <c r="E905" s="2419"/>
      <c r="F905" s="2419"/>
      <c r="G905" s="2419"/>
      <c r="H905" s="2419"/>
      <c r="I905" s="2419"/>
      <c r="J905" s="2419"/>
      <c r="K905" s="2419"/>
      <c r="L905" s="2419"/>
      <c r="M905" s="2419"/>
      <c r="N905" s="2419"/>
      <c r="O905" s="2419"/>
      <c r="P905" s="2419"/>
      <c r="Q905" s="2419"/>
      <c r="R905" s="2419"/>
      <c r="S905" s="2419"/>
      <c r="T905" s="2419"/>
      <c r="U905" s="2419"/>
      <c r="V905" s="2419"/>
      <c r="W905" s="2419"/>
      <c r="X905" s="2419"/>
      <c r="Y905" s="2419"/>
      <c r="Z905" s="2419"/>
      <c r="AA905" s="2184"/>
      <c r="AB905" s="2184"/>
      <c r="AC905" s="2184"/>
    </row>
    <row r="906" spans="1:29" ht="12.5">
      <c r="A906" s="2419"/>
      <c r="B906" s="862"/>
      <c r="C906" s="2419"/>
      <c r="D906" s="2419"/>
      <c r="E906" s="2419"/>
      <c r="F906" s="2419"/>
      <c r="G906" s="2419"/>
      <c r="H906" s="2419"/>
      <c r="I906" s="2419"/>
      <c r="J906" s="2419"/>
      <c r="K906" s="2419"/>
      <c r="L906" s="2419"/>
      <c r="M906" s="2419"/>
      <c r="N906" s="2419"/>
      <c r="O906" s="2419"/>
      <c r="P906" s="2419"/>
      <c r="Q906" s="2419"/>
      <c r="R906" s="2419"/>
      <c r="S906" s="2419"/>
      <c r="T906" s="2419"/>
      <c r="U906" s="2419"/>
      <c r="V906" s="2419"/>
      <c r="W906" s="2419"/>
      <c r="X906" s="2419"/>
      <c r="Y906" s="2419"/>
      <c r="Z906" s="2419"/>
      <c r="AA906" s="2184"/>
      <c r="AB906" s="2184"/>
      <c r="AC906" s="2184"/>
    </row>
    <row r="907" spans="1:29" ht="12.5">
      <c r="A907" s="2419"/>
      <c r="B907" s="862"/>
      <c r="C907" s="2419"/>
      <c r="D907" s="2419"/>
      <c r="E907" s="2419"/>
      <c r="F907" s="2419"/>
      <c r="G907" s="2419"/>
      <c r="H907" s="2419"/>
      <c r="I907" s="2419"/>
      <c r="J907" s="2419"/>
      <c r="K907" s="2419"/>
      <c r="L907" s="2419"/>
      <c r="M907" s="2419"/>
      <c r="N907" s="2419"/>
      <c r="O907" s="2419"/>
      <c r="P907" s="2419"/>
      <c r="Q907" s="2419"/>
      <c r="R907" s="2419"/>
      <c r="S907" s="2419"/>
      <c r="T907" s="2419"/>
      <c r="U907" s="2419"/>
      <c r="V907" s="2419"/>
      <c r="W907" s="2419"/>
      <c r="X907" s="2419"/>
      <c r="Y907" s="2419"/>
      <c r="Z907" s="2419"/>
      <c r="AA907" s="2184"/>
      <c r="AB907" s="2184"/>
      <c r="AC907" s="2184"/>
    </row>
    <row r="908" spans="1:29" ht="12.5">
      <c r="A908" s="2419"/>
      <c r="B908" s="862"/>
      <c r="C908" s="2419"/>
      <c r="D908" s="2419"/>
      <c r="E908" s="2419"/>
      <c r="F908" s="2419"/>
      <c r="G908" s="2419"/>
      <c r="H908" s="2419"/>
      <c r="I908" s="2419"/>
      <c r="J908" s="2419"/>
      <c r="K908" s="2419"/>
      <c r="L908" s="2419"/>
      <c r="M908" s="2419"/>
      <c r="N908" s="2419"/>
      <c r="O908" s="2419"/>
      <c r="P908" s="2419"/>
      <c r="Q908" s="2419"/>
      <c r="R908" s="2419"/>
      <c r="S908" s="2419"/>
      <c r="T908" s="2419"/>
      <c r="U908" s="2419"/>
      <c r="V908" s="2419"/>
      <c r="W908" s="2419"/>
      <c r="X908" s="2419"/>
      <c r="Y908" s="2419"/>
      <c r="Z908" s="2419"/>
      <c r="AA908" s="2184"/>
      <c r="AB908" s="2184"/>
      <c r="AC908" s="2184"/>
    </row>
    <row r="909" spans="1:29" ht="12.5">
      <c r="A909" s="2419"/>
      <c r="B909" s="862"/>
      <c r="C909" s="2419"/>
      <c r="D909" s="2419"/>
      <c r="E909" s="2419"/>
      <c r="F909" s="2419"/>
      <c r="G909" s="2419"/>
      <c r="H909" s="2419"/>
      <c r="I909" s="2419"/>
      <c r="J909" s="2419"/>
      <c r="K909" s="2419"/>
      <c r="L909" s="2419"/>
      <c r="M909" s="2419"/>
      <c r="N909" s="2419"/>
      <c r="O909" s="2419"/>
      <c r="P909" s="2419"/>
      <c r="Q909" s="2419"/>
      <c r="R909" s="2419"/>
      <c r="S909" s="2419"/>
      <c r="T909" s="2419"/>
      <c r="U909" s="2419"/>
      <c r="V909" s="2419"/>
      <c r="W909" s="2419"/>
      <c r="X909" s="2419"/>
      <c r="Y909" s="2419"/>
      <c r="Z909" s="2419"/>
      <c r="AA909" s="2184"/>
      <c r="AB909" s="2184"/>
      <c r="AC909" s="2184"/>
    </row>
    <row r="910" spans="1:29" ht="12.5">
      <c r="A910" s="2419"/>
      <c r="B910" s="862"/>
      <c r="C910" s="2419"/>
      <c r="D910" s="2419"/>
      <c r="E910" s="2419"/>
      <c r="F910" s="2419"/>
      <c r="G910" s="2419"/>
      <c r="H910" s="2419"/>
      <c r="I910" s="2419"/>
      <c r="J910" s="2419"/>
      <c r="K910" s="2419"/>
      <c r="L910" s="2419"/>
      <c r="M910" s="2419"/>
      <c r="N910" s="2419"/>
      <c r="O910" s="2419"/>
      <c r="P910" s="2419"/>
      <c r="Q910" s="2419"/>
      <c r="R910" s="2419"/>
      <c r="S910" s="2419"/>
      <c r="T910" s="2419"/>
      <c r="U910" s="2419"/>
      <c r="V910" s="2419"/>
      <c r="W910" s="2419"/>
      <c r="X910" s="2419"/>
      <c r="Y910" s="2419"/>
      <c r="Z910" s="2419"/>
      <c r="AA910" s="2184"/>
      <c r="AB910" s="2184"/>
      <c r="AC910" s="2184"/>
    </row>
    <row r="911" spans="1:29" ht="12.5">
      <c r="A911" s="2419"/>
      <c r="B911" s="862"/>
      <c r="C911" s="2419"/>
      <c r="D911" s="2419"/>
      <c r="E911" s="2419"/>
      <c r="F911" s="2419"/>
      <c r="G911" s="2419"/>
      <c r="H911" s="2419"/>
      <c r="I911" s="2419"/>
      <c r="J911" s="2419"/>
      <c r="K911" s="2419"/>
      <c r="L911" s="2419"/>
      <c r="M911" s="2419"/>
      <c r="N911" s="2419"/>
      <c r="O911" s="2419"/>
      <c r="P911" s="2419"/>
      <c r="Q911" s="2419"/>
      <c r="R911" s="2419"/>
      <c r="S911" s="2419"/>
      <c r="T911" s="2419"/>
      <c r="U911" s="2419"/>
      <c r="V911" s="2419"/>
      <c r="W911" s="2419"/>
      <c r="X911" s="2419"/>
      <c r="Y911" s="2419"/>
      <c r="Z911" s="2419"/>
      <c r="AA911" s="2184"/>
      <c r="AB911" s="2184"/>
      <c r="AC911" s="2184"/>
    </row>
    <row r="912" spans="1:29" ht="12.5">
      <c r="A912" s="2419"/>
      <c r="B912" s="862"/>
      <c r="C912" s="2419"/>
      <c r="D912" s="2419"/>
      <c r="E912" s="2419"/>
      <c r="F912" s="2419"/>
      <c r="G912" s="2419"/>
      <c r="H912" s="2419"/>
      <c r="I912" s="2419"/>
      <c r="J912" s="2419"/>
      <c r="K912" s="2419"/>
      <c r="L912" s="2419"/>
      <c r="M912" s="2419"/>
      <c r="N912" s="2419"/>
      <c r="O912" s="2419"/>
      <c r="P912" s="2419"/>
      <c r="Q912" s="2419"/>
      <c r="R912" s="2419"/>
      <c r="S912" s="2419"/>
      <c r="T912" s="2419"/>
      <c r="U912" s="2419"/>
      <c r="V912" s="2419"/>
      <c r="W912" s="2419"/>
      <c r="X912" s="2419"/>
      <c r="Y912" s="2419"/>
      <c r="Z912" s="2419"/>
      <c r="AA912" s="2184"/>
      <c r="AB912" s="2184"/>
      <c r="AC912" s="2184"/>
    </row>
    <row r="913" spans="1:29" ht="12.5">
      <c r="A913" s="2419"/>
      <c r="B913" s="862"/>
      <c r="C913" s="2419"/>
      <c r="D913" s="2419"/>
      <c r="E913" s="2419"/>
      <c r="F913" s="2419"/>
      <c r="G913" s="2419"/>
      <c r="H913" s="2419"/>
      <c r="I913" s="2419"/>
      <c r="J913" s="2419"/>
      <c r="K913" s="2419"/>
      <c r="L913" s="2419"/>
      <c r="M913" s="2419"/>
      <c r="N913" s="2419"/>
      <c r="O913" s="2419"/>
      <c r="P913" s="2419"/>
      <c r="Q913" s="2419"/>
      <c r="R913" s="2419"/>
      <c r="S913" s="2419"/>
      <c r="T913" s="2419"/>
      <c r="U913" s="2419"/>
      <c r="V913" s="2419"/>
      <c r="W913" s="2419"/>
      <c r="X913" s="2419"/>
      <c r="Y913" s="2419"/>
      <c r="Z913" s="2419"/>
      <c r="AA913" s="2184"/>
      <c r="AB913" s="2184"/>
      <c r="AC913" s="2184"/>
    </row>
    <row r="914" spans="1:29" ht="12.5">
      <c r="A914" s="2419"/>
      <c r="B914" s="862"/>
      <c r="C914" s="2419"/>
      <c r="D914" s="2419"/>
      <c r="E914" s="2419"/>
      <c r="F914" s="2419"/>
      <c r="G914" s="2419"/>
      <c r="H914" s="2419"/>
      <c r="I914" s="2419"/>
      <c r="J914" s="2419"/>
      <c r="K914" s="2419"/>
      <c r="L914" s="2419"/>
      <c r="M914" s="2419"/>
      <c r="N914" s="2419"/>
      <c r="O914" s="2419"/>
      <c r="P914" s="2419"/>
      <c r="Q914" s="2419"/>
      <c r="R914" s="2419"/>
      <c r="S914" s="2419"/>
      <c r="T914" s="2419"/>
      <c r="U914" s="2419"/>
      <c r="V914" s="2419"/>
      <c r="W914" s="2419"/>
      <c r="X914" s="2419"/>
      <c r="Y914" s="2419"/>
      <c r="Z914" s="2419"/>
      <c r="AA914" s="2184"/>
      <c r="AB914" s="2184"/>
      <c r="AC914" s="2184"/>
    </row>
    <row r="915" spans="1:29" ht="12.5">
      <c r="A915" s="2419"/>
      <c r="B915" s="862"/>
      <c r="C915" s="2419"/>
      <c r="D915" s="2419"/>
      <c r="E915" s="2419"/>
      <c r="F915" s="2419"/>
      <c r="G915" s="2419"/>
      <c r="H915" s="2419"/>
      <c r="I915" s="2419"/>
      <c r="J915" s="2419"/>
      <c r="K915" s="2419"/>
      <c r="L915" s="2419"/>
      <c r="M915" s="2419"/>
      <c r="N915" s="2419"/>
      <c r="O915" s="2419"/>
      <c r="P915" s="2419"/>
      <c r="Q915" s="2419"/>
      <c r="R915" s="2419"/>
      <c r="S915" s="2419"/>
      <c r="T915" s="2419"/>
      <c r="U915" s="2419"/>
      <c r="V915" s="2419"/>
      <c r="W915" s="2419"/>
      <c r="X915" s="2419"/>
      <c r="Y915" s="2419"/>
      <c r="Z915" s="2419"/>
      <c r="AA915" s="2184"/>
      <c r="AB915" s="2184"/>
      <c r="AC915" s="2184"/>
    </row>
    <row r="916" spans="1:29" ht="12.5">
      <c r="A916" s="2419"/>
      <c r="B916" s="862"/>
      <c r="C916" s="2419"/>
      <c r="D916" s="2419"/>
      <c r="E916" s="2419"/>
      <c r="F916" s="2419"/>
      <c r="G916" s="2419"/>
      <c r="H916" s="2419"/>
      <c r="I916" s="2419"/>
      <c r="J916" s="2419"/>
      <c r="K916" s="2419"/>
      <c r="L916" s="2419"/>
      <c r="M916" s="2419"/>
      <c r="N916" s="2419"/>
      <c r="O916" s="2419"/>
      <c r="P916" s="2419"/>
      <c r="Q916" s="2419"/>
      <c r="R916" s="2419"/>
      <c r="S916" s="2419"/>
      <c r="T916" s="2419"/>
      <c r="U916" s="2419"/>
      <c r="V916" s="2419"/>
      <c r="W916" s="2419"/>
      <c r="X916" s="2419"/>
      <c r="Y916" s="2419"/>
      <c r="Z916" s="2419"/>
      <c r="AA916" s="2184"/>
      <c r="AB916" s="2184"/>
      <c r="AC916" s="2184"/>
    </row>
    <row r="917" spans="1:29" ht="12.5">
      <c r="A917" s="2419"/>
      <c r="B917" s="862"/>
      <c r="C917" s="2419"/>
      <c r="D917" s="2419"/>
      <c r="E917" s="2419"/>
      <c r="F917" s="2419"/>
      <c r="G917" s="2419"/>
      <c r="H917" s="2419"/>
      <c r="I917" s="2419"/>
      <c r="J917" s="2419"/>
      <c r="K917" s="2419"/>
      <c r="L917" s="2419"/>
      <c r="M917" s="2419"/>
      <c r="N917" s="2419"/>
      <c r="O917" s="2419"/>
      <c r="P917" s="2419"/>
      <c r="Q917" s="2419"/>
      <c r="R917" s="2419"/>
      <c r="S917" s="2419"/>
      <c r="T917" s="2419"/>
      <c r="U917" s="2419"/>
      <c r="V917" s="2419"/>
      <c r="W917" s="2419"/>
      <c r="X917" s="2419"/>
      <c r="Y917" s="2419"/>
      <c r="Z917" s="2419"/>
      <c r="AA917" s="2184"/>
      <c r="AB917" s="2184"/>
      <c r="AC917" s="2184"/>
    </row>
    <row r="918" spans="1:29" ht="12.5">
      <c r="A918" s="2419"/>
      <c r="B918" s="862"/>
      <c r="C918" s="2419"/>
      <c r="D918" s="2419"/>
      <c r="E918" s="2419"/>
      <c r="F918" s="2419"/>
      <c r="G918" s="2419"/>
      <c r="H918" s="2419"/>
      <c r="I918" s="2419"/>
      <c r="J918" s="2419"/>
      <c r="K918" s="2419"/>
      <c r="L918" s="2419"/>
      <c r="M918" s="2419"/>
      <c r="N918" s="2419"/>
      <c r="O918" s="2419"/>
      <c r="P918" s="2419"/>
      <c r="Q918" s="2419"/>
      <c r="R918" s="2419"/>
      <c r="S918" s="2419"/>
      <c r="T918" s="2419"/>
      <c r="U918" s="2419"/>
      <c r="V918" s="2419"/>
      <c r="W918" s="2419"/>
      <c r="X918" s="2419"/>
      <c r="Y918" s="2419"/>
      <c r="Z918" s="2419"/>
      <c r="AA918" s="2184"/>
      <c r="AB918" s="2184"/>
      <c r="AC918" s="2184"/>
    </row>
    <row r="919" spans="1:29" ht="12.5">
      <c r="A919" s="2419"/>
      <c r="B919" s="862"/>
      <c r="C919" s="2419"/>
      <c r="D919" s="2419"/>
      <c r="E919" s="2419"/>
      <c r="F919" s="2419"/>
      <c r="G919" s="2419"/>
      <c r="H919" s="2419"/>
      <c r="I919" s="2419"/>
      <c r="J919" s="2419"/>
      <c r="K919" s="2419"/>
      <c r="L919" s="2419"/>
      <c r="M919" s="2419"/>
      <c r="N919" s="2419"/>
      <c r="O919" s="2419"/>
      <c r="P919" s="2419"/>
      <c r="Q919" s="2419"/>
      <c r="R919" s="2419"/>
      <c r="S919" s="2419"/>
      <c r="T919" s="2419"/>
      <c r="U919" s="2419"/>
      <c r="V919" s="2419"/>
      <c r="W919" s="2419"/>
      <c r="X919" s="2419"/>
      <c r="Y919" s="2419"/>
      <c r="Z919" s="2419"/>
      <c r="AA919" s="2184"/>
      <c r="AB919" s="2184"/>
      <c r="AC919" s="2184"/>
    </row>
    <row r="920" spans="1:29" ht="12.5">
      <c r="A920" s="2419"/>
      <c r="B920" s="862"/>
      <c r="C920" s="2419"/>
      <c r="D920" s="2419"/>
      <c r="E920" s="2419"/>
      <c r="F920" s="2419"/>
      <c r="G920" s="2419"/>
      <c r="H920" s="2419"/>
      <c r="I920" s="2419"/>
      <c r="J920" s="2419"/>
      <c r="K920" s="2419"/>
      <c r="L920" s="2419"/>
      <c r="M920" s="2419"/>
      <c r="N920" s="2419"/>
      <c r="O920" s="2419"/>
      <c r="P920" s="2419"/>
      <c r="Q920" s="2419"/>
      <c r="R920" s="2419"/>
      <c r="S920" s="2419"/>
      <c r="T920" s="2419"/>
      <c r="U920" s="2419"/>
      <c r="V920" s="2419"/>
      <c r="W920" s="2419"/>
      <c r="X920" s="2419"/>
      <c r="Y920" s="2419"/>
      <c r="Z920" s="2419"/>
      <c r="AA920" s="2184"/>
      <c r="AB920" s="2184"/>
      <c r="AC920" s="2184"/>
    </row>
    <row r="921" spans="1:29" ht="12.5">
      <c r="A921" s="2419"/>
      <c r="B921" s="862"/>
      <c r="C921" s="2419"/>
      <c r="D921" s="2419"/>
      <c r="E921" s="2419"/>
      <c r="F921" s="2419"/>
      <c r="G921" s="2419"/>
      <c r="H921" s="2419"/>
      <c r="I921" s="2419"/>
      <c r="J921" s="2419"/>
      <c r="K921" s="2419"/>
      <c r="L921" s="2419"/>
      <c r="M921" s="2419"/>
      <c r="N921" s="2419"/>
      <c r="O921" s="2419"/>
      <c r="P921" s="2419"/>
      <c r="Q921" s="2419"/>
      <c r="R921" s="2419"/>
      <c r="S921" s="2419"/>
      <c r="T921" s="2419"/>
      <c r="U921" s="2419"/>
      <c r="V921" s="2419"/>
      <c r="W921" s="2419"/>
      <c r="X921" s="2419"/>
      <c r="Y921" s="2419"/>
      <c r="Z921" s="2419"/>
      <c r="AA921" s="2184"/>
      <c r="AB921" s="2184"/>
      <c r="AC921" s="2184"/>
    </row>
    <row r="922" spans="1:29" ht="12.5">
      <c r="A922" s="2419"/>
      <c r="B922" s="862"/>
      <c r="C922" s="2419"/>
      <c r="D922" s="2419"/>
      <c r="E922" s="2419"/>
      <c r="F922" s="2419"/>
      <c r="G922" s="2419"/>
      <c r="H922" s="2419"/>
      <c r="I922" s="2419"/>
      <c r="J922" s="2419"/>
      <c r="K922" s="2419"/>
      <c r="L922" s="2419"/>
      <c r="M922" s="2419"/>
      <c r="N922" s="2419"/>
      <c r="O922" s="2419"/>
      <c r="P922" s="2419"/>
      <c r="Q922" s="2419"/>
      <c r="R922" s="2419"/>
      <c r="S922" s="2419"/>
      <c r="T922" s="2419"/>
      <c r="U922" s="2419"/>
      <c r="V922" s="2419"/>
      <c r="W922" s="2419"/>
      <c r="X922" s="2419"/>
      <c r="Y922" s="2419"/>
      <c r="Z922" s="2419"/>
      <c r="AA922" s="2184"/>
      <c r="AB922" s="2184"/>
      <c r="AC922" s="2184"/>
    </row>
    <row r="923" spans="1:29" ht="12.5">
      <c r="A923" s="2419"/>
      <c r="B923" s="862"/>
      <c r="C923" s="2419"/>
      <c r="D923" s="2419"/>
      <c r="E923" s="2419"/>
      <c r="F923" s="2419"/>
      <c r="G923" s="2419"/>
      <c r="H923" s="2419"/>
      <c r="I923" s="2419"/>
      <c r="J923" s="2419"/>
      <c r="K923" s="2419"/>
      <c r="L923" s="2419"/>
      <c r="M923" s="2419"/>
      <c r="N923" s="2419"/>
      <c r="O923" s="2419"/>
      <c r="P923" s="2419"/>
      <c r="Q923" s="2419"/>
      <c r="R923" s="2419"/>
      <c r="S923" s="2419"/>
      <c r="T923" s="2419"/>
      <c r="U923" s="2419"/>
      <c r="V923" s="2419"/>
      <c r="W923" s="2419"/>
      <c r="X923" s="2419"/>
      <c r="Y923" s="2419"/>
      <c r="Z923" s="2419"/>
      <c r="AA923" s="2184"/>
      <c r="AB923" s="2184"/>
      <c r="AC923" s="2184"/>
    </row>
    <row r="924" spans="1:29" ht="12.5">
      <c r="A924" s="2419"/>
      <c r="B924" s="862"/>
      <c r="C924" s="2419"/>
      <c r="D924" s="2419"/>
      <c r="E924" s="2419"/>
      <c r="F924" s="2419"/>
      <c r="G924" s="2419"/>
      <c r="H924" s="2419"/>
      <c r="I924" s="2419"/>
      <c r="J924" s="2419"/>
      <c r="K924" s="2419"/>
      <c r="L924" s="2419"/>
      <c r="M924" s="2419"/>
      <c r="N924" s="2419"/>
      <c r="O924" s="2419"/>
      <c r="P924" s="2419"/>
      <c r="Q924" s="2419"/>
      <c r="R924" s="2419"/>
      <c r="S924" s="2419"/>
      <c r="T924" s="2419"/>
      <c r="U924" s="2419"/>
      <c r="V924" s="2419"/>
      <c r="W924" s="2419"/>
      <c r="X924" s="2419"/>
      <c r="Y924" s="2419"/>
      <c r="Z924" s="2419"/>
      <c r="AA924" s="2184"/>
      <c r="AB924" s="2184"/>
      <c r="AC924" s="2184"/>
    </row>
    <row r="925" spans="1:29" ht="12.5">
      <c r="A925" s="2419"/>
      <c r="B925" s="862"/>
      <c r="C925" s="2419"/>
      <c r="D925" s="2419"/>
      <c r="E925" s="2419"/>
      <c r="F925" s="2419"/>
      <c r="G925" s="2419"/>
      <c r="H925" s="2419"/>
      <c r="I925" s="2419"/>
      <c r="J925" s="2419"/>
      <c r="K925" s="2419"/>
      <c r="L925" s="2419"/>
      <c r="M925" s="2419"/>
      <c r="N925" s="2419"/>
      <c r="O925" s="2419"/>
      <c r="P925" s="2419"/>
      <c r="Q925" s="2419"/>
      <c r="R925" s="2419"/>
      <c r="S925" s="2419"/>
      <c r="T925" s="2419"/>
      <c r="U925" s="2419"/>
      <c r="V925" s="2419"/>
      <c r="W925" s="2419"/>
      <c r="X925" s="2419"/>
      <c r="Y925" s="2419"/>
      <c r="Z925" s="2419"/>
      <c r="AA925" s="2184"/>
      <c r="AB925" s="2184"/>
      <c r="AC925" s="2184"/>
    </row>
    <row r="926" spans="1:29" ht="12.5">
      <c r="A926" s="2419"/>
      <c r="B926" s="862"/>
      <c r="C926" s="2419"/>
      <c r="D926" s="2419"/>
      <c r="E926" s="2419"/>
      <c r="F926" s="2419"/>
      <c r="G926" s="2419"/>
      <c r="H926" s="2419"/>
      <c r="I926" s="2419"/>
      <c r="J926" s="2419"/>
      <c r="K926" s="2419"/>
      <c r="L926" s="2419"/>
      <c r="M926" s="2419"/>
      <c r="N926" s="2419"/>
      <c r="O926" s="2419"/>
      <c r="P926" s="2419"/>
      <c r="Q926" s="2419"/>
      <c r="R926" s="2419"/>
      <c r="S926" s="2419"/>
      <c r="T926" s="2419"/>
      <c r="U926" s="2419"/>
      <c r="V926" s="2419"/>
      <c r="W926" s="2419"/>
      <c r="X926" s="2419"/>
      <c r="Y926" s="2419"/>
      <c r="Z926" s="2419"/>
      <c r="AA926" s="2184"/>
      <c r="AB926" s="2184"/>
      <c r="AC926" s="2184"/>
    </row>
    <row r="927" spans="1:29" ht="12.5">
      <c r="A927" s="2419"/>
      <c r="B927" s="862"/>
      <c r="C927" s="2419"/>
      <c r="D927" s="2419"/>
      <c r="E927" s="2419"/>
      <c r="F927" s="2419"/>
      <c r="G927" s="2419"/>
      <c r="H927" s="2419"/>
      <c r="I927" s="2419"/>
      <c r="J927" s="2419"/>
      <c r="K927" s="2419"/>
      <c r="L927" s="2419"/>
      <c r="M927" s="2419"/>
      <c r="N927" s="2419"/>
      <c r="O927" s="2419"/>
      <c r="P927" s="2419"/>
      <c r="Q927" s="2419"/>
      <c r="R927" s="2419"/>
      <c r="S927" s="2419"/>
      <c r="T927" s="2419"/>
      <c r="U927" s="2419"/>
      <c r="V927" s="2419"/>
      <c r="W927" s="2419"/>
      <c r="X927" s="2419"/>
      <c r="Y927" s="2419"/>
      <c r="Z927" s="2419"/>
      <c r="AA927" s="2184"/>
      <c r="AB927" s="2184"/>
      <c r="AC927" s="2184"/>
    </row>
    <row r="928" spans="1:29" ht="12.5">
      <c r="A928" s="2419"/>
      <c r="B928" s="862"/>
      <c r="C928" s="2419"/>
      <c r="D928" s="2419"/>
      <c r="E928" s="2419"/>
      <c r="F928" s="2419"/>
      <c r="G928" s="2419"/>
      <c r="H928" s="2419"/>
      <c r="I928" s="2419"/>
      <c r="J928" s="2419"/>
      <c r="K928" s="2419"/>
      <c r="L928" s="2419"/>
      <c r="M928" s="2419"/>
      <c r="N928" s="2419"/>
      <c r="O928" s="2419"/>
      <c r="P928" s="2419"/>
      <c r="Q928" s="2419"/>
      <c r="R928" s="2419"/>
      <c r="S928" s="2419"/>
      <c r="T928" s="2419"/>
      <c r="U928" s="2419"/>
      <c r="V928" s="2419"/>
      <c r="W928" s="2419"/>
      <c r="X928" s="2419"/>
      <c r="Y928" s="2419"/>
      <c r="Z928" s="2419"/>
      <c r="AA928" s="2184"/>
      <c r="AB928" s="2184"/>
      <c r="AC928" s="2184"/>
    </row>
    <row r="929" spans="1:29" ht="12.5">
      <c r="A929" s="2419"/>
      <c r="B929" s="862"/>
      <c r="C929" s="2419"/>
      <c r="D929" s="2419"/>
      <c r="E929" s="2419"/>
      <c r="F929" s="2419"/>
      <c r="G929" s="2419"/>
      <c r="H929" s="2419"/>
      <c r="I929" s="2419"/>
      <c r="J929" s="2419"/>
      <c r="K929" s="2419"/>
      <c r="L929" s="2419"/>
      <c r="M929" s="2419"/>
      <c r="N929" s="2419"/>
      <c r="O929" s="2419"/>
      <c r="P929" s="2419"/>
      <c r="Q929" s="2419"/>
      <c r="R929" s="2419"/>
      <c r="S929" s="2419"/>
      <c r="T929" s="2419"/>
      <c r="U929" s="2419"/>
      <c r="V929" s="2419"/>
      <c r="W929" s="2419"/>
      <c r="X929" s="2419"/>
      <c r="Y929" s="2419"/>
      <c r="Z929" s="2419"/>
      <c r="AA929" s="2184"/>
      <c r="AB929" s="2184"/>
      <c r="AC929" s="2184"/>
    </row>
    <row r="930" spans="1:29" ht="12.5">
      <c r="A930" s="2419"/>
      <c r="B930" s="862"/>
      <c r="C930" s="2419"/>
      <c r="D930" s="2419"/>
      <c r="E930" s="2419"/>
      <c r="F930" s="2419"/>
      <c r="G930" s="2419"/>
      <c r="H930" s="2419"/>
      <c r="I930" s="2419"/>
      <c r="J930" s="2419"/>
      <c r="K930" s="2419"/>
      <c r="L930" s="2419"/>
      <c r="M930" s="2419"/>
      <c r="N930" s="2419"/>
      <c r="O930" s="2419"/>
      <c r="P930" s="2419"/>
      <c r="Q930" s="2419"/>
      <c r="R930" s="2419"/>
      <c r="S930" s="2419"/>
      <c r="T930" s="2419"/>
      <c r="U930" s="2419"/>
      <c r="V930" s="2419"/>
      <c r="W930" s="2419"/>
      <c r="X930" s="2419"/>
      <c r="Y930" s="2419"/>
      <c r="Z930" s="2419"/>
      <c r="AA930" s="2184"/>
      <c r="AB930" s="2184"/>
      <c r="AC930" s="2184"/>
    </row>
    <row r="931" spans="1:29" ht="12.5">
      <c r="A931" s="2419"/>
      <c r="B931" s="862"/>
      <c r="C931" s="2419"/>
      <c r="D931" s="2419"/>
      <c r="E931" s="2419"/>
      <c r="F931" s="2419"/>
      <c r="G931" s="2419"/>
      <c r="H931" s="2419"/>
      <c r="I931" s="2419"/>
      <c r="J931" s="2419"/>
      <c r="K931" s="2419"/>
      <c r="L931" s="2419"/>
      <c r="M931" s="2419"/>
      <c r="N931" s="2419"/>
      <c r="O931" s="2419"/>
      <c r="P931" s="2419"/>
      <c r="Q931" s="2419"/>
      <c r="R931" s="2419"/>
      <c r="S931" s="2419"/>
      <c r="T931" s="2419"/>
      <c r="U931" s="2419"/>
      <c r="V931" s="2419"/>
      <c r="W931" s="2419"/>
      <c r="X931" s="2419"/>
      <c r="Y931" s="2419"/>
      <c r="Z931" s="2419"/>
      <c r="AA931" s="2184"/>
      <c r="AB931" s="2184"/>
      <c r="AC931" s="2184"/>
    </row>
    <row r="932" spans="1:29" ht="12.5">
      <c r="A932" s="2419"/>
      <c r="B932" s="862"/>
      <c r="C932" s="2419"/>
      <c r="D932" s="2419"/>
      <c r="E932" s="2419"/>
      <c r="F932" s="2419"/>
      <c r="G932" s="2419"/>
      <c r="H932" s="2419"/>
      <c r="I932" s="2419"/>
      <c r="J932" s="2419"/>
      <c r="K932" s="2419"/>
      <c r="L932" s="2419"/>
      <c r="M932" s="2419"/>
      <c r="N932" s="2419"/>
      <c r="O932" s="2419"/>
      <c r="P932" s="2419"/>
      <c r="Q932" s="2419"/>
      <c r="R932" s="2419"/>
      <c r="S932" s="2419"/>
      <c r="T932" s="2419"/>
      <c r="U932" s="2419"/>
      <c r="V932" s="2419"/>
      <c r="W932" s="2419"/>
      <c r="X932" s="2419"/>
      <c r="Y932" s="2419"/>
      <c r="Z932" s="2419"/>
      <c r="AA932" s="2184"/>
      <c r="AB932" s="2184"/>
      <c r="AC932" s="2184"/>
    </row>
    <row r="933" spans="1:29" ht="12.5">
      <c r="A933" s="2419"/>
      <c r="B933" s="862"/>
      <c r="C933" s="2419"/>
      <c r="D933" s="2419"/>
      <c r="E933" s="2419"/>
      <c r="F933" s="2419"/>
      <c r="G933" s="2419"/>
      <c r="H933" s="2419"/>
      <c r="I933" s="2419"/>
      <c r="J933" s="2419"/>
      <c r="K933" s="2419"/>
      <c r="L933" s="2419"/>
      <c r="M933" s="2419"/>
      <c r="N933" s="2419"/>
      <c r="O933" s="2419"/>
      <c r="P933" s="2419"/>
      <c r="Q933" s="2419"/>
      <c r="R933" s="2419"/>
      <c r="S933" s="2419"/>
      <c r="T933" s="2419"/>
      <c r="U933" s="2419"/>
      <c r="V933" s="2419"/>
      <c r="W933" s="2419"/>
      <c r="X933" s="2419"/>
      <c r="Y933" s="2419"/>
      <c r="Z933" s="2419"/>
      <c r="AA933" s="2184"/>
      <c r="AB933" s="2184"/>
      <c r="AC933" s="2184"/>
    </row>
    <row r="934" spans="1:29" ht="12.5">
      <c r="A934" s="2419"/>
      <c r="B934" s="862"/>
      <c r="C934" s="2419"/>
      <c r="D934" s="2419"/>
      <c r="E934" s="2419"/>
      <c r="F934" s="2419"/>
      <c r="G934" s="2419"/>
      <c r="H934" s="2419"/>
      <c r="I934" s="2419"/>
      <c r="J934" s="2419"/>
      <c r="K934" s="2419"/>
      <c r="L934" s="2419"/>
      <c r="M934" s="2419"/>
      <c r="N934" s="2419"/>
      <c r="O934" s="2419"/>
      <c r="P934" s="2419"/>
      <c r="Q934" s="2419"/>
      <c r="R934" s="2419"/>
      <c r="S934" s="2419"/>
      <c r="T934" s="2419"/>
      <c r="U934" s="2419"/>
      <c r="V934" s="2419"/>
      <c r="W934" s="2419"/>
      <c r="X934" s="2419"/>
      <c r="Y934" s="2419"/>
      <c r="Z934" s="2419"/>
      <c r="AA934" s="2184"/>
      <c r="AB934" s="2184"/>
      <c r="AC934" s="2184"/>
    </row>
    <row r="935" spans="1:29" ht="12.5">
      <c r="A935" s="2419"/>
      <c r="B935" s="862"/>
      <c r="C935" s="2419"/>
      <c r="D935" s="2419"/>
      <c r="E935" s="2419"/>
      <c r="F935" s="2419"/>
      <c r="G935" s="2419"/>
      <c r="H935" s="2419"/>
      <c r="I935" s="2419"/>
      <c r="J935" s="2419"/>
      <c r="K935" s="2419"/>
      <c r="L935" s="2419"/>
      <c r="M935" s="2419"/>
      <c r="N935" s="2419"/>
      <c r="O935" s="2419"/>
      <c r="P935" s="2419"/>
      <c r="Q935" s="2419"/>
      <c r="R935" s="2419"/>
      <c r="S935" s="2419"/>
      <c r="T935" s="2419"/>
      <c r="U935" s="2419"/>
      <c r="V935" s="2419"/>
      <c r="W935" s="2419"/>
      <c r="X935" s="2419"/>
      <c r="Y935" s="2419"/>
      <c r="Z935" s="2419"/>
      <c r="AA935" s="2184"/>
      <c r="AB935" s="2184"/>
      <c r="AC935" s="2184"/>
    </row>
    <row r="936" spans="1:29" ht="12.5">
      <c r="A936" s="2419"/>
      <c r="B936" s="862"/>
      <c r="C936" s="2419"/>
      <c r="D936" s="2419"/>
      <c r="E936" s="2419"/>
      <c r="F936" s="2419"/>
      <c r="G936" s="2419"/>
      <c r="H936" s="2419"/>
      <c r="I936" s="2419"/>
      <c r="J936" s="2419"/>
      <c r="K936" s="2419"/>
      <c r="L936" s="2419"/>
      <c r="M936" s="2419"/>
      <c r="N936" s="2419"/>
      <c r="O936" s="2419"/>
      <c r="P936" s="2419"/>
      <c r="Q936" s="2419"/>
      <c r="R936" s="2419"/>
      <c r="S936" s="2419"/>
      <c r="T936" s="2419"/>
      <c r="U936" s="2419"/>
      <c r="V936" s="2419"/>
      <c r="W936" s="2419"/>
      <c r="X936" s="2419"/>
      <c r="Y936" s="2419"/>
      <c r="Z936" s="2419"/>
      <c r="AA936" s="2184"/>
      <c r="AB936" s="2184"/>
      <c r="AC936" s="2184"/>
    </row>
    <row r="937" spans="1:29" ht="12.5">
      <c r="A937" s="2419"/>
      <c r="B937" s="862"/>
      <c r="C937" s="2419"/>
      <c r="D937" s="2419"/>
      <c r="E937" s="2419"/>
      <c r="F937" s="2419"/>
      <c r="G937" s="2419"/>
      <c r="H937" s="2419"/>
      <c r="I937" s="2419"/>
      <c r="J937" s="2419"/>
      <c r="K937" s="2419"/>
      <c r="L937" s="2419"/>
      <c r="M937" s="2419"/>
      <c r="N937" s="2419"/>
      <c r="O937" s="2419"/>
      <c r="P937" s="2419"/>
      <c r="Q937" s="2419"/>
      <c r="R937" s="2419"/>
      <c r="S937" s="2419"/>
      <c r="T937" s="2419"/>
      <c r="U937" s="2419"/>
      <c r="V937" s="2419"/>
      <c r="W937" s="2419"/>
      <c r="X937" s="2419"/>
      <c r="Y937" s="2419"/>
      <c r="Z937" s="2419"/>
      <c r="AA937" s="2184"/>
      <c r="AB937" s="2184"/>
      <c r="AC937" s="2184"/>
    </row>
    <row r="938" spans="1:29" ht="12.5">
      <c r="A938" s="2419"/>
      <c r="B938" s="862"/>
      <c r="C938" s="2419"/>
      <c r="D938" s="2419"/>
      <c r="E938" s="2419"/>
      <c r="F938" s="2419"/>
      <c r="G938" s="2419"/>
      <c r="H938" s="2419"/>
      <c r="I938" s="2419"/>
      <c r="J938" s="2419"/>
      <c r="K938" s="2419"/>
      <c r="L938" s="2419"/>
      <c r="M938" s="2419"/>
      <c r="N938" s="2419"/>
      <c r="O938" s="2419"/>
      <c r="P938" s="2419"/>
      <c r="Q938" s="2419"/>
      <c r="R938" s="2419"/>
      <c r="S938" s="2419"/>
      <c r="T938" s="2419"/>
      <c r="U938" s="2419"/>
      <c r="V938" s="2419"/>
      <c r="W938" s="2419"/>
      <c r="X938" s="2419"/>
      <c r="Y938" s="2419"/>
      <c r="Z938" s="2419"/>
      <c r="AA938" s="2184"/>
      <c r="AB938" s="2184"/>
      <c r="AC938" s="2184"/>
    </row>
    <row r="939" spans="1:29" ht="12.5">
      <c r="A939" s="2419"/>
      <c r="B939" s="862"/>
      <c r="C939" s="2419"/>
      <c r="D939" s="2419"/>
      <c r="E939" s="2419"/>
      <c r="F939" s="2419"/>
      <c r="G939" s="2419"/>
      <c r="H939" s="2419"/>
      <c r="I939" s="2419"/>
      <c r="J939" s="2419"/>
      <c r="K939" s="2419"/>
      <c r="L939" s="2419"/>
      <c r="M939" s="2419"/>
      <c r="N939" s="2419"/>
      <c r="O939" s="2419"/>
      <c r="P939" s="2419"/>
      <c r="Q939" s="2419"/>
      <c r="R939" s="2419"/>
      <c r="S939" s="2419"/>
      <c r="T939" s="2419"/>
      <c r="U939" s="2419"/>
      <c r="V939" s="2419"/>
      <c r="W939" s="2419"/>
      <c r="X939" s="2419"/>
      <c r="Y939" s="2419"/>
      <c r="Z939" s="2419"/>
      <c r="AA939" s="2184"/>
      <c r="AB939" s="2184"/>
      <c r="AC939" s="2184"/>
    </row>
    <row r="940" spans="1:29" ht="12.5">
      <c r="A940" s="2419"/>
      <c r="B940" s="862"/>
      <c r="C940" s="2419"/>
      <c r="D940" s="2419"/>
      <c r="E940" s="2419"/>
      <c r="F940" s="2419"/>
      <c r="G940" s="2419"/>
      <c r="H940" s="2419"/>
      <c r="I940" s="2419"/>
      <c r="J940" s="2419"/>
      <c r="K940" s="2419"/>
      <c r="L940" s="2419"/>
      <c r="M940" s="2419"/>
      <c r="N940" s="2419"/>
      <c r="O940" s="2419"/>
      <c r="P940" s="2419"/>
      <c r="Q940" s="2419"/>
      <c r="R940" s="2419"/>
      <c r="S940" s="2419"/>
      <c r="T940" s="2419"/>
      <c r="U940" s="2419"/>
      <c r="V940" s="2419"/>
      <c r="W940" s="2419"/>
      <c r="X940" s="2419"/>
      <c r="Y940" s="2419"/>
      <c r="Z940" s="2419"/>
      <c r="AA940" s="2184"/>
      <c r="AB940" s="2184"/>
      <c r="AC940" s="2184"/>
    </row>
    <row r="941" spans="1:29" ht="12.5">
      <c r="A941" s="2419"/>
      <c r="B941" s="862"/>
      <c r="C941" s="2419"/>
      <c r="D941" s="2419"/>
      <c r="E941" s="2419"/>
      <c r="F941" s="2419"/>
      <c r="G941" s="2419"/>
      <c r="H941" s="2419"/>
      <c r="I941" s="2419"/>
      <c r="J941" s="2419"/>
      <c r="K941" s="2419"/>
      <c r="L941" s="2419"/>
      <c r="M941" s="2419"/>
      <c r="N941" s="2419"/>
      <c r="O941" s="2419"/>
      <c r="P941" s="2419"/>
      <c r="Q941" s="2419"/>
      <c r="R941" s="2419"/>
      <c r="S941" s="2419"/>
      <c r="T941" s="2419"/>
      <c r="U941" s="2419"/>
      <c r="V941" s="2419"/>
      <c r="W941" s="2419"/>
      <c r="X941" s="2419"/>
      <c r="Y941" s="2419"/>
      <c r="Z941" s="2419"/>
      <c r="AA941" s="2184"/>
      <c r="AB941" s="2184"/>
      <c r="AC941" s="2184"/>
    </row>
    <row r="942" spans="1:29" ht="12.5">
      <c r="A942" s="2419"/>
      <c r="B942" s="862"/>
      <c r="C942" s="2419"/>
      <c r="D942" s="2419"/>
      <c r="E942" s="2419"/>
      <c r="F942" s="2419"/>
      <c r="G942" s="2419"/>
      <c r="H942" s="2419"/>
      <c r="I942" s="2419"/>
      <c r="J942" s="2419"/>
      <c r="K942" s="2419"/>
      <c r="L942" s="2419"/>
      <c r="M942" s="2419"/>
      <c r="N942" s="2419"/>
      <c r="O942" s="2419"/>
      <c r="P942" s="2419"/>
      <c r="Q942" s="2419"/>
      <c r="R942" s="2419"/>
      <c r="S942" s="2419"/>
      <c r="T942" s="2419"/>
      <c r="U942" s="2419"/>
      <c r="V942" s="2419"/>
      <c r="W942" s="2419"/>
      <c r="X942" s="2419"/>
      <c r="Y942" s="2419"/>
      <c r="Z942" s="2419"/>
      <c r="AA942" s="2184"/>
      <c r="AB942" s="2184"/>
      <c r="AC942" s="2184"/>
    </row>
    <row r="943" spans="1:29" ht="12.5">
      <c r="A943" s="2419"/>
      <c r="B943" s="862"/>
      <c r="C943" s="2419"/>
      <c r="D943" s="2419"/>
      <c r="E943" s="2419"/>
      <c r="F943" s="2419"/>
      <c r="G943" s="2419"/>
      <c r="H943" s="2419"/>
      <c r="I943" s="2419"/>
      <c r="J943" s="2419"/>
      <c r="K943" s="2419"/>
      <c r="L943" s="2419"/>
      <c r="M943" s="2419"/>
      <c r="N943" s="2419"/>
      <c r="O943" s="2419"/>
      <c r="P943" s="2419"/>
      <c r="Q943" s="2419"/>
      <c r="R943" s="2419"/>
      <c r="S943" s="2419"/>
      <c r="T943" s="2419"/>
      <c r="U943" s="2419"/>
      <c r="V943" s="2419"/>
      <c r="W943" s="2419"/>
      <c r="X943" s="2419"/>
      <c r="Y943" s="2419"/>
      <c r="Z943" s="2419"/>
      <c r="AA943" s="2184"/>
      <c r="AB943" s="2184"/>
      <c r="AC943" s="2184"/>
    </row>
    <row r="944" spans="1:29" ht="12.5">
      <c r="A944" s="2419"/>
      <c r="B944" s="862"/>
      <c r="C944" s="2419"/>
      <c r="D944" s="2419"/>
      <c r="E944" s="2419"/>
      <c r="F944" s="2419"/>
      <c r="G944" s="2419"/>
      <c r="H944" s="2419"/>
      <c r="I944" s="2419"/>
      <c r="J944" s="2419"/>
      <c r="K944" s="2419"/>
      <c r="L944" s="2419"/>
      <c r="M944" s="2419"/>
      <c r="N944" s="2419"/>
      <c r="O944" s="2419"/>
      <c r="P944" s="2419"/>
      <c r="Q944" s="2419"/>
      <c r="R944" s="2419"/>
      <c r="S944" s="2419"/>
      <c r="T944" s="2419"/>
      <c r="U944" s="2419"/>
      <c r="V944" s="2419"/>
      <c r="W944" s="2419"/>
      <c r="X944" s="2419"/>
      <c r="Y944" s="2419"/>
      <c r="Z944" s="2419"/>
      <c r="AA944" s="2184"/>
      <c r="AB944" s="2184"/>
      <c r="AC944" s="2184"/>
    </row>
    <row r="945" spans="1:29" ht="12.5">
      <c r="A945" s="2419"/>
      <c r="B945" s="862"/>
      <c r="C945" s="2419"/>
      <c r="D945" s="2419"/>
      <c r="E945" s="2419"/>
      <c r="F945" s="2419"/>
      <c r="G945" s="2419"/>
      <c r="H945" s="2419"/>
      <c r="I945" s="2419"/>
      <c r="J945" s="2419"/>
      <c r="K945" s="2419"/>
      <c r="L945" s="2419"/>
      <c r="M945" s="2419"/>
      <c r="N945" s="2419"/>
      <c r="O945" s="2419"/>
      <c r="P945" s="2419"/>
      <c r="Q945" s="2419"/>
      <c r="R945" s="2419"/>
      <c r="S945" s="2419"/>
      <c r="T945" s="2419"/>
      <c r="U945" s="2419"/>
      <c r="V945" s="2419"/>
      <c r="W945" s="2419"/>
      <c r="X945" s="2419"/>
      <c r="Y945" s="2419"/>
      <c r="Z945" s="2419"/>
      <c r="AA945" s="2184"/>
      <c r="AB945" s="2184"/>
      <c r="AC945" s="2184"/>
    </row>
    <row r="946" spans="1:29" ht="12.5">
      <c r="A946" s="2419"/>
      <c r="B946" s="862"/>
      <c r="C946" s="2419"/>
      <c r="D946" s="2419"/>
      <c r="E946" s="2419"/>
      <c r="F946" s="2419"/>
      <c r="G946" s="2419"/>
      <c r="H946" s="2419"/>
      <c r="I946" s="2419"/>
      <c r="J946" s="2419"/>
      <c r="K946" s="2419"/>
      <c r="L946" s="2419"/>
      <c r="M946" s="2419"/>
      <c r="N946" s="2419"/>
      <c r="O946" s="2419"/>
      <c r="P946" s="2419"/>
      <c r="Q946" s="2419"/>
      <c r="R946" s="2419"/>
      <c r="S946" s="2419"/>
      <c r="T946" s="2419"/>
      <c r="U946" s="2419"/>
      <c r="V946" s="2419"/>
      <c r="W946" s="2419"/>
      <c r="X946" s="2419"/>
      <c r="Y946" s="2419"/>
      <c r="Z946" s="2419"/>
      <c r="AA946" s="2184"/>
      <c r="AB946" s="2184"/>
      <c r="AC946" s="2184"/>
    </row>
    <row r="947" spans="1:29" ht="12.5">
      <c r="A947" s="2419"/>
      <c r="B947" s="862"/>
      <c r="C947" s="2419"/>
      <c r="D947" s="2419"/>
      <c r="E947" s="2419"/>
      <c r="F947" s="2419"/>
      <c r="G947" s="2419"/>
      <c r="H947" s="2419"/>
      <c r="I947" s="2419"/>
      <c r="J947" s="2419"/>
      <c r="K947" s="2419"/>
      <c r="L947" s="2419"/>
      <c r="M947" s="2419"/>
      <c r="N947" s="2419"/>
      <c r="O947" s="2419"/>
      <c r="P947" s="2419"/>
      <c r="Q947" s="2419"/>
      <c r="R947" s="2419"/>
      <c r="S947" s="2419"/>
      <c r="T947" s="2419"/>
      <c r="U947" s="2419"/>
      <c r="V947" s="2419"/>
      <c r="W947" s="2419"/>
      <c r="X947" s="2419"/>
      <c r="Y947" s="2419"/>
      <c r="Z947" s="2419"/>
      <c r="AA947" s="2184"/>
      <c r="AB947" s="2184"/>
      <c r="AC947" s="2184"/>
    </row>
    <row r="948" spans="1:29" ht="12.5">
      <c r="A948" s="2419"/>
      <c r="B948" s="862"/>
      <c r="C948" s="2419"/>
      <c r="D948" s="2419"/>
      <c r="E948" s="2419"/>
      <c r="F948" s="2419"/>
      <c r="G948" s="2419"/>
      <c r="H948" s="2419"/>
      <c r="I948" s="2419"/>
      <c r="J948" s="2419"/>
      <c r="K948" s="2419"/>
      <c r="L948" s="2419"/>
      <c r="M948" s="2419"/>
      <c r="N948" s="2419"/>
      <c r="O948" s="2419"/>
      <c r="P948" s="2419"/>
      <c r="Q948" s="2419"/>
      <c r="R948" s="2419"/>
      <c r="S948" s="2419"/>
      <c r="T948" s="2419"/>
      <c r="U948" s="2419"/>
      <c r="V948" s="2419"/>
      <c r="W948" s="2419"/>
      <c r="X948" s="2419"/>
      <c r="Y948" s="2419"/>
      <c r="Z948" s="2419"/>
      <c r="AA948" s="2184"/>
      <c r="AB948" s="2184"/>
      <c r="AC948" s="2184"/>
    </row>
    <row r="949" spans="1:29" ht="12.5">
      <c r="A949" s="2419"/>
      <c r="B949" s="862"/>
      <c r="C949" s="2419"/>
      <c r="D949" s="2419"/>
      <c r="E949" s="2419"/>
      <c r="F949" s="2419"/>
      <c r="G949" s="2419"/>
      <c r="H949" s="2419"/>
      <c r="I949" s="2419"/>
      <c r="J949" s="2419"/>
      <c r="K949" s="2419"/>
      <c r="L949" s="2419"/>
      <c r="M949" s="2419"/>
      <c r="N949" s="2419"/>
      <c r="O949" s="2419"/>
      <c r="P949" s="2419"/>
      <c r="Q949" s="2419"/>
      <c r="R949" s="2419"/>
      <c r="S949" s="2419"/>
      <c r="T949" s="2419"/>
      <c r="U949" s="2419"/>
      <c r="V949" s="2419"/>
      <c r="W949" s="2419"/>
      <c r="X949" s="2419"/>
      <c r="Y949" s="2419"/>
      <c r="Z949" s="2419"/>
      <c r="AA949" s="2184"/>
      <c r="AB949" s="2184"/>
      <c r="AC949" s="2184"/>
    </row>
    <row r="950" spans="1:29" ht="12.5">
      <c r="A950" s="2419"/>
      <c r="B950" s="862"/>
      <c r="C950" s="2419"/>
      <c r="D950" s="2419"/>
      <c r="E950" s="2419"/>
      <c r="F950" s="2419"/>
      <c r="G950" s="2419"/>
      <c r="H950" s="2419"/>
      <c r="I950" s="2419"/>
      <c r="J950" s="2419"/>
      <c r="K950" s="2419"/>
      <c r="L950" s="2419"/>
      <c r="M950" s="2419"/>
      <c r="N950" s="2419"/>
      <c r="O950" s="2419"/>
      <c r="P950" s="2419"/>
      <c r="Q950" s="2419"/>
      <c r="R950" s="2419"/>
      <c r="S950" s="2419"/>
      <c r="T950" s="2419"/>
      <c r="U950" s="2419"/>
      <c r="V950" s="2419"/>
      <c r="W950" s="2419"/>
      <c r="X950" s="2419"/>
      <c r="Y950" s="2419"/>
      <c r="Z950" s="2419"/>
      <c r="AA950" s="2184"/>
      <c r="AB950" s="2184"/>
      <c r="AC950" s="2184"/>
    </row>
    <row r="951" spans="1:29" ht="12.5">
      <c r="A951" s="2419"/>
      <c r="B951" s="862"/>
      <c r="C951" s="2419"/>
      <c r="D951" s="2419"/>
      <c r="E951" s="2419"/>
      <c r="F951" s="2419"/>
      <c r="G951" s="2419"/>
      <c r="H951" s="2419"/>
      <c r="I951" s="2419"/>
      <c r="J951" s="2419"/>
      <c r="K951" s="2419"/>
      <c r="L951" s="2419"/>
      <c r="M951" s="2419"/>
      <c r="N951" s="2419"/>
      <c r="O951" s="2419"/>
      <c r="P951" s="2419"/>
      <c r="Q951" s="2419"/>
      <c r="R951" s="2419"/>
      <c r="S951" s="2419"/>
      <c r="T951" s="2419"/>
      <c r="U951" s="2419"/>
      <c r="V951" s="2419"/>
      <c r="W951" s="2419"/>
      <c r="X951" s="2419"/>
      <c r="Y951" s="2419"/>
      <c r="Z951" s="2419"/>
      <c r="AA951" s="2184"/>
      <c r="AB951" s="2184"/>
      <c r="AC951" s="2184"/>
    </row>
    <row r="952" spans="1:29" ht="12.5">
      <c r="A952" s="2419"/>
      <c r="B952" s="862"/>
      <c r="C952" s="2419"/>
      <c r="D952" s="2419"/>
      <c r="E952" s="2419"/>
      <c r="F952" s="2419"/>
      <c r="G952" s="2419"/>
      <c r="H952" s="2419"/>
      <c r="I952" s="2419"/>
      <c r="J952" s="2419"/>
      <c r="K952" s="2419"/>
      <c r="L952" s="2419"/>
      <c r="M952" s="2419"/>
      <c r="N952" s="2419"/>
      <c r="O952" s="2419"/>
      <c r="P952" s="2419"/>
      <c r="Q952" s="2419"/>
      <c r="R952" s="2419"/>
      <c r="S952" s="2419"/>
      <c r="T952" s="2419"/>
      <c r="U952" s="2419"/>
      <c r="V952" s="2419"/>
      <c r="W952" s="2419"/>
      <c r="X952" s="2419"/>
      <c r="Y952" s="2419"/>
      <c r="Z952" s="2419"/>
      <c r="AA952" s="2184"/>
      <c r="AB952" s="2184"/>
      <c r="AC952" s="2184"/>
    </row>
    <row r="953" spans="1:29" ht="12.5">
      <c r="A953" s="2419"/>
      <c r="B953" s="862"/>
      <c r="C953" s="2419"/>
      <c r="D953" s="2419"/>
      <c r="E953" s="2419"/>
      <c r="F953" s="2419"/>
      <c r="G953" s="2419"/>
      <c r="H953" s="2419"/>
      <c r="I953" s="2419"/>
      <c r="J953" s="2419"/>
      <c r="K953" s="2419"/>
      <c r="L953" s="2419"/>
      <c r="M953" s="2419"/>
      <c r="N953" s="2419"/>
      <c r="O953" s="2419"/>
      <c r="P953" s="2419"/>
      <c r="Q953" s="2419"/>
      <c r="R953" s="2419"/>
      <c r="S953" s="2419"/>
      <c r="T953" s="2419"/>
      <c r="U953" s="2419"/>
      <c r="V953" s="2419"/>
      <c r="W953" s="2419"/>
      <c r="X953" s="2419"/>
      <c r="Y953" s="2419"/>
      <c r="Z953" s="2419"/>
      <c r="AA953" s="2184"/>
      <c r="AB953" s="2184"/>
      <c r="AC953" s="2184"/>
    </row>
    <row r="954" spans="1:29" ht="12.5">
      <c r="A954" s="2419"/>
      <c r="B954" s="862"/>
      <c r="C954" s="2419"/>
      <c r="D954" s="2419"/>
      <c r="E954" s="2419"/>
      <c r="F954" s="2419"/>
      <c r="G954" s="2419"/>
      <c r="H954" s="2419"/>
      <c r="I954" s="2419"/>
      <c r="J954" s="2419"/>
      <c r="K954" s="2419"/>
      <c r="L954" s="2419"/>
      <c r="M954" s="2419"/>
      <c r="N954" s="2419"/>
      <c r="O954" s="2419"/>
      <c r="P954" s="2419"/>
      <c r="Q954" s="2419"/>
      <c r="R954" s="2419"/>
      <c r="S954" s="2419"/>
      <c r="T954" s="2419"/>
      <c r="U954" s="2419"/>
      <c r="V954" s="2419"/>
      <c r="W954" s="2419"/>
      <c r="X954" s="2419"/>
      <c r="Y954" s="2419"/>
      <c r="Z954" s="2419"/>
      <c r="AA954" s="2184"/>
      <c r="AB954" s="2184"/>
      <c r="AC954" s="2184"/>
    </row>
    <row r="955" spans="1:29" ht="12.5">
      <c r="A955" s="2419"/>
      <c r="B955" s="862"/>
      <c r="C955" s="2419"/>
      <c r="D955" s="2419"/>
      <c r="E955" s="2419"/>
      <c r="F955" s="2419"/>
      <c r="G955" s="2419"/>
      <c r="H955" s="2419"/>
      <c r="I955" s="2419"/>
      <c r="J955" s="2419"/>
      <c r="K955" s="2419"/>
      <c r="L955" s="2419"/>
      <c r="M955" s="2419"/>
      <c r="N955" s="2419"/>
      <c r="O955" s="2419"/>
      <c r="P955" s="2419"/>
      <c r="Q955" s="2419"/>
      <c r="R955" s="2419"/>
      <c r="S955" s="2419"/>
      <c r="T955" s="2419"/>
      <c r="U955" s="2419"/>
      <c r="V955" s="2419"/>
      <c r="W955" s="2419"/>
      <c r="X955" s="2419"/>
      <c r="Y955" s="2419"/>
      <c r="Z955" s="2419"/>
      <c r="AA955" s="2184"/>
      <c r="AB955" s="2184"/>
      <c r="AC955" s="2184"/>
    </row>
    <row r="956" spans="1:29" ht="12.5">
      <c r="A956" s="2419"/>
      <c r="B956" s="862"/>
      <c r="C956" s="2419"/>
      <c r="D956" s="2419"/>
      <c r="E956" s="2419"/>
      <c r="F956" s="2419"/>
      <c r="G956" s="2419"/>
      <c r="H956" s="2419"/>
      <c r="I956" s="2419"/>
      <c r="J956" s="2419"/>
      <c r="K956" s="2419"/>
      <c r="L956" s="2419"/>
      <c r="M956" s="2419"/>
      <c r="N956" s="2419"/>
      <c r="O956" s="2419"/>
      <c r="P956" s="2419"/>
      <c r="Q956" s="2419"/>
      <c r="R956" s="2419"/>
      <c r="S956" s="2419"/>
      <c r="T956" s="2419"/>
      <c r="U956" s="2419"/>
      <c r="V956" s="2419"/>
      <c r="W956" s="2419"/>
      <c r="X956" s="2419"/>
      <c r="Y956" s="2419"/>
      <c r="Z956" s="2419"/>
      <c r="AA956" s="2184"/>
      <c r="AB956" s="2184"/>
      <c r="AC956" s="2184"/>
    </row>
    <row r="957" spans="1:29" ht="12.5">
      <c r="A957" s="2419"/>
      <c r="B957" s="862"/>
      <c r="C957" s="2419"/>
      <c r="D957" s="2419"/>
      <c r="E957" s="2419"/>
      <c r="F957" s="2419"/>
      <c r="G957" s="2419"/>
      <c r="H957" s="2419"/>
      <c r="I957" s="2419"/>
      <c r="J957" s="2419"/>
      <c r="K957" s="2419"/>
      <c r="L957" s="2419"/>
      <c r="M957" s="2419"/>
      <c r="N957" s="2419"/>
      <c r="O957" s="2419"/>
      <c r="P957" s="2419"/>
      <c r="Q957" s="2419"/>
      <c r="R957" s="2419"/>
      <c r="S957" s="2419"/>
      <c r="T957" s="2419"/>
      <c r="U957" s="2419"/>
      <c r="V957" s="2419"/>
      <c r="W957" s="2419"/>
      <c r="X957" s="2419"/>
      <c r="Y957" s="2419"/>
      <c r="Z957" s="2419"/>
      <c r="AA957" s="2184"/>
      <c r="AB957" s="2184"/>
      <c r="AC957" s="2184"/>
    </row>
    <row r="958" spans="1:29" ht="12.5">
      <c r="A958" s="2419"/>
      <c r="B958" s="862"/>
      <c r="C958" s="2419"/>
      <c r="D958" s="2419"/>
      <c r="E958" s="2419"/>
      <c r="F958" s="2419"/>
      <c r="G958" s="2419"/>
      <c r="H958" s="2419"/>
      <c r="I958" s="2419"/>
      <c r="J958" s="2419"/>
      <c r="K958" s="2419"/>
      <c r="L958" s="2419"/>
      <c r="M958" s="2419"/>
      <c r="N958" s="2419"/>
      <c r="O958" s="2419"/>
      <c r="P958" s="2419"/>
      <c r="Q958" s="2419"/>
      <c r="R958" s="2419"/>
      <c r="S958" s="2419"/>
      <c r="T958" s="2419"/>
      <c r="U958" s="2419"/>
      <c r="V958" s="2419"/>
      <c r="W958" s="2419"/>
      <c r="X958" s="2419"/>
      <c r="Y958" s="2419"/>
      <c r="Z958" s="2419"/>
      <c r="AA958" s="2184"/>
      <c r="AB958" s="2184"/>
      <c r="AC958" s="2184"/>
    </row>
    <row r="959" spans="1:29" ht="12.5">
      <c r="A959" s="2419"/>
      <c r="B959" s="862"/>
      <c r="C959" s="2419"/>
      <c r="D959" s="2419"/>
      <c r="E959" s="2419"/>
      <c r="F959" s="2419"/>
      <c r="G959" s="2419"/>
      <c r="H959" s="2419"/>
      <c r="I959" s="2419"/>
      <c r="J959" s="2419"/>
      <c r="K959" s="2419"/>
      <c r="L959" s="2419"/>
      <c r="M959" s="2419"/>
      <c r="N959" s="2419"/>
      <c r="O959" s="2419"/>
      <c r="P959" s="2419"/>
      <c r="Q959" s="2419"/>
      <c r="R959" s="2419"/>
      <c r="S959" s="2419"/>
      <c r="T959" s="2419"/>
      <c r="U959" s="2419"/>
      <c r="V959" s="2419"/>
      <c r="W959" s="2419"/>
      <c r="X959" s="2419"/>
      <c r="Y959" s="2419"/>
      <c r="Z959" s="2419"/>
      <c r="AA959" s="2184"/>
      <c r="AB959" s="2184"/>
      <c r="AC959" s="2184"/>
    </row>
    <row r="960" spans="1:29" ht="12.5">
      <c r="A960" s="2419"/>
      <c r="B960" s="862"/>
      <c r="C960" s="2419"/>
      <c r="D960" s="2419"/>
      <c r="E960" s="2419"/>
      <c r="F960" s="2419"/>
      <c r="G960" s="2419"/>
      <c r="H960" s="2419"/>
      <c r="I960" s="2419"/>
      <c r="J960" s="2419"/>
      <c r="K960" s="2419"/>
      <c r="L960" s="2419"/>
      <c r="M960" s="2419"/>
      <c r="N960" s="2419"/>
      <c r="O960" s="2419"/>
      <c r="P960" s="2419"/>
      <c r="Q960" s="2419"/>
      <c r="R960" s="2419"/>
      <c r="S960" s="2419"/>
      <c r="T960" s="2419"/>
      <c r="U960" s="2419"/>
      <c r="V960" s="2419"/>
      <c r="W960" s="2419"/>
      <c r="X960" s="2419"/>
      <c r="Y960" s="2419"/>
      <c r="Z960" s="2419"/>
      <c r="AA960" s="2184"/>
      <c r="AB960" s="2184"/>
      <c r="AC960" s="2184"/>
    </row>
    <row r="961" spans="1:29" ht="12.5">
      <c r="A961" s="2419"/>
      <c r="B961" s="862"/>
      <c r="C961" s="2419"/>
      <c r="D961" s="2419"/>
      <c r="E961" s="2419"/>
      <c r="F961" s="2419"/>
      <c r="G961" s="2419"/>
      <c r="H961" s="2419"/>
      <c r="I961" s="2419"/>
      <c r="J961" s="2419"/>
      <c r="K961" s="2419"/>
      <c r="L961" s="2419"/>
      <c r="M961" s="2419"/>
      <c r="N961" s="2419"/>
      <c r="O961" s="2419"/>
      <c r="P961" s="2419"/>
      <c r="Q961" s="2419"/>
      <c r="R961" s="2419"/>
      <c r="S961" s="2419"/>
      <c r="T961" s="2419"/>
      <c r="U961" s="2419"/>
      <c r="V961" s="2419"/>
      <c r="W961" s="2419"/>
      <c r="X961" s="2419"/>
      <c r="Y961" s="2419"/>
      <c r="Z961" s="2419"/>
      <c r="AA961" s="2184"/>
      <c r="AB961" s="2184"/>
      <c r="AC961" s="2184"/>
    </row>
    <row r="962" spans="1:29" ht="12.5">
      <c r="A962" s="2419"/>
      <c r="B962" s="862"/>
      <c r="C962" s="2419"/>
      <c r="D962" s="2419"/>
      <c r="E962" s="2419"/>
      <c r="F962" s="2419"/>
      <c r="G962" s="2419"/>
      <c r="H962" s="2419"/>
      <c r="I962" s="2419"/>
      <c r="J962" s="2419"/>
      <c r="K962" s="2419"/>
      <c r="L962" s="2419"/>
      <c r="M962" s="2419"/>
      <c r="N962" s="2419"/>
      <c r="O962" s="2419"/>
      <c r="P962" s="2419"/>
      <c r="Q962" s="2419"/>
      <c r="R962" s="2419"/>
      <c r="S962" s="2419"/>
      <c r="T962" s="2419"/>
      <c r="U962" s="2419"/>
      <c r="V962" s="2419"/>
      <c r="W962" s="2419"/>
      <c r="X962" s="2419"/>
      <c r="Y962" s="2419"/>
      <c r="Z962" s="2419"/>
      <c r="AA962" s="2184"/>
      <c r="AB962" s="2184"/>
      <c r="AC962" s="2184"/>
    </row>
    <row r="963" spans="1:29" ht="12.5">
      <c r="A963" s="2419"/>
      <c r="B963" s="862"/>
      <c r="C963" s="2419"/>
      <c r="D963" s="2419"/>
      <c r="E963" s="2419"/>
      <c r="F963" s="2419"/>
      <c r="G963" s="2419"/>
      <c r="H963" s="2419"/>
      <c r="I963" s="2419"/>
      <c r="J963" s="2419"/>
      <c r="K963" s="2419"/>
      <c r="L963" s="2419"/>
      <c r="M963" s="2419"/>
      <c r="N963" s="2419"/>
      <c r="O963" s="2419"/>
      <c r="P963" s="2419"/>
      <c r="Q963" s="2419"/>
      <c r="R963" s="2419"/>
      <c r="S963" s="2419"/>
      <c r="T963" s="2419"/>
      <c r="U963" s="2419"/>
      <c r="V963" s="2419"/>
      <c r="W963" s="2419"/>
      <c r="X963" s="2419"/>
      <c r="Y963" s="2419"/>
      <c r="Z963" s="2419"/>
      <c r="AA963" s="2184"/>
      <c r="AB963" s="2184"/>
      <c r="AC963" s="2184"/>
    </row>
    <row r="964" spans="1:29" ht="12.5">
      <c r="A964" s="2419"/>
      <c r="B964" s="862"/>
      <c r="C964" s="2419"/>
      <c r="D964" s="2419"/>
      <c r="E964" s="2419"/>
      <c r="F964" s="2419"/>
      <c r="G964" s="2419"/>
      <c r="H964" s="2419"/>
      <c r="I964" s="2419"/>
      <c r="J964" s="2419"/>
      <c r="K964" s="2419"/>
      <c r="L964" s="2419"/>
      <c r="M964" s="2419"/>
      <c r="N964" s="2419"/>
      <c r="O964" s="2419"/>
      <c r="P964" s="2419"/>
      <c r="Q964" s="2419"/>
      <c r="R964" s="2419"/>
      <c r="S964" s="2419"/>
      <c r="T964" s="2419"/>
      <c r="U964" s="2419"/>
      <c r="V964" s="2419"/>
      <c r="W964" s="2419"/>
      <c r="X964" s="2419"/>
      <c r="Y964" s="2419"/>
      <c r="Z964" s="2419"/>
      <c r="AA964" s="2184"/>
      <c r="AB964" s="2184"/>
      <c r="AC964" s="2184"/>
    </row>
    <row r="965" spans="1:29" ht="12.5">
      <c r="A965" s="2419"/>
      <c r="B965" s="862"/>
      <c r="C965" s="2419"/>
      <c r="D965" s="2419"/>
      <c r="E965" s="2419"/>
      <c r="F965" s="2419"/>
      <c r="G965" s="2419"/>
      <c r="H965" s="2419"/>
      <c r="I965" s="2419"/>
      <c r="J965" s="2419"/>
      <c r="K965" s="2419"/>
      <c r="L965" s="2419"/>
      <c r="M965" s="2419"/>
      <c r="N965" s="2419"/>
      <c r="O965" s="2419"/>
      <c r="P965" s="2419"/>
      <c r="Q965" s="2419"/>
      <c r="R965" s="2419"/>
      <c r="S965" s="2419"/>
      <c r="T965" s="2419"/>
      <c r="U965" s="2419"/>
      <c r="V965" s="2419"/>
      <c r="W965" s="2419"/>
      <c r="X965" s="2419"/>
      <c r="Y965" s="2419"/>
      <c r="Z965" s="2419"/>
      <c r="AA965" s="2184"/>
      <c r="AB965" s="2184"/>
      <c r="AC965" s="2184"/>
    </row>
    <row r="966" spans="1:29" ht="12.5">
      <c r="A966" s="2419"/>
      <c r="B966" s="862"/>
      <c r="C966" s="2419"/>
      <c r="D966" s="2419"/>
      <c r="E966" s="2419"/>
      <c r="F966" s="2419"/>
      <c r="G966" s="2419"/>
      <c r="H966" s="2419"/>
      <c r="I966" s="2419"/>
      <c r="J966" s="2419"/>
      <c r="K966" s="2419"/>
      <c r="L966" s="2419"/>
      <c r="M966" s="2419"/>
      <c r="N966" s="2419"/>
      <c r="O966" s="2419"/>
      <c r="P966" s="2419"/>
      <c r="Q966" s="2419"/>
      <c r="R966" s="2419"/>
      <c r="S966" s="2419"/>
      <c r="T966" s="2419"/>
      <c r="U966" s="2419"/>
      <c r="V966" s="2419"/>
      <c r="W966" s="2419"/>
      <c r="X966" s="2419"/>
      <c r="Y966" s="2419"/>
      <c r="Z966" s="2419"/>
      <c r="AA966" s="2184"/>
      <c r="AB966" s="2184"/>
      <c r="AC966" s="2184"/>
    </row>
    <row r="967" spans="1:29" ht="12.5">
      <c r="A967" s="2419"/>
      <c r="B967" s="862"/>
      <c r="C967" s="2419"/>
      <c r="D967" s="2419"/>
      <c r="E967" s="2419"/>
      <c r="F967" s="2419"/>
      <c r="G967" s="2419"/>
      <c r="H967" s="2419"/>
      <c r="I967" s="2419"/>
      <c r="J967" s="2419"/>
      <c r="K967" s="2419"/>
      <c r="L967" s="2419"/>
      <c r="M967" s="2419"/>
      <c r="N967" s="2419"/>
      <c r="O967" s="2419"/>
      <c r="P967" s="2419"/>
      <c r="Q967" s="2419"/>
      <c r="R967" s="2419"/>
      <c r="S967" s="2419"/>
      <c r="T967" s="2419"/>
      <c r="U967" s="2419"/>
      <c r="V967" s="2419"/>
      <c r="W967" s="2419"/>
      <c r="X967" s="2419"/>
      <c r="Y967" s="2419"/>
      <c r="Z967" s="2419"/>
      <c r="AA967" s="2184"/>
      <c r="AB967" s="2184"/>
      <c r="AC967" s="2184"/>
    </row>
    <row r="968" spans="1:29" ht="12.5">
      <c r="A968" s="2419"/>
      <c r="B968" s="862"/>
      <c r="C968" s="2419"/>
      <c r="D968" s="2419"/>
      <c r="E968" s="2419"/>
      <c r="F968" s="2419"/>
      <c r="G968" s="2419"/>
      <c r="H968" s="2419"/>
      <c r="I968" s="2419"/>
      <c r="J968" s="2419"/>
      <c r="K968" s="2419"/>
      <c r="L968" s="2419"/>
      <c r="M968" s="2419"/>
      <c r="N968" s="2419"/>
      <c r="O968" s="2419"/>
      <c r="P968" s="2419"/>
      <c r="Q968" s="2419"/>
      <c r="R968" s="2419"/>
      <c r="S968" s="2419"/>
      <c r="T968" s="2419"/>
      <c r="U968" s="2419"/>
      <c r="V968" s="2419"/>
      <c r="W968" s="2419"/>
      <c r="X968" s="2419"/>
      <c r="Y968" s="2419"/>
      <c r="Z968" s="2419"/>
      <c r="AA968" s="2184"/>
      <c r="AB968" s="2184"/>
      <c r="AC968" s="2184"/>
    </row>
    <row r="969" spans="1:29" ht="12.5">
      <c r="A969" s="2419"/>
      <c r="B969" s="862"/>
      <c r="C969" s="2419"/>
      <c r="D969" s="2419"/>
      <c r="E969" s="2419"/>
      <c r="F969" s="2419"/>
      <c r="G969" s="2419"/>
      <c r="H969" s="2419"/>
      <c r="I969" s="2419"/>
      <c r="J969" s="2419"/>
      <c r="K969" s="2419"/>
      <c r="L969" s="2419"/>
      <c r="M969" s="2419"/>
      <c r="N969" s="2419"/>
      <c r="O969" s="2419"/>
      <c r="P969" s="2419"/>
      <c r="Q969" s="2419"/>
      <c r="R969" s="2419"/>
      <c r="S969" s="2419"/>
      <c r="T969" s="2419"/>
      <c r="U969" s="2419"/>
      <c r="V969" s="2419"/>
      <c r="W969" s="2419"/>
      <c r="X969" s="2419"/>
      <c r="Y969" s="2419"/>
      <c r="Z969" s="2419"/>
      <c r="AA969" s="2184"/>
      <c r="AB969" s="2184"/>
      <c r="AC969" s="2184"/>
    </row>
    <row r="970" spans="1:29" ht="12.5">
      <c r="A970" s="2419"/>
      <c r="B970" s="862"/>
      <c r="C970" s="2419"/>
      <c r="D970" s="2419"/>
      <c r="E970" s="2419"/>
      <c r="F970" s="2419"/>
      <c r="G970" s="2419"/>
      <c r="H970" s="2419"/>
      <c r="I970" s="2419"/>
      <c r="J970" s="2419"/>
      <c r="K970" s="2419"/>
      <c r="L970" s="2419"/>
      <c r="M970" s="2419"/>
      <c r="N970" s="2419"/>
      <c r="O970" s="2419"/>
      <c r="P970" s="2419"/>
      <c r="Q970" s="2419"/>
      <c r="R970" s="2419"/>
      <c r="S970" s="2419"/>
      <c r="T970" s="2419"/>
      <c r="U970" s="2419"/>
      <c r="V970" s="2419"/>
      <c r="W970" s="2419"/>
      <c r="X970" s="2419"/>
      <c r="Y970" s="2419"/>
      <c r="Z970" s="2419"/>
      <c r="AA970" s="2184"/>
      <c r="AB970" s="2184"/>
      <c r="AC970" s="2184"/>
    </row>
    <row r="971" spans="1:29" ht="12.5">
      <c r="A971" s="2419"/>
      <c r="B971" s="862"/>
      <c r="C971" s="2419"/>
      <c r="D971" s="2419"/>
      <c r="E971" s="2419"/>
      <c r="F971" s="2419"/>
      <c r="G971" s="2419"/>
      <c r="H971" s="2419"/>
      <c r="I971" s="2419"/>
      <c r="J971" s="2419"/>
      <c r="K971" s="2419"/>
      <c r="L971" s="2419"/>
      <c r="M971" s="2419"/>
      <c r="N971" s="2419"/>
      <c r="O971" s="2419"/>
      <c r="P971" s="2419"/>
      <c r="Q971" s="2419"/>
      <c r="R971" s="2419"/>
      <c r="S971" s="2419"/>
      <c r="T971" s="2419"/>
      <c r="U971" s="2419"/>
      <c r="V971" s="2419"/>
      <c r="W971" s="2419"/>
      <c r="X971" s="2419"/>
      <c r="Y971" s="2419"/>
      <c r="Z971" s="2419"/>
      <c r="AA971" s="2184"/>
      <c r="AB971" s="2184"/>
      <c r="AC971" s="2184"/>
    </row>
    <row r="972" spans="1:29" ht="12.5">
      <c r="A972" s="2419"/>
      <c r="B972" s="862"/>
      <c r="C972" s="2419"/>
      <c r="D972" s="2419"/>
      <c r="E972" s="2419"/>
      <c r="F972" s="2419"/>
      <c r="G972" s="2419"/>
      <c r="H972" s="2419"/>
      <c r="I972" s="2419"/>
      <c r="J972" s="2419"/>
      <c r="K972" s="2419"/>
      <c r="L972" s="2419"/>
      <c r="M972" s="2419"/>
      <c r="N972" s="2419"/>
      <c r="O972" s="2419"/>
      <c r="P972" s="2419"/>
      <c r="Q972" s="2419"/>
      <c r="R972" s="2419"/>
      <c r="S972" s="2419"/>
      <c r="T972" s="2419"/>
      <c r="U972" s="2419"/>
      <c r="V972" s="2419"/>
      <c r="W972" s="2419"/>
      <c r="X972" s="2419"/>
      <c r="Y972" s="2419"/>
      <c r="Z972" s="2419"/>
      <c r="AA972" s="2184"/>
      <c r="AB972" s="2184"/>
      <c r="AC972" s="2184"/>
    </row>
    <row r="973" spans="1:29" ht="12.5">
      <c r="A973" s="2419"/>
      <c r="B973" s="862"/>
      <c r="C973" s="2419"/>
      <c r="D973" s="2419"/>
      <c r="E973" s="2419"/>
      <c r="F973" s="2419"/>
      <c r="G973" s="2419"/>
      <c r="H973" s="2419"/>
      <c r="I973" s="2419"/>
      <c r="J973" s="2419"/>
      <c r="K973" s="2419"/>
      <c r="L973" s="2419"/>
      <c r="M973" s="2419"/>
      <c r="N973" s="2419"/>
      <c r="O973" s="2419"/>
      <c r="P973" s="2419"/>
      <c r="Q973" s="2419"/>
      <c r="R973" s="2419"/>
      <c r="S973" s="2419"/>
      <c r="T973" s="2419"/>
      <c r="U973" s="2419"/>
      <c r="V973" s="2419"/>
      <c r="W973" s="2419"/>
      <c r="X973" s="2419"/>
      <c r="Y973" s="2419"/>
      <c r="Z973" s="2419"/>
      <c r="AA973" s="2184"/>
      <c r="AB973" s="2184"/>
      <c r="AC973" s="2184"/>
    </row>
    <row r="974" spans="1:29" ht="12.5">
      <c r="A974" s="2419"/>
      <c r="B974" s="862"/>
      <c r="C974" s="2419"/>
      <c r="D974" s="2419"/>
      <c r="E974" s="2419"/>
      <c r="F974" s="2419"/>
      <c r="G974" s="2419"/>
      <c r="H974" s="2419"/>
      <c r="I974" s="2419"/>
      <c r="J974" s="2419"/>
      <c r="K974" s="2419"/>
      <c r="L974" s="2419"/>
      <c r="M974" s="2419"/>
      <c r="N974" s="2419"/>
      <c r="O974" s="2419"/>
      <c r="P974" s="2419"/>
      <c r="Q974" s="2419"/>
      <c r="R974" s="2419"/>
      <c r="S974" s="2419"/>
      <c r="T974" s="2419"/>
      <c r="U974" s="2419"/>
      <c r="V974" s="2419"/>
      <c r="W974" s="2419"/>
      <c r="X974" s="2419"/>
      <c r="Y974" s="2419"/>
      <c r="Z974" s="2419"/>
      <c r="AA974" s="2184"/>
      <c r="AB974" s="2184"/>
      <c r="AC974" s="2184"/>
    </row>
    <row r="975" spans="1:29" ht="12.5">
      <c r="A975" s="2419"/>
      <c r="B975" s="862"/>
      <c r="C975" s="2419"/>
      <c r="D975" s="2419"/>
      <c r="E975" s="2419"/>
      <c r="F975" s="2419"/>
      <c r="G975" s="2419"/>
      <c r="H975" s="2419"/>
      <c r="I975" s="2419"/>
      <c r="J975" s="2419"/>
      <c r="K975" s="2419"/>
      <c r="L975" s="2419"/>
      <c r="M975" s="2419"/>
      <c r="N975" s="2419"/>
      <c r="O975" s="2419"/>
      <c r="P975" s="2419"/>
      <c r="Q975" s="2419"/>
      <c r="R975" s="2419"/>
      <c r="S975" s="2419"/>
      <c r="T975" s="2419"/>
      <c r="U975" s="2419"/>
      <c r="V975" s="2419"/>
      <c r="W975" s="2419"/>
      <c r="X975" s="2419"/>
      <c r="Y975" s="2419"/>
      <c r="Z975" s="2419"/>
      <c r="AA975" s="2184"/>
      <c r="AB975" s="2184"/>
      <c r="AC975" s="2184"/>
    </row>
    <row r="976" spans="1:29" ht="12.5">
      <c r="A976" s="2419"/>
      <c r="B976" s="862"/>
      <c r="C976" s="2419"/>
      <c r="D976" s="2419"/>
      <c r="E976" s="2419"/>
      <c r="F976" s="2419"/>
      <c r="G976" s="2419"/>
      <c r="H976" s="2419"/>
      <c r="I976" s="2419"/>
      <c r="J976" s="2419"/>
      <c r="K976" s="2419"/>
      <c r="L976" s="2419"/>
      <c r="M976" s="2419"/>
      <c r="N976" s="2419"/>
      <c r="O976" s="2419"/>
      <c r="P976" s="2419"/>
      <c r="Q976" s="2419"/>
      <c r="R976" s="2419"/>
      <c r="S976" s="2419"/>
      <c r="T976" s="2419"/>
      <c r="U976" s="2419"/>
      <c r="V976" s="2419"/>
      <c r="W976" s="2419"/>
      <c r="X976" s="2419"/>
      <c r="Y976" s="2419"/>
      <c r="Z976" s="2419"/>
      <c r="AA976" s="2184"/>
      <c r="AB976" s="2184"/>
      <c r="AC976" s="2184"/>
    </row>
    <row r="977" spans="1:29" ht="12.5">
      <c r="A977" s="2419"/>
      <c r="B977" s="862"/>
      <c r="C977" s="2419"/>
      <c r="D977" s="2419"/>
      <c r="E977" s="2419"/>
      <c r="F977" s="2419"/>
      <c r="G977" s="2419"/>
      <c r="H977" s="2419"/>
      <c r="I977" s="2419"/>
      <c r="J977" s="2419"/>
      <c r="K977" s="2419"/>
      <c r="L977" s="2419"/>
      <c r="M977" s="2419"/>
      <c r="N977" s="2419"/>
      <c r="O977" s="2419"/>
      <c r="P977" s="2419"/>
      <c r="Q977" s="2419"/>
      <c r="R977" s="2419"/>
      <c r="S977" s="2419"/>
      <c r="T977" s="2419"/>
      <c r="U977" s="2419"/>
      <c r="V977" s="2419"/>
      <c r="W977" s="2419"/>
      <c r="X977" s="2419"/>
      <c r="Y977" s="2419"/>
      <c r="Z977" s="2419"/>
      <c r="AA977" s="2184"/>
      <c r="AB977" s="2184"/>
      <c r="AC977" s="2184"/>
    </row>
    <row r="978" spans="1:29" ht="12.5">
      <c r="A978" s="2419"/>
      <c r="B978" s="862"/>
      <c r="C978" s="2419"/>
      <c r="D978" s="2419"/>
      <c r="E978" s="2419"/>
      <c r="F978" s="2419"/>
      <c r="G978" s="2419"/>
      <c r="H978" s="2419"/>
      <c r="I978" s="2419"/>
      <c r="J978" s="2419"/>
      <c r="K978" s="2419"/>
      <c r="L978" s="2419"/>
      <c r="M978" s="2419"/>
      <c r="N978" s="2419"/>
      <c r="O978" s="2419"/>
      <c r="P978" s="2419"/>
      <c r="Q978" s="2419"/>
      <c r="R978" s="2419"/>
      <c r="S978" s="2419"/>
      <c r="T978" s="2419"/>
      <c r="U978" s="2419"/>
      <c r="V978" s="2419"/>
      <c r="W978" s="2419"/>
      <c r="X978" s="2419"/>
      <c r="Y978" s="2419"/>
      <c r="Z978" s="2419"/>
      <c r="AA978" s="2184"/>
      <c r="AB978" s="2184"/>
      <c r="AC978" s="2184"/>
    </row>
    <row r="979" spans="1:29" ht="12.5">
      <c r="A979" s="2419"/>
      <c r="B979" s="862"/>
      <c r="C979" s="2419"/>
      <c r="D979" s="2419"/>
      <c r="E979" s="2419"/>
      <c r="F979" s="2419"/>
      <c r="G979" s="2419"/>
      <c r="H979" s="2419"/>
      <c r="I979" s="2419"/>
      <c r="J979" s="2419"/>
      <c r="K979" s="2419"/>
      <c r="L979" s="2419"/>
      <c r="M979" s="2419"/>
      <c r="N979" s="2419"/>
      <c r="O979" s="2419"/>
      <c r="P979" s="2419"/>
      <c r="Q979" s="2419"/>
      <c r="R979" s="2419"/>
      <c r="S979" s="2419"/>
      <c r="T979" s="2419"/>
      <c r="U979" s="2419"/>
      <c r="V979" s="2419"/>
      <c r="W979" s="2419"/>
      <c r="X979" s="2419"/>
      <c r="Y979" s="2419"/>
      <c r="Z979" s="2419"/>
      <c r="AA979" s="2184"/>
      <c r="AB979" s="2184"/>
      <c r="AC979" s="2184"/>
    </row>
    <row r="980" spans="1:29" ht="12.5">
      <c r="A980" s="2419"/>
      <c r="B980" s="862"/>
      <c r="C980" s="2419"/>
      <c r="D980" s="2419"/>
      <c r="E980" s="2419"/>
      <c r="F980" s="2419"/>
      <c r="G980" s="2419"/>
      <c r="H980" s="2419"/>
      <c r="I980" s="2419"/>
      <c r="J980" s="2419"/>
      <c r="K980" s="2419"/>
      <c r="L980" s="2419"/>
      <c r="M980" s="2419"/>
      <c r="N980" s="2419"/>
      <c r="O980" s="2419"/>
      <c r="P980" s="2419"/>
      <c r="Q980" s="2419"/>
      <c r="R980" s="2419"/>
      <c r="S980" s="2419"/>
      <c r="T980" s="2419"/>
      <c r="U980" s="2419"/>
      <c r="V980" s="2419"/>
      <c r="W980" s="2419"/>
      <c r="X980" s="2419"/>
      <c r="Y980" s="2419"/>
      <c r="Z980" s="2419"/>
      <c r="AA980" s="2184"/>
      <c r="AB980" s="2184"/>
      <c r="AC980" s="2184"/>
    </row>
    <row r="981" spans="1:29" ht="12.5">
      <c r="A981" s="2419"/>
      <c r="B981" s="862"/>
      <c r="C981" s="2419"/>
      <c r="D981" s="2419"/>
      <c r="E981" s="2419"/>
      <c r="F981" s="2419"/>
      <c r="G981" s="2419"/>
      <c r="H981" s="2419"/>
      <c r="I981" s="2419"/>
      <c r="J981" s="2419"/>
      <c r="K981" s="2419"/>
      <c r="L981" s="2419"/>
      <c r="M981" s="2419"/>
      <c r="N981" s="2419"/>
      <c r="O981" s="2419"/>
      <c r="P981" s="2419"/>
      <c r="Q981" s="2419"/>
      <c r="R981" s="2419"/>
      <c r="S981" s="2419"/>
      <c r="T981" s="2419"/>
      <c r="U981" s="2419"/>
      <c r="V981" s="2419"/>
      <c r="W981" s="2419"/>
      <c r="X981" s="2419"/>
      <c r="Y981" s="2419"/>
      <c r="Z981" s="2419"/>
      <c r="AA981" s="2184"/>
      <c r="AB981" s="2184"/>
      <c r="AC981" s="2184"/>
    </row>
    <row r="982" spans="1:29" ht="12.5">
      <c r="A982" s="2419"/>
      <c r="B982" s="862"/>
      <c r="C982" s="2419"/>
      <c r="D982" s="2419"/>
      <c r="E982" s="2419"/>
      <c r="F982" s="2419"/>
      <c r="G982" s="2419"/>
      <c r="H982" s="2419"/>
      <c r="I982" s="2419"/>
      <c r="J982" s="2419"/>
      <c r="K982" s="2419"/>
      <c r="L982" s="2419"/>
      <c r="M982" s="2419"/>
      <c r="N982" s="2419"/>
      <c r="O982" s="2419"/>
      <c r="P982" s="2419"/>
      <c r="Q982" s="2419"/>
      <c r="R982" s="2419"/>
      <c r="S982" s="2419"/>
      <c r="T982" s="2419"/>
      <c r="U982" s="2419"/>
      <c r="V982" s="2419"/>
      <c r="W982" s="2419"/>
      <c r="X982" s="2419"/>
      <c r="Y982" s="2419"/>
      <c r="Z982" s="2419"/>
      <c r="AA982" s="2184"/>
      <c r="AB982" s="2184"/>
      <c r="AC982" s="2184"/>
    </row>
    <row r="983" spans="1:29" ht="12.5">
      <c r="A983" s="2419"/>
      <c r="B983" s="862"/>
      <c r="C983" s="2419"/>
      <c r="D983" s="2419"/>
      <c r="E983" s="2419"/>
      <c r="F983" s="2419"/>
      <c r="G983" s="2419"/>
      <c r="H983" s="2419"/>
      <c r="I983" s="2419"/>
      <c r="J983" s="2419"/>
      <c r="K983" s="2419"/>
      <c r="L983" s="2419"/>
      <c r="M983" s="2419"/>
      <c r="N983" s="2419"/>
      <c r="O983" s="2419"/>
      <c r="P983" s="2419"/>
      <c r="Q983" s="2419"/>
      <c r="R983" s="2419"/>
      <c r="S983" s="2419"/>
      <c r="T983" s="2419"/>
      <c r="U983" s="2419"/>
      <c r="V983" s="2419"/>
      <c r="W983" s="2419"/>
      <c r="X983" s="2419"/>
      <c r="Y983" s="2419"/>
      <c r="Z983" s="2419"/>
      <c r="AA983" s="2184"/>
      <c r="AB983" s="2184"/>
      <c r="AC983" s="2184"/>
    </row>
    <row r="984" spans="1:29" ht="12.5">
      <c r="A984" s="2419"/>
      <c r="B984" s="862"/>
      <c r="C984" s="2419"/>
      <c r="D984" s="2419"/>
      <c r="E984" s="2419"/>
      <c r="F984" s="2419"/>
      <c r="G984" s="2419"/>
      <c r="H984" s="2419"/>
      <c r="I984" s="2419"/>
      <c r="J984" s="2419"/>
      <c r="K984" s="2419"/>
      <c r="L984" s="2419"/>
      <c r="M984" s="2419"/>
      <c r="N984" s="2419"/>
      <c r="O984" s="2419"/>
      <c r="P984" s="2419"/>
      <c r="Q984" s="2419"/>
      <c r="R984" s="2419"/>
      <c r="S984" s="2419"/>
      <c r="T984" s="2419"/>
      <c r="U984" s="2419"/>
      <c r="V984" s="2419"/>
      <c r="W984" s="2419"/>
      <c r="X984" s="2419"/>
      <c r="Y984" s="2419"/>
      <c r="Z984" s="2419"/>
      <c r="AA984" s="2184"/>
      <c r="AB984" s="2184"/>
      <c r="AC984" s="2184"/>
    </row>
    <row r="985" spans="1:29" ht="12.5">
      <c r="A985" s="2419"/>
      <c r="B985" s="862"/>
      <c r="C985" s="2419"/>
      <c r="D985" s="2419"/>
      <c r="E985" s="2419"/>
      <c r="F985" s="2419"/>
      <c r="G985" s="2419"/>
      <c r="H985" s="2419"/>
      <c r="I985" s="2419"/>
      <c r="J985" s="2419"/>
      <c r="K985" s="2419"/>
      <c r="L985" s="2419"/>
      <c r="M985" s="2419"/>
      <c r="N985" s="2419"/>
      <c r="O985" s="2419"/>
      <c r="P985" s="2419"/>
      <c r="Q985" s="2419"/>
      <c r="R985" s="2419"/>
      <c r="S985" s="2419"/>
      <c r="T985" s="2419"/>
      <c r="U985" s="2419"/>
      <c r="V985" s="2419"/>
      <c r="W985" s="2419"/>
      <c r="X985" s="2419"/>
      <c r="Y985" s="2419"/>
      <c r="Z985" s="2419"/>
      <c r="AA985" s="2184"/>
      <c r="AB985" s="2184"/>
      <c r="AC985" s="2184"/>
    </row>
    <row r="986" spans="1:29" ht="12.5">
      <c r="A986" s="2419"/>
      <c r="B986" s="862"/>
      <c r="C986" s="2419"/>
      <c r="D986" s="2419"/>
      <c r="E986" s="2419"/>
      <c r="F986" s="2419"/>
      <c r="G986" s="2419"/>
      <c r="H986" s="2419"/>
      <c r="I986" s="2419"/>
      <c r="J986" s="2419"/>
      <c r="K986" s="2419"/>
      <c r="L986" s="2419"/>
      <c r="M986" s="2419"/>
      <c r="N986" s="2419"/>
      <c r="O986" s="2419"/>
      <c r="P986" s="2419"/>
      <c r="Q986" s="2419"/>
      <c r="R986" s="2419"/>
      <c r="S986" s="2419"/>
      <c r="T986" s="2419"/>
      <c r="U986" s="2419"/>
      <c r="V986" s="2419"/>
      <c r="W986" s="2419"/>
      <c r="X986" s="2419"/>
      <c r="Y986" s="2419"/>
      <c r="Z986" s="2419"/>
      <c r="AA986" s="2184"/>
      <c r="AB986" s="2184"/>
      <c r="AC986" s="2184"/>
    </row>
    <row r="987" spans="1:29" ht="12.5">
      <c r="A987" s="2419"/>
      <c r="B987" s="862"/>
      <c r="C987" s="2419"/>
      <c r="D987" s="2419"/>
      <c r="E987" s="2419"/>
      <c r="F987" s="2419"/>
      <c r="G987" s="2419"/>
      <c r="H987" s="2419"/>
      <c r="I987" s="2419"/>
      <c r="J987" s="2419"/>
      <c r="K987" s="2419"/>
      <c r="L987" s="2419"/>
      <c r="M987" s="2419"/>
      <c r="N987" s="2419"/>
      <c r="O987" s="2419"/>
      <c r="P987" s="2419"/>
      <c r="Q987" s="2419"/>
      <c r="R987" s="2419"/>
      <c r="S987" s="2419"/>
      <c r="T987" s="2419"/>
      <c r="U987" s="2419"/>
      <c r="V987" s="2419"/>
      <c r="W987" s="2419"/>
      <c r="X987" s="2419"/>
      <c r="Y987" s="2419"/>
      <c r="Z987" s="2419"/>
      <c r="AA987" s="2184"/>
      <c r="AB987" s="2184"/>
      <c r="AC987" s="2184"/>
    </row>
    <row r="988" spans="1:29" ht="12.5">
      <c r="A988" s="2419"/>
      <c r="B988" s="862"/>
      <c r="C988" s="2419"/>
      <c r="D988" s="2419"/>
      <c r="E988" s="2419"/>
      <c r="F988" s="2419"/>
      <c r="G988" s="2419"/>
      <c r="H988" s="2419"/>
      <c r="I988" s="2419"/>
      <c r="J988" s="2419"/>
      <c r="K988" s="2419"/>
      <c r="L988" s="2419"/>
      <c r="M988" s="2419"/>
      <c r="N988" s="2419"/>
      <c r="O988" s="2419"/>
      <c r="P988" s="2419"/>
      <c r="Q988" s="2419"/>
      <c r="R988" s="2419"/>
      <c r="S988" s="2419"/>
      <c r="T988" s="2419"/>
      <c r="U988" s="2419"/>
      <c r="V988" s="2419"/>
      <c r="W988" s="2419"/>
      <c r="X988" s="2419"/>
      <c r="Y988" s="2419"/>
      <c r="Z988" s="2419"/>
      <c r="AA988" s="2184"/>
      <c r="AB988" s="2184"/>
      <c r="AC988" s="2184"/>
    </row>
    <row r="989" spans="1:29" ht="12.5">
      <c r="A989" s="2419"/>
      <c r="B989" s="862"/>
      <c r="C989" s="2419"/>
      <c r="D989" s="2419"/>
      <c r="E989" s="2419"/>
      <c r="F989" s="2419"/>
      <c r="G989" s="2419"/>
      <c r="H989" s="2419"/>
      <c r="I989" s="2419"/>
      <c r="J989" s="2419"/>
      <c r="K989" s="2419"/>
      <c r="L989" s="2419"/>
      <c r="M989" s="2419"/>
      <c r="N989" s="2419"/>
      <c r="O989" s="2419"/>
      <c r="P989" s="2419"/>
      <c r="Q989" s="2419"/>
      <c r="R989" s="2419"/>
      <c r="S989" s="2419"/>
      <c r="T989" s="2419"/>
      <c r="U989" s="2419"/>
      <c r="V989" s="2419"/>
      <c r="W989" s="2419"/>
      <c r="X989" s="2419"/>
      <c r="Y989" s="2419"/>
      <c r="Z989" s="2419"/>
      <c r="AA989" s="2184"/>
      <c r="AB989" s="2184"/>
      <c r="AC989" s="2184"/>
    </row>
    <row r="990" spans="1:29" ht="12.5">
      <c r="A990" s="2419"/>
      <c r="B990" s="862"/>
      <c r="C990" s="2419"/>
      <c r="D990" s="2419"/>
      <c r="E990" s="2419"/>
      <c r="F990" s="2419"/>
      <c r="G990" s="2419"/>
      <c r="H990" s="2419"/>
      <c r="I990" s="2419"/>
      <c r="J990" s="2419"/>
      <c r="K990" s="2419"/>
      <c r="L990" s="2419"/>
      <c r="M990" s="2419"/>
      <c r="N990" s="2419"/>
      <c r="O990" s="2419"/>
      <c r="P990" s="2419"/>
      <c r="Q990" s="2419"/>
      <c r="R990" s="2419"/>
      <c r="S990" s="2419"/>
      <c r="T990" s="2419"/>
      <c r="U990" s="2419"/>
      <c r="V990" s="2419"/>
      <c r="W990" s="2419"/>
      <c r="X990" s="2419"/>
      <c r="Y990" s="2419"/>
      <c r="Z990" s="2419"/>
      <c r="AA990" s="2184"/>
      <c r="AB990" s="2184"/>
      <c r="AC990" s="2184"/>
    </row>
    <row r="991" spans="1:29" ht="12.5">
      <c r="A991" s="2419"/>
      <c r="B991" s="862"/>
      <c r="C991" s="2419"/>
      <c r="D991" s="2419"/>
      <c r="E991" s="2419"/>
      <c r="F991" s="2419"/>
      <c r="G991" s="2419"/>
      <c r="H991" s="2419"/>
      <c r="I991" s="2419"/>
      <c r="J991" s="2419"/>
      <c r="K991" s="2419"/>
      <c r="L991" s="2419"/>
      <c r="M991" s="2419"/>
      <c r="N991" s="2419"/>
      <c r="O991" s="2419"/>
      <c r="P991" s="2419"/>
      <c r="Q991" s="2419"/>
      <c r="R991" s="2419"/>
      <c r="S991" s="2419"/>
      <c r="T991" s="2419"/>
      <c r="U991" s="2419"/>
      <c r="V991" s="2419"/>
      <c r="W991" s="2419"/>
      <c r="X991" s="2419"/>
      <c r="Y991" s="2419"/>
      <c r="Z991" s="2419"/>
      <c r="AA991" s="2184"/>
      <c r="AB991" s="2184"/>
      <c r="AC991" s="2184"/>
    </row>
    <row r="992" spans="1:29" ht="12.5">
      <c r="A992" s="2419"/>
      <c r="B992" s="862"/>
      <c r="C992" s="2419"/>
      <c r="D992" s="2419"/>
      <c r="E992" s="2419"/>
      <c r="F992" s="2419"/>
      <c r="G992" s="2419"/>
      <c r="H992" s="2419"/>
      <c r="I992" s="2419"/>
      <c r="J992" s="2419"/>
      <c r="K992" s="2419"/>
      <c r="L992" s="2419"/>
      <c r="M992" s="2419"/>
      <c r="N992" s="2419"/>
      <c r="O992" s="2419"/>
      <c r="P992" s="2419"/>
      <c r="Q992" s="2419"/>
      <c r="R992" s="2419"/>
      <c r="S992" s="2419"/>
      <c r="T992" s="2419"/>
      <c r="U992" s="2419"/>
      <c r="V992" s="2419"/>
      <c r="W992" s="2419"/>
      <c r="X992" s="2419"/>
      <c r="Y992" s="2419"/>
      <c r="Z992" s="2419"/>
      <c r="AA992" s="2184"/>
      <c r="AB992" s="2184"/>
      <c r="AC992" s="2184"/>
    </row>
    <row r="993" spans="1:29" ht="12.5">
      <c r="A993" s="2419"/>
      <c r="B993" s="862"/>
      <c r="C993" s="2419"/>
      <c r="D993" s="2419"/>
      <c r="E993" s="2419"/>
      <c r="F993" s="2419"/>
      <c r="G993" s="2419"/>
      <c r="H993" s="2419"/>
      <c r="I993" s="2419"/>
      <c r="J993" s="2419"/>
      <c r="K993" s="2419"/>
      <c r="L993" s="2419"/>
      <c r="M993" s="2419"/>
      <c r="N993" s="2419"/>
      <c r="O993" s="2419"/>
      <c r="P993" s="2419"/>
      <c r="Q993" s="2419"/>
      <c r="R993" s="2419"/>
      <c r="S993" s="2419"/>
      <c r="T993" s="2419"/>
      <c r="U993" s="2419"/>
      <c r="V993" s="2419"/>
      <c r="W993" s="2419"/>
      <c r="X993" s="2419"/>
      <c r="Y993" s="2419"/>
      <c r="Z993" s="2419"/>
      <c r="AA993" s="2184"/>
      <c r="AB993" s="2184"/>
      <c r="AC993" s="2184"/>
    </row>
    <row r="994" spans="1:29" ht="12.5">
      <c r="A994" s="2419"/>
      <c r="B994" s="862"/>
      <c r="C994" s="2419"/>
      <c r="D994" s="2419"/>
      <c r="E994" s="2419"/>
      <c r="F994" s="2419"/>
      <c r="G994" s="2419"/>
      <c r="H994" s="2419"/>
      <c r="I994" s="2419"/>
      <c r="J994" s="2419"/>
      <c r="K994" s="2419"/>
      <c r="L994" s="2419"/>
      <c r="M994" s="2419"/>
      <c r="N994" s="2419"/>
      <c r="O994" s="2419"/>
      <c r="P994" s="2419"/>
      <c r="Q994" s="2419"/>
      <c r="R994" s="2419"/>
      <c r="S994" s="2419"/>
      <c r="T994" s="2419"/>
      <c r="U994" s="2419"/>
      <c r="V994" s="2419"/>
      <c r="W994" s="2419"/>
      <c r="X994" s="2419"/>
      <c r="Y994" s="2419"/>
      <c r="Z994" s="2419"/>
      <c r="AA994" s="2184"/>
      <c r="AB994" s="2184"/>
      <c r="AC994" s="2184"/>
    </row>
    <row r="995" spans="1:29" ht="12.5">
      <c r="A995" s="2419"/>
      <c r="B995" s="862"/>
      <c r="C995" s="2419"/>
      <c r="D995" s="2419"/>
      <c r="E995" s="2419"/>
      <c r="F995" s="2419"/>
      <c r="G995" s="2419"/>
      <c r="H995" s="2419"/>
      <c r="I995" s="2419"/>
      <c r="J995" s="2419"/>
      <c r="K995" s="2419"/>
      <c r="L995" s="2419"/>
      <c r="M995" s="2419"/>
      <c r="N995" s="2419"/>
      <c r="O995" s="2419"/>
      <c r="P995" s="2419"/>
      <c r="Q995" s="2419"/>
      <c r="R995" s="2419"/>
      <c r="S995" s="2419"/>
      <c r="T995" s="2419"/>
      <c r="U995" s="2419"/>
      <c r="V995" s="2419"/>
      <c r="W995" s="2419"/>
      <c r="X995" s="2419"/>
      <c r="Y995" s="2419"/>
      <c r="Z995" s="2419"/>
      <c r="AA995" s="2184"/>
      <c r="AB995" s="2184"/>
      <c r="AC995" s="2184"/>
    </row>
    <row r="996" spans="1:29" ht="12.5">
      <c r="A996" s="2419"/>
      <c r="B996" s="862"/>
      <c r="C996" s="2419"/>
      <c r="D996" s="2419"/>
      <c r="E996" s="2419"/>
      <c r="F996" s="2419"/>
      <c r="G996" s="2419"/>
      <c r="H996" s="2419"/>
      <c r="I996" s="2419"/>
      <c r="J996" s="2419"/>
      <c r="K996" s="2419"/>
      <c r="L996" s="2419"/>
      <c r="M996" s="2419"/>
      <c r="N996" s="2419"/>
      <c r="O996" s="2419"/>
      <c r="P996" s="2419"/>
      <c r="Q996" s="2419"/>
      <c r="R996" s="2419"/>
      <c r="S996" s="2419"/>
      <c r="T996" s="2419"/>
      <c r="U996" s="2419"/>
      <c r="V996" s="2419"/>
      <c r="W996" s="2419"/>
      <c r="X996" s="2419"/>
      <c r="Y996" s="2419"/>
      <c r="Z996" s="2419"/>
      <c r="AA996" s="2184"/>
      <c r="AB996" s="2184"/>
      <c r="AC996" s="2184"/>
    </row>
    <row r="997" spans="1:29" ht="12.5">
      <c r="A997" s="2419"/>
      <c r="B997" s="862"/>
      <c r="C997" s="2419"/>
      <c r="D997" s="2419"/>
      <c r="E997" s="2419"/>
      <c r="F997" s="2419"/>
      <c r="G997" s="2419"/>
      <c r="H997" s="2419"/>
      <c r="I997" s="2419"/>
      <c r="J997" s="2419"/>
      <c r="K997" s="2419"/>
      <c r="L997" s="2419"/>
      <c r="M997" s="2419"/>
      <c r="N997" s="2419"/>
      <c r="O997" s="2419"/>
      <c r="P997" s="2419"/>
      <c r="Q997" s="2419"/>
      <c r="R997" s="2419"/>
      <c r="S997" s="2419"/>
      <c r="T997" s="2419"/>
      <c r="U997" s="2419"/>
      <c r="V997" s="2419"/>
      <c r="W997" s="2419"/>
      <c r="X997" s="2419"/>
      <c r="Y997" s="2419"/>
      <c r="Z997" s="2419"/>
      <c r="AA997" s="2184"/>
      <c r="AB997" s="2184"/>
      <c r="AC997" s="2184"/>
    </row>
    <row r="998" spans="1:29" ht="12.5">
      <c r="A998" s="2419"/>
      <c r="B998" s="862"/>
      <c r="C998" s="2419"/>
      <c r="D998" s="2419"/>
      <c r="E998" s="2419"/>
      <c r="F998" s="2419"/>
      <c r="G998" s="2419"/>
      <c r="H998" s="2419"/>
      <c r="I998" s="2419"/>
      <c r="J998" s="2419"/>
      <c r="K998" s="2419"/>
      <c r="L998" s="2419"/>
      <c r="M998" s="2419"/>
      <c r="N998" s="2419"/>
      <c r="O998" s="2419"/>
      <c r="P998" s="2419"/>
      <c r="Q998" s="2419"/>
      <c r="R998" s="2419"/>
      <c r="S998" s="2419"/>
      <c r="T998" s="2419"/>
      <c r="U998" s="2419"/>
      <c r="V998" s="2419"/>
      <c r="W998" s="2419"/>
      <c r="X998" s="2419"/>
      <c r="Y998" s="2419"/>
      <c r="Z998" s="2419"/>
      <c r="AA998" s="2184"/>
      <c r="AB998" s="2184"/>
      <c r="AC998" s="2184"/>
    </row>
    <row r="999" spans="1:29" ht="12.5">
      <c r="A999" s="2419"/>
      <c r="B999" s="862"/>
      <c r="C999" s="2419"/>
      <c r="D999" s="2419"/>
      <c r="E999" s="2419"/>
      <c r="F999" s="2419"/>
      <c r="G999" s="2419"/>
      <c r="H999" s="2419"/>
      <c r="I999" s="2419"/>
      <c r="J999" s="2419"/>
      <c r="K999" s="2419"/>
      <c r="L999" s="2419"/>
      <c r="M999" s="2419"/>
      <c r="N999" s="2419"/>
      <c r="O999" s="2419"/>
      <c r="P999" s="2419"/>
      <c r="Q999" s="2419"/>
      <c r="R999" s="2419"/>
      <c r="S999" s="2419"/>
      <c r="T999" s="2419"/>
      <c r="U999" s="2419"/>
      <c r="V999" s="2419"/>
      <c r="W999" s="2419"/>
      <c r="X999" s="2419"/>
      <c r="Y999" s="2419"/>
      <c r="Z999" s="2419"/>
      <c r="AA999" s="2184"/>
      <c r="AB999" s="2184"/>
      <c r="AC999" s="2184"/>
    </row>
    <row r="1000" spans="1:29" ht="12.5">
      <c r="A1000" s="2419"/>
      <c r="B1000" s="862"/>
      <c r="C1000" s="2419"/>
      <c r="D1000" s="2419"/>
      <c r="E1000" s="2419"/>
      <c r="F1000" s="2419"/>
      <c r="G1000" s="2419"/>
      <c r="H1000" s="2419"/>
      <c r="I1000" s="2419"/>
      <c r="J1000" s="2419"/>
      <c r="K1000" s="2419"/>
      <c r="L1000" s="2419"/>
      <c r="M1000" s="2419"/>
      <c r="N1000" s="2419"/>
      <c r="O1000" s="2419"/>
      <c r="P1000" s="2419"/>
      <c r="Q1000" s="2419"/>
      <c r="R1000" s="2419"/>
      <c r="S1000" s="2419"/>
      <c r="T1000" s="2419"/>
      <c r="U1000" s="2419"/>
      <c r="V1000" s="2419"/>
      <c r="W1000" s="2419"/>
      <c r="X1000" s="2419"/>
      <c r="Y1000" s="2419"/>
      <c r="Z1000" s="2419"/>
      <c r="AA1000" s="2184"/>
      <c r="AB1000" s="2184"/>
      <c r="AC1000" s="2184"/>
    </row>
    <row r="1001" spans="1:29" ht="12.5">
      <c r="A1001" s="2419"/>
      <c r="B1001" s="862"/>
      <c r="C1001" s="2419"/>
      <c r="D1001" s="2419"/>
      <c r="E1001" s="2419"/>
      <c r="F1001" s="2419"/>
      <c r="G1001" s="2419"/>
      <c r="H1001" s="2419"/>
      <c r="I1001" s="2419"/>
      <c r="J1001" s="2419"/>
      <c r="K1001" s="2419"/>
      <c r="L1001" s="2419"/>
      <c r="M1001" s="2419"/>
      <c r="N1001" s="2419"/>
      <c r="O1001" s="2419"/>
      <c r="P1001" s="2419"/>
      <c r="Q1001" s="2419"/>
      <c r="R1001" s="2419"/>
      <c r="S1001" s="2419"/>
      <c r="T1001" s="2419"/>
      <c r="U1001" s="2419"/>
      <c r="V1001" s="2419"/>
      <c r="W1001" s="2419"/>
      <c r="X1001" s="2419"/>
      <c r="Y1001" s="2419"/>
      <c r="Z1001" s="2419"/>
      <c r="AA1001" s="2184"/>
      <c r="AB1001" s="2184"/>
      <c r="AC1001" s="2184"/>
    </row>
    <row r="1002" spans="1:29" ht="12.5">
      <c r="A1002" s="2419"/>
      <c r="B1002" s="862"/>
      <c r="C1002" s="2419"/>
      <c r="D1002" s="2419"/>
      <c r="E1002" s="2419"/>
      <c r="F1002" s="2419"/>
      <c r="G1002" s="2419"/>
      <c r="H1002" s="2419"/>
      <c r="I1002" s="2419"/>
      <c r="J1002" s="2419"/>
      <c r="K1002" s="2419"/>
      <c r="L1002" s="2419"/>
      <c r="M1002" s="2419"/>
      <c r="N1002" s="2419"/>
      <c r="O1002" s="2419"/>
      <c r="P1002" s="2419"/>
      <c r="Q1002" s="2419"/>
      <c r="R1002" s="2419"/>
      <c r="S1002" s="2419"/>
      <c r="T1002" s="2419"/>
      <c r="U1002" s="2419"/>
      <c r="V1002" s="2419"/>
      <c r="W1002" s="2419"/>
      <c r="X1002" s="2419"/>
      <c r="Y1002" s="2419"/>
      <c r="Z1002" s="2419"/>
      <c r="AA1002" s="2184"/>
      <c r="AB1002" s="2184"/>
      <c r="AC1002" s="2184"/>
    </row>
    <row r="1003" spans="1:29" ht="12.5">
      <c r="A1003" s="2419"/>
      <c r="B1003" s="862"/>
      <c r="C1003" s="2419"/>
      <c r="D1003" s="2419"/>
      <c r="E1003" s="2419"/>
      <c r="F1003" s="2419"/>
      <c r="G1003" s="2419"/>
      <c r="H1003" s="2419"/>
      <c r="I1003" s="2419"/>
      <c r="J1003" s="2419"/>
      <c r="K1003" s="2419"/>
      <c r="L1003" s="2419"/>
      <c r="M1003" s="2419"/>
      <c r="N1003" s="2419"/>
      <c r="O1003" s="2419"/>
      <c r="P1003" s="2419"/>
      <c r="Q1003" s="2419"/>
      <c r="R1003" s="2419"/>
      <c r="S1003" s="2419"/>
      <c r="T1003" s="2419"/>
      <c r="U1003" s="2419"/>
      <c r="V1003" s="2419"/>
      <c r="W1003" s="2419"/>
      <c r="X1003" s="2419"/>
      <c r="Y1003" s="2419"/>
      <c r="Z1003" s="2419"/>
      <c r="AA1003" s="2184"/>
      <c r="AB1003" s="2184"/>
      <c r="AC1003" s="2184"/>
    </row>
    <row r="1004" spans="1:29" ht="12.5">
      <c r="A1004" s="2419"/>
      <c r="B1004" s="862"/>
      <c r="C1004" s="2419"/>
      <c r="D1004" s="2419"/>
      <c r="E1004" s="2419"/>
      <c r="F1004" s="2419"/>
      <c r="G1004" s="2419"/>
      <c r="H1004" s="2419"/>
      <c r="I1004" s="2419"/>
      <c r="J1004" s="2419"/>
      <c r="K1004" s="2419"/>
      <c r="L1004" s="2419"/>
      <c r="M1004" s="2419"/>
      <c r="N1004" s="2419"/>
      <c r="O1004" s="2419"/>
      <c r="P1004" s="2419"/>
      <c r="Q1004" s="2419"/>
      <c r="R1004" s="2419"/>
      <c r="S1004" s="2419"/>
      <c r="T1004" s="2419"/>
      <c r="U1004" s="2419"/>
      <c r="V1004" s="2419"/>
      <c r="W1004" s="2419"/>
      <c r="X1004" s="2419"/>
      <c r="Y1004" s="2419"/>
      <c r="Z1004" s="2419"/>
      <c r="AA1004" s="2184"/>
      <c r="AB1004" s="2184"/>
      <c r="AC1004" s="2184"/>
    </row>
    <row r="1005" spans="1:29" ht="12.5">
      <c r="A1005" s="2419"/>
      <c r="B1005" s="862"/>
      <c r="C1005" s="2419"/>
      <c r="D1005" s="2419"/>
      <c r="E1005" s="2419"/>
      <c r="F1005" s="2419"/>
      <c r="G1005" s="2419"/>
      <c r="H1005" s="2419"/>
      <c r="I1005" s="2419"/>
      <c r="J1005" s="2419"/>
      <c r="K1005" s="2419"/>
      <c r="L1005" s="2419"/>
      <c r="M1005" s="2419"/>
      <c r="N1005" s="2419"/>
      <c r="O1005" s="2419"/>
      <c r="P1005" s="2419"/>
      <c r="Q1005" s="2419"/>
      <c r="R1005" s="2419"/>
      <c r="S1005" s="2419"/>
      <c r="T1005" s="2419"/>
      <c r="U1005" s="2419"/>
      <c r="V1005" s="2419"/>
      <c r="W1005" s="2419"/>
      <c r="X1005" s="2419"/>
      <c r="Y1005" s="2419"/>
      <c r="Z1005" s="2419"/>
      <c r="AA1005" s="2184"/>
      <c r="AB1005" s="2184"/>
      <c r="AC1005" s="2184"/>
    </row>
    <row r="1006" spans="1:29" ht="12.5">
      <c r="A1006" s="2419"/>
      <c r="B1006" s="862"/>
      <c r="C1006" s="2419"/>
      <c r="D1006" s="2419"/>
      <c r="E1006" s="2419"/>
      <c r="F1006" s="2419"/>
      <c r="G1006" s="2419"/>
      <c r="H1006" s="2419"/>
      <c r="I1006" s="2419"/>
      <c r="J1006" s="2419"/>
      <c r="K1006" s="2419"/>
      <c r="L1006" s="2419"/>
      <c r="M1006" s="2419"/>
      <c r="N1006" s="2419"/>
      <c r="O1006" s="2419"/>
      <c r="P1006" s="2419"/>
      <c r="Q1006" s="2419"/>
      <c r="R1006" s="2419"/>
      <c r="S1006" s="2419"/>
      <c r="T1006" s="2419"/>
      <c r="U1006" s="2419"/>
      <c r="V1006" s="2419"/>
      <c r="W1006" s="2419"/>
      <c r="X1006" s="2419"/>
      <c r="Y1006" s="2419"/>
      <c r="Z1006" s="2419"/>
      <c r="AA1006" s="2184"/>
      <c r="AB1006" s="2184"/>
      <c r="AC1006" s="2184"/>
    </row>
    <row r="1007" spans="1:29" ht="12.5">
      <c r="A1007" s="2419"/>
      <c r="B1007" s="862"/>
      <c r="C1007" s="2419"/>
      <c r="D1007" s="2419"/>
      <c r="E1007" s="2419"/>
      <c r="F1007" s="2419"/>
      <c r="G1007" s="2419"/>
      <c r="H1007" s="2419"/>
      <c r="I1007" s="2419"/>
      <c r="J1007" s="2419"/>
      <c r="K1007" s="2419"/>
      <c r="L1007" s="2419"/>
      <c r="M1007" s="2419"/>
      <c r="N1007" s="2419"/>
      <c r="O1007" s="2419"/>
      <c r="P1007" s="2419"/>
      <c r="Q1007" s="2419"/>
      <c r="R1007" s="2419"/>
      <c r="S1007" s="2419"/>
      <c r="T1007" s="2419"/>
      <c r="U1007" s="2419"/>
      <c r="V1007" s="2419"/>
      <c r="W1007" s="2419"/>
      <c r="X1007" s="2419"/>
      <c r="Y1007" s="2419"/>
      <c r="Z1007" s="2419"/>
      <c r="AA1007" s="2184"/>
      <c r="AB1007" s="2184"/>
      <c r="AC1007" s="2184"/>
    </row>
    <row r="1008" spans="1:29" ht="12.5">
      <c r="A1008" s="2419"/>
      <c r="B1008" s="862"/>
      <c r="C1008" s="2419"/>
      <c r="D1008" s="2419"/>
      <c r="E1008" s="2419"/>
      <c r="F1008" s="2419"/>
      <c r="G1008" s="2419"/>
      <c r="H1008" s="2419"/>
      <c r="I1008" s="2419"/>
      <c r="J1008" s="2419"/>
      <c r="K1008" s="2419"/>
      <c r="L1008" s="2419"/>
      <c r="M1008" s="2419"/>
      <c r="N1008" s="2419"/>
      <c r="O1008" s="2419"/>
      <c r="P1008" s="2419"/>
      <c r="Q1008" s="2419"/>
      <c r="R1008" s="2419"/>
      <c r="S1008" s="2419"/>
      <c r="T1008" s="2419"/>
      <c r="U1008" s="2419"/>
      <c r="V1008" s="2419"/>
      <c r="W1008" s="2419"/>
      <c r="X1008" s="2419"/>
      <c r="Y1008" s="2419"/>
      <c r="Z1008" s="2419"/>
      <c r="AA1008" s="2184"/>
      <c r="AB1008" s="2184"/>
      <c r="AC1008" s="2184"/>
    </row>
    <row r="1009" spans="1:29" ht="12.5">
      <c r="A1009" s="2419"/>
      <c r="B1009" s="862"/>
      <c r="C1009" s="2419"/>
      <c r="D1009" s="2419"/>
      <c r="E1009" s="2419"/>
      <c r="F1009" s="2419"/>
      <c r="G1009" s="2419"/>
      <c r="H1009" s="2419"/>
      <c r="I1009" s="2419"/>
      <c r="J1009" s="2419"/>
      <c r="K1009" s="2419"/>
      <c r="L1009" s="2419"/>
      <c r="M1009" s="2419"/>
      <c r="N1009" s="2419"/>
      <c r="O1009" s="2419"/>
      <c r="P1009" s="2419"/>
      <c r="Q1009" s="2419"/>
      <c r="R1009" s="2419"/>
      <c r="S1009" s="2419"/>
      <c r="T1009" s="2419"/>
      <c r="U1009" s="2419"/>
      <c r="V1009" s="2419"/>
      <c r="W1009" s="2419"/>
      <c r="X1009" s="2419"/>
      <c r="Y1009" s="2419"/>
      <c r="Z1009" s="2419"/>
      <c r="AA1009" s="2184"/>
      <c r="AB1009" s="2184"/>
      <c r="AC1009" s="2184"/>
    </row>
    <row r="1010" spans="1:29" ht="12.5">
      <c r="A1010" s="2419"/>
      <c r="B1010" s="862"/>
      <c r="C1010" s="2419"/>
      <c r="D1010" s="2419"/>
      <c r="E1010" s="2419"/>
      <c r="F1010" s="2419"/>
      <c r="G1010" s="2419"/>
      <c r="H1010" s="2419"/>
      <c r="I1010" s="2419"/>
      <c r="J1010" s="2419"/>
      <c r="K1010" s="2419"/>
      <c r="L1010" s="2419"/>
      <c r="M1010" s="2419"/>
      <c r="N1010" s="2419"/>
      <c r="O1010" s="2419"/>
      <c r="P1010" s="2419"/>
      <c r="Q1010" s="2419"/>
      <c r="R1010" s="2419"/>
      <c r="S1010" s="2419"/>
      <c r="T1010" s="2419"/>
      <c r="U1010" s="2419"/>
      <c r="V1010" s="2419"/>
      <c r="W1010" s="2419"/>
      <c r="X1010" s="2419"/>
      <c r="Y1010" s="2419"/>
      <c r="Z1010" s="2419"/>
      <c r="AA1010" s="2184"/>
      <c r="AB1010" s="2184"/>
      <c r="AC1010" s="2184"/>
    </row>
    <row r="1011" spans="1:29" ht="12.5">
      <c r="A1011" s="2419"/>
      <c r="B1011" s="862"/>
      <c r="C1011" s="2419"/>
      <c r="D1011" s="2419"/>
      <c r="E1011" s="2419"/>
      <c r="F1011" s="2419"/>
      <c r="G1011" s="2419"/>
      <c r="H1011" s="2419"/>
      <c r="I1011" s="2419"/>
      <c r="J1011" s="2419"/>
      <c r="K1011" s="2419"/>
      <c r="L1011" s="2419"/>
      <c r="M1011" s="2419"/>
      <c r="N1011" s="2419"/>
      <c r="O1011" s="2419"/>
      <c r="P1011" s="2419"/>
      <c r="Q1011" s="2419"/>
      <c r="R1011" s="2419"/>
      <c r="S1011" s="2419"/>
      <c r="T1011" s="2419"/>
      <c r="U1011" s="2419"/>
      <c r="V1011" s="2419"/>
      <c r="W1011" s="2419"/>
      <c r="X1011" s="2419"/>
      <c r="Y1011" s="2419"/>
      <c r="Z1011" s="2419"/>
      <c r="AA1011" s="2184"/>
      <c r="AB1011" s="2184"/>
      <c r="AC1011" s="2184"/>
    </row>
    <row r="1012" spans="1:29" ht="12.5">
      <c r="A1012" s="2419"/>
      <c r="B1012" s="862"/>
      <c r="C1012" s="2419"/>
      <c r="D1012" s="2419"/>
      <c r="E1012" s="2419"/>
      <c r="F1012" s="2419"/>
      <c r="G1012" s="2419"/>
      <c r="H1012" s="2419"/>
      <c r="I1012" s="2419"/>
      <c r="J1012" s="2419"/>
      <c r="K1012" s="2419"/>
      <c r="L1012" s="2419"/>
      <c r="M1012" s="2419"/>
      <c r="N1012" s="2419"/>
      <c r="O1012" s="2419"/>
      <c r="P1012" s="2419"/>
      <c r="Q1012" s="2419"/>
      <c r="R1012" s="2419"/>
      <c r="S1012" s="2419"/>
      <c r="T1012" s="2419"/>
      <c r="U1012" s="2419"/>
      <c r="V1012" s="2419"/>
      <c r="W1012" s="2419"/>
      <c r="X1012" s="2419"/>
      <c r="Y1012" s="2419"/>
      <c r="Z1012" s="2419"/>
      <c r="AA1012" s="2184"/>
      <c r="AB1012" s="2184"/>
      <c r="AC1012" s="2184"/>
    </row>
  </sheetData>
  <mergeCells count="291">
    <mergeCell ref="S137:S138"/>
    <mergeCell ref="S139:S140"/>
    <mergeCell ref="A145:A164"/>
    <mergeCell ref="C145:C148"/>
    <mergeCell ref="L147:L148"/>
    <mergeCell ref="G149:G150"/>
    <mergeCell ref="B161:B164"/>
    <mergeCell ref="C167:C170"/>
    <mergeCell ref="C171:C174"/>
    <mergeCell ref="J147:J148"/>
    <mergeCell ref="K147:K148"/>
    <mergeCell ref="A165:A190"/>
    <mergeCell ref="B165:B166"/>
    <mergeCell ref="B167:B170"/>
    <mergeCell ref="D167:D170"/>
    <mergeCell ref="D171:D172"/>
    <mergeCell ref="B149:B152"/>
    <mergeCell ref="F145:F151"/>
    <mergeCell ref="E152:F152"/>
    <mergeCell ref="E145:E151"/>
    <mergeCell ref="E153:E164"/>
    <mergeCell ref="B153:B154"/>
    <mergeCell ref="B156:B159"/>
    <mergeCell ref="I156:I157"/>
    <mergeCell ref="K156:K157"/>
    <mergeCell ref="F153:F164"/>
    <mergeCell ref="G163:G164"/>
    <mergeCell ref="H126:H127"/>
    <mergeCell ref="I137:I138"/>
    <mergeCell ref="I139:I140"/>
    <mergeCell ref="B141:B144"/>
    <mergeCell ref="C141:C144"/>
    <mergeCell ref="D141:D144"/>
    <mergeCell ref="D145:D148"/>
    <mergeCell ref="I147:I148"/>
    <mergeCell ref="B145:B148"/>
    <mergeCell ref="H129:H132"/>
    <mergeCell ref="H133:H134"/>
    <mergeCell ref="C133:C136"/>
    <mergeCell ref="B137:B140"/>
    <mergeCell ref="C137:C140"/>
    <mergeCell ref="D137:D140"/>
    <mergeCell ref="E137:E144"/>
    <mergeCell ref="I141:I144"/>
    <mergeCell ref="K141:K144"/>
    <mergeCell ref="B129:B132"/>
    <mergeCell ref="C129:C132"/>
    <mergeCell ref="D129:D132"/>
    <mergeCell ref="E129:E136"/>
    <mergeCell ref="D133:D136"/>
    <mergeCell ref="F129:F136"/>
    <mergeCell ref="G129:G130"/>
    <mergeCell ref="B124:B127"/>
    <mergeCell ref="B133:B136"/>
    <mergeCell ref="E126:F127"/>
    <mergeCell ref="D111:D114"/>
    <mergeCell ref="G115:G118"/>
    <mergeCell ref="S2:S3"/>
    <mergeCell ref="T2:T3"/>
    <mergeCell ref="T4:T216"/>
    <mergeCell ref="S61:S62"/>
    <mergeCell ref="S95:S96"/>
    <mergeCell ref="S177:S178"/>
    <mergeCell ref="A209:A216"/>
    <mergeCell ref="B213:B216"/>
    <mergeCell ref="C213:C216"/>
    <mergeCell ref="D213:D216"/>
    <mergeCell ref="F91:F98"/>
    <mergeCell ref="H91:H94"/>
    <mergeCell ref="G95:G98"/>
    <mergeCell ref="D103:D106"/>
    <mergeCell ref="H103:H106"/>
    <mergeCell ref="K77:K78"/>
    <mergeCell ref="L77:L78"/>
    <mergeCell ref="A91:A106"/>
    <mergeCell ref="C91:C94"/>
    <mergeCell ref="D91:D94"/>
    <mergeCell ref="E91:E98"/>
    <mergeCell ref="D95:D98"/>
    <mergeCell ref="B111:B114"/>
    <mergeCell ref="C111:C114"/>
    <mergeCell ref="D69:D72"/>
    <mergeCell ref="E69:E76"/>
    <mergeCell ref="I71:I72"/>
    <mergeCell ref="I73:I74"/>
    <mergeCell ref="L73:L74"/>
    <mergeCell ref="G61:G64"/>
    <mergeCell ref="H65:H68"/>
    <mergeCell ref="F69:F76"/>
    <mergeCell ref="G73:G74"/>
    <mergeCell ref="M2:M3"/>
    <mergeCell ref="N2:N3"/>
    <mergeCell ref="A1:B2"/>
    <mergeCell ref="C1:F1"/>
    <mergeCell ref="G1:I1"/>
    <mergeCell ref="J1:L1"/>
    <mergeCell ref="M1:R1"/>
    <mergeCell ref="C2:C3"/>
    <mergeCell ref="D2:D3"/>
    <mergeCell ref="A3:B3"/>
    <mergeCell ref="H2:H3"/>
    <mergeCell ref="I2:I3"/>
    <mergeCell ref="P2:P3"/>
    <mergeCell ref="R2:R3"/>
    <mergeCell ref="E2:F3"/>
    <mergeCell ref="G2:G3"/>
    <mergeCell ref="B209:B212"/>
    <mergeCell ref="C209:C212"/>
    <mergeCell ref="B191:B192"/>
    <mergeCell ref="B193:B196"/>
    <mergeCell ref="I193:I194"/>
    <mergeCell ref="I195:I196"/>
    <mergeCell ref="H197:H200"/>
    <mergeCell ref="I201:I202"/>
    <mergeCell ref="D209:D212"/>
    <mergeCell ref="A191:A208"/>
    <mergeCell ref="B205:B208"/>
    <mergeCell ref="B181:B182"/>
    <mergeCell ref="B183:B186"/>
    <mergeCell ref="C187:C190"/>
    <mergeCell ref="D187:D190"/>
    <mergeCell ref="G187:G192"/>
    <mergeCell ref="D197:D200"/>
    <mergeCell ref="G201:G204"/>
    <mergeCell ref="G205:G206"/>
    <mergeCell ref="C193:C196"/>
    <mergeCell ref="D193:D196"/>
    <mergeCell ref="B197:B200"/>
    <mergeCell ref="C197:C200"/>
    <mergeCell ref="B187:B190"/>
    <mergeCell ref="B201:B204"/>
    <mergeCell ref="C201:C204"/>
    <mergeCell ref="D201:D204"/>
    <mergeCell ref="C205:C208"/>
    <mergeCell ref="D205:D208"/>
    <mergeCell ref="I177:I178"/>
    <mergeCell ref="I179:I180"/>
    <mergeCell ref="G181:G186"/>
    <mergeCell ref="C183:C186"/>
    <mergeCell ref="D183:D186"/>
    <mergeCell ref="H183:H184"/>
    <mergeCell ref="B171:B172"/>
    <mergeCell ref="B173:B176"/>
    <mergeCell ref="D173:D176"/>
    <mergeCell ref="B177:B180"/>
    <mergeCell ref="C177:C180"/>
    <mergeCell ref="D177:D180"/>
    <mergeCell ref="H177:H178"/>
    <mergeCell ref="S97:S98"/>
    <mergeCell ref="S111:S112"/>
    <mergeCell ref="L119:L120"/>
    <mergeCell ref="A124:A144"/>
    <mergeCell ref="C124:C127"/>
    <mergeCell ref="D124:D127"/>
    <mergeCell ref="S133:S134"/>
    <mergeCell ref="B107:B110"/>
    <mergeCell ref="B115:B118"/>
    <mergeCell ref="C115:C118"/>
    <mergeCell ref="D115:D118"/>
    <mergeCell ref="C119:C122"/>
    <mergeCell ref="D119:D122"/>
    <mergeCell ref="E115:E122"/>
    <mergeCell ref="F115:F122"/>
    <mergeCell ref="A107:A122"/>
    <mergeCell ref="B119:B122"/>
    <mergeCell ref="C107:C110"/>
    <mergeCell ref="D107:D110"/>
    <mergeCell ref="E107:E114"/>
    <mergeCell ref="F107:F114"/>
    <mergeCell ref="G107:G110"/>
    <mergeCell ref="J119:J120"/>
    <mergeCell ref="K119:K120"/>
    <mergeCell ref="J99:J100"/>
    <mergeCell ref="K99:K100"/>
    <mergeCell ref="L99:L100"/>
    <mergeCell ref="I101:I102"/>
    <mergeCell ref="J101:J102"/>
    <mergeCell ref="K101:K102"/>
    <mergeCell ref="L101:L102"/>
    <mergeCell ref="F137:F144"/>
    <mergeCell ref="G137:G140"/>
    <mergeCell ref="H111:H112"/>
    <mergeCell ref="I115:I116"/>
    <mergeCell ref="J115:J116"/>
    <mergeCell ref="K115:K116"/>
    <mergeCell ref="I119:I120"/>
    <mergeCell ref="I99:I100"/>
    <mergeCell ref="B95:B98"/>
    <mergeCell ref="C95:C98"/>
    <mergeCell ref="B91:B94"/>
    <mergeCell ref="B99:B102"/>
    <mergeCell ref="C99:C102"/>
    <mergeCell ref="D99:D102"/>
    <mergeCell ref="E99:E106"/>
    <mergeCell ref="F99:F106"/>
    <mergeCell ref="G99:G100"/>
    <mergeCell ref="G101:G102"/>
    <mergeCell ref="B103:B106"/>
    <mergeCell ref="F77:F84"/>
    <mergeCell ref="I91:I92"/>
    <mergeCell ref="J91:J92"/>
    <mergeCell ref="K91:K92"/>
    <mergeCell ref="L91:L92"/>
    <mergeCell ref="I77:I78"/>
    <mergeCell ref="J77:J78"/>
    <mergeCell ref="B77:B80"/>
    <mergeCell ref="D77:D80"/>
    <mergeCell ref="E77:E84"/>
    <mergeCell ref="A69:A90"/>
    <mergeCell ref="B81:B84"/>
    <mergeCell ref="B86:B89"/>
    <mergeCell ref="C81:C85"/>
    <mergeCell ref="D81:D85"/>
    <mergeCell ref="C86:C90"/>
    <mergeCell ref="D86:D90"/>
    <mergeCell ref="E89:F90"/>
    <mergeCell ref="A49:A68"/>
    <mergeCell ref="C49:C50"/>
    <mergeCell ref="D49:D50"/>
    <mergeCell ref="F49:F58"/>
    <mergeCell ref="D55:D58"/>
    <mergeCell ref="F59:F68"/>
    <mergeCell ref="D61:D64"/>
    <mergeCell ref="B69:B72"/>
    <mergeCell ref="B73:B76"/>
    <mergeCell ref="C73:C76"/>
    <mergeCell ref="D73:D76"/>
    <mergeCell ref="C69:C72"/>
    <mergeCell ref="C51:C54"/>
    <mergeCell ref="D51:D54"/>
    <mergeCell ref="B55:B58"/>
    <mergeCell ref="C55:C58"/>
    <mergeCell ref="B51:B54"/>
    <mergeCell ref="B59:B60"/>
    <mergeCell ref="E49:E58"/>
    <mergeCell ref="E59:E68"/>
    <mergeCell ref="C59:C60"/>
    <mergeCell ref="B61:B64"/>
    <mergeCell ref="C61:C64"/>
    <mergeCell ref="B49:B50"/>
    <mergeCell ref="B65:B68"/>
    <mergeCell ref="C65:C68"/>
    <mergeCell ref="D65:D68"/>
    <mergeCell ref="B42:B45"/>
    <mergeCell ref="C42:C45"/>
    <mergeCell ref="B17:B18"/>
    <mergeCell ref="C17:C18"/>
    <mergeCell ref="A30:A48"/>
    <mergeCell ref="B30:B33"/>
    <mergeCell ref="C30:C33"/>
    <mergeCell ref="B34:B37"/>
    <mergeCell ref="C34:C37"/>
    <mergeCell ref="C19:C21"/>
    <mergeCell ref="A4:A14"/>
    <mergeCell ref="B9:B10"/>
    <mergeCell ref="B11:B14"/>
    <mergeCell ref="D17:D18"/>
    <mergeCell ref="D22:D25"/>
    <mergeCell ref="B38:B41"/>
    <mergeCell ref="C38:C41"/>
    <mergeCell ref="C15:C16"/>
    <mergeCell ref="D15:D16"/>
    <mergeCell ref="D19:D21"/>
    <mergeCell ref="D30:D33"/>
    <mergeCell ref="B15:B16"/>
    <mergeCell ref="B19:B21"/>
    <mergeCell ref="B22:B25"/>
    <mergeCell ref="C22:C25"/>
    <mergeCell ref="C26:C29"/>
    <mergeCell ref="A15:A29"/>
    <mergeCell ref="B26:B29"/>
    <mergeCell ref="E30:E37"/>
    <mergeCell ref="F30:F37"/>
    <mergeCell ref="D34:D37"/>
    <mergeCell ref="D38:D41"/>
    <mergeCell ref="G4:I4"/>
    <mergeCell ref="G5:I5"/>
    <mergeCell ref="G8:I8"/>
    <mergeCell ref="I9:I10"/>
    <mergeCell ref="I11:I14"/>
    <mergeCell ref="E38:E45"/>
    <mergeCell ref="F38:F45"/>
    <mergeCell ref="D26:D29"/>
    <mergeCell ref="G26:G27"/>
    <mergeCell ref="G28:G29"/>
    <mergeCell ref="G38:G39"/>
    <mergeCell ref="I38:I39"/>
    <mergeCell ref="D42:D45"/>
    <mergeCell ref="G43:G45"/>
    <mergeCell ref="I15:I16"/>
    <mergeCell ref="H22:H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W1012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5.08984375" defaultRowHeight="15" customHeight="1"/>
  <cols>
    <col min="1" max="1" width="8.453125" customWidth="1"/>
    <col min="2" max="2" width="7.26953125" customWidth="1"/>
    <col min="3" max="3" width="12" customWidth="1"/>
    <col min="4" max="4" width="7.08984375" customWidth="1"/>
    <col min="5" max="6" width="3.6328125" customWidth="1"/>
    <col min="7" max="7" width="11.6328125" customWidth="1"/>
    <col min="8" max="8" width="12.6328125" customWidth="1"/>
    <col min="9" max="9" width="13.90625" customWidth="1"/>
    <col min="10" max="10" width="15.36328125" customWidth="1"/>
    <col min="11" max="11" width="13.453125" customWidth="1"/>
    <col min="12" max="12" width="14.90625" customWidth="1"/>
    <col min="13" max="13" width="13.6328125" customWidth="1"/>
    <col min="14" max="14" width="13.26953125" customWidth="1"/>
    <col min="15" max="15" width="16.7265625" customWidth="1"/>
    <col min="16" max="16" width="15.90625" customWidth="1"/>
    <col min="17" max="22" width="8" customWidth="1"/>
    <col min="23" max="23" width="15.08984375" customWidth="1"/>
  </cols>
  <sheetData>
    <row r="1" spans="1:23" ht="15.75" customHeight="1">
      <c r="A1" s="5107" t="s">
        <v>1121</v>
      </c>
      <c r="B1" s="5108"/>
      <c r="C1" s="5110" t="s">
        <v>1</v>
      </c>
      <c r="D1" s="4251"/>
      <c r="E1" s="4251"/>
      <c r="F1" s="4252"/>
      <c r="G1" s="5111" t="s">
        <v>2</v>
      </c>
      <c r="H1" s="4251"/>
      <c r="I1" s="4251"/>
      <c r="J1" s="4251"/>
      <c r="K1" s="5112"/>
      <c r="L1" s="4252"/>
      <c r="M1" s="5110"/>
      <c r="N1" s="4252"/>
      <c r="O1" s="5110"/>
      <c r="P1" s="4252"/>
      <c r="Q1" s="2550"/>
      <c r="R1" s="2550"/>
      <c r="S1" s="2550"/>
      <c r="T1" s="2550"/>
      <c r="U1" s="2550"/>
      <c r="V1" s="2550"/>
      <c r="W1" s="2551"/>
    </row>
    <row r="2" spans="1:23" ht="15.75" customHeight="1">
      <c r="A2" s="4112"/>
      <c r="B2" s="5109"/>
      <c r="C2" s="5113" t="s">
        <v>7</v>
      </c>
      <c r="D2" s="5117" t="s">
        <v>8</v>
      </c>
      <c r="E2" s="5000">
        <v>25</v>
      </c>
      <c r="F2" s="4392"/>
      <c r="G2" s="5125" t="s">
        <v>963</v>
      </c>
      <c r="H2" s="5091" t="s">
        <v>964</v>
      </c>
      <c r="I2" s="5092" t="s">
        <v>5</v>
      </c>
      <c r="J2" s="5093" t="s">
        <v>1121</v>
      </c>
      <c r="K2" s="5119" t="s">
        <v>1122</v>
      </c>
      <c r="L2" s="5120" t="s">
        <v>1123</v>
      </c>
      <c r="M2" s="5119" t="s">
        <v>1124</v>
      </c>
      <c r="N2" s="5120" t="s">
        <v>1125</v>
      </c>
      <c r="O2" s="5122" t="s">
        <v>1126</v>
      </c>
      <c r="P2" s="5123" t="s">
        <v>1127</v>
      </c>
      <c r="Q2" s="2550"/>
      <c r="R2" s="2550"/>
      <c r="S2" s="2550"/>
      <c r="T2" s="2550"/>
      <c r="U2" s="2550"/>
      <c r="V2" s="2550"/>
      <c r="W2" s="2551"/>
    </row>
    <row r="3" spans="1:23" ht="15.75" customHeight="1">
      <c r="A3" s="5114" t="s">
        <v>23</v>
      </c>
      <c r="B3" s="5115"/>
      <c r="C3" s="4240"/>
      <c r="D3" s="4443"/>
      <c r="E3" s="4130"/>
      <c r="F3" s="4055"/>
      <c r="G3" s="4240"/>
      <c r="H3" s="4148"/>
      <c r="I3" s="4133"/>
      <c r="J3" s="4443"/>
      <c r="K3" s="4024"/>
      <c r="L3" s="4443"/>
      <c r="M3" s="4024"/>
      <c r="N3" s="4443"/>
      <c r="O3" s="4024"/>
      <c r="P3" s="4443"/>
      <c r="Q3" s="2550"/>
      <c r="R3" s="2550"/>
      <c r="S3" s="2550"/>
      <c r="T3" s="2550"/>
      <c r="U3" s="2550"/>
      <c r="V3" s="2550"/>
      <c r="W3" s="2551"/>
    </row>
    <row r="4" spans="1:23" ht="12" customHeight="1">
      <c r="A4" s="5062" t="s">
        <v>27</v>
      </c>
      <c r="B4" s="2552" t="s">
        <v>1128</v>
      </c>
      <c r="C4" s="2553"/>
      <c r="D4" s="2554"/>
      <c r="E4" s="2555"/>
      <c r="F4" s="2556"/>
      <c r="G4" s="2557"/>
      <c r="H4" s="2558" t="s">
        <v>1129</v>
      </c>
      <c r="I4" s="2559"/>
      <c r="J4" s="2554"/>
      <c r="K4" s="2560"/>
      <c r="L4" s="2561"/>
      <c r="M4" s="2562"/>
      <c r="N4" s="2561"/>
      <c r="O4" s="2563"/>
      <c r="P4" s="2564"/>
      <c r="Q4" s="2550"/>
      <c r="R4" s="2550"/>
      <c r="S4" s="2550"/>
      <c r="T4" s="2550"/>
      <c r="U4" s="2550"/>
      <c r="V4" s="2550"/>
      <c r="W4" s="2551"/>
    </row>
    <row r="5" spans="1:23" ht="12" customHeight="1">
      <c r="A5" s="4209"/>
      <c r="B5" s="2565" t="s">
        <v>1130</v>
      </c>
      <c r="C5" s="2566"/>
      <c r="D5" s="2567"/>
      <c r="E5" s="2568"/>
      <c r="F5" s="2569"/>
      <c r="G5" s="2570"/>
      <c r="H5" s="2571" t="s">
        <v>1131</v>
      </c>
      <c r="I5" s="2572"/>
      <c r="J5" s="2567"/>
      <c r="K5" s="2573"/>
      <c r="L5" s="2574"/>
      <c r="M5" s="2575"/>
      <c r="N5" s="2576"/>
      <c r="O5" s="2575"/>
      <c r="P5" s="2576"/>
      <c r="Q5" s="2550"/>
      <c r="R5" s="2550"/>
      <c r="S5" s="2550"/>
      <c r="T5" s="2550"/>
      <c r="U5" s="2550"/>
      <c r="V5" s="2550"/>
      <c r="W5" s="2551"/>
    </row>
    <row r="6" spans="1:23" ht="12" customHeight="1">
      <c r="A6" s="4209"/>
      <c r="B6" s="2577" t="s">
        <v>1132</v>
      </c>
      <c r="C6" s="2578"/>
      <c r="D6" s="2579"/>
      <c r="E6" s="2580"/>
      <c r="F6" s="2218"/>
      <c r="G6" s="2581"/>
      <c r="H6" s="2582" t="s">
        <v>1133</v>
      </c>
      <c r="I6" s="2583"/>
      <c r="J6" s="2579"/>
      <c r="K6" s="2584"/>
      <c r="L6" s="2585"/>
      <c r="M6" s="2586"/>
      <c r="N6" s="2587"/>
      <c r="O6" s="2588"/>
      <c r="P6" s="2589"/>
      <c r="Q6" s="2550"/>
      <c r="R6" s="2550"/>
      <c r="S6" s="2550"/>
      <c r="T6" s="2550"/>
      <c r="U6" s="2550"/>
      <c r="V6" s="2550"/>
      <c r="W6" s="2551"/>
    </row>
    <row r="7" spans="1:23" ht="12" customHeight="1">
      <c r="A7" s="4209"/>
      <c r="B7" s="2590"/>
      <c r="C7" s="2591"/>
      <c r="D7" s="2592"/>
      <c r="E7" s="2204"/>
      <c r="F7" s="2205"/>
      <c r="G7" s="2593"/>
      <c r="H7" s="2193"/>
      <c r="I7" s="2594"/>
      <c r="J7" s="5094" t="s">
        <v>1134</v>
      </c>
      <c r="K7" s="5121" t="str">
        <f>HYPERLINK("https://www.codep25.com/stages/doubs-bad-tour/","https://www.codep25.com/stages/doubs-bad-tour/")</f>
        <v>https://www.codep25.com/stages/doubs-bad-tour/</v>
      </c>
      <c r="L7" s="4067"/>
      <c r="M7" s="2595"/>
      <c r="N7" s="2596"/>
      <c r="O7" s="2597"/>
      <c r="P7" s="2598"/>
      <c r="Q7" s="2550"/>
      <c r="R7" s="2550"/>
      <c r="S7" s="2550"/>
      <c r="T7" s="2550"/>
      <c r="U7" s="2550"/>
      <c r="V7" s="2550"/>
      <c r="W7" s="2551"/>
    </row>
    <row r="8" spans="1:23" ht="12" customHeight="1">
      <c r="A8" s="4209"/>
      <c r="B8" s="5116"/>
      <c r="C8" s="5099"/>
      <c r="D8" s="5100"/>
      <c r="E8" s="5118"/>
      <c r="F8" s="2205"/>
      <c r="G8" s="2593"/>
      <c r="H8" s="5095"/>
      <c r="I8" s="2594"/>
      <c r="J8" s="4442"/>
      <c r="K8" s="4068"/>
      <c r="L8" s="4069"/>
      <c r="M8" s="2599"/>
      <c r="N8" s="2600"/>
      <c r="O8" s="5124"/>
      <c r="P8" s="5126"/>
      <c r="Q8" s="2550"/>
      <c r="R8" s="2550"/>
      <c r="S8" s="2550"/>
      <c r="T8" s="2550"/>
      <c r="U8" s="2550"/>
      <c r="V8" s="2550"/>
      <c r="W8" s="2551"/>
    </row>
    <row r="9" spans="1:23" ht="12" customHeight="1">
      <c r="A9" s="4209"/>
      <c r="B9" s="4209"/>
      <c r="C9" s="4456"/>
      <c r="D9" s="4442"/>
      <c r="E9" s="4068"/>
      <c r="F9" s="2205"/>
      <c r="G9" s="2593"/>
      <c r="H9" s="4147"/>
      <c r="I9" s="2594"/>
      <c r="J9" s="4442"/>
      <c r="K9" s="4068"/>
      <c r="L9" s="4069"/>
      <c r="M9" s="2601"/>
      <c r="N9" s="2602"/>
      <c r="O9" s="4090"/>
      <c r="P9" s="5127"/>
      <c r="Q9" s="2550"/>
      <c r="R9" s="2550"/>
      <c r="S9" s="2550"/>
      <c r="T9" s="2550"/>
      <c r="U9" s="2550"/>
      <c r="V9" s="2550"/>
      <c r="W9" s="2551"/>
    </row>
    <row r="10" spans="1:23" ht="12" customHeight="1">
      <c r="A10" s="4209"/>
      <c r="B10" s="4209"/>
      <c r="C10" s="4456"/>
      <c r="D10" s="4442"/>
      <c r="E10" s="4068"/>
      <c r="F10" s="2205"/>
      <c r="G10" s="2593"/>
      <c r="H10" s="4147"/>
      <c r="I10" s="2594"/>
      <c r="J10" s="4442"/>
      <c r="K10" s="4068"/>
      <c r="L10" s="4069"/>
      <c r="M10" s="2601"/>
      <c r="N10" s="2602"/>
      <c r="O10" s="4090"/>
      <c r="P10" s="5127"/>
      <c r="Q10" s="2550"/>
      <c r="R10" s="2550"/>
      <c r="S10" s="2550"/>
      <c r="T10" s="2550"/>
      <c r="U10" s="2550"/>
      <c r="V10" s="2550"/>
      <c r="W10" s="2551"/>
    </row>
    <row r="11" spans="1:23" ht="12" customHeight="1">
      <c r="A11" s="4133"/>
      <c r="B11" s="4133"/>
      <c r="C11" s="4240"/>
      <c r="D11" s="4443"/>
      <c r="E11" s="4130"/>
      <c r="F11" s="2547"/>
      <c r="G11" s="2603"/>
      <c r="H11" s="4148"/>
      <c r="I11" s="2604"/>
      <c r="J11" s="4443"/>
      <c r="K11" s="4068"/>
      <c r="L11" s="4069"/>
      <c r="M11" s="2601"/>
      <c r="N11" s="2602"/>
      <c r="O11" s="4237"/>
      <c r="P11" s="5128"/>
      <c r="Q11" s="2550"/>
      <c r="R11" s="2550"/>
      <c r="S11" s="2550"/>
      <c r="T11" s="2550"/>
      <c r="U11" s="2550"/>
      <c r="V11" s="2550"/>
      <c r="W11" s="2551"/>
    </row>
    <row r="12" spans="1:23" ht="12" customHeight="1">
      <c r="A12" s="5062" t="s">
        <v>41</v>
      </c>
      <c r="B12" s="5129" t="s">
        <v>1135</v>
      </c>
      <c r="C12" s="5074"/>
      <c r="D12" s="5077"/>
      <c r="E12" s="2555"/>
      <c r="F12" s="2556"/>
      <c r="G12" s="2605"/>
      <c r="H12" s="2606"/>
      <c r="I12" s="2559"/>
      <c r="J12" s="2554"/>
      <c r="K12" s="2607"/>
      <c r="L12" s="2608"/>
      <c r="M12" s="2609"/>
      <c r="N12" s="2608"/>
      <c r="O12" s="2610"/>
      <c r="P12" s="2611"/>
      <c r="Q12" s="2550"/>
      <c r="R12" s="2550"/>
      <c r="S12" s="2550"/>
      <c r="T12" s="2550"/>
      <c r="U12" s="2550"/>
      <c r="V12" s="2550"/>
      <c r="W12" s="2551"/>
    </row>
    <row r="13" spans="1:23" ht="12" customHeight="1">
      <c r="A13" s="4209"/>
      <c r="B13" s="4456"/>
      <c r="C13" s="4456"/>
      <c r="D13" s="4442"/>
      <c r="E13" s="2568"/>
      <c r="F13" s="2569"/>
      <c r="G13" s="2612"/>
      <c r="H13" s="2613"/>
      <c r="I13" s="2572"/>
      <c r="J13" s="2567"/>
      <c r="K13" s="2614"/>
      <c r="L13" s="2615"/>
      <c r="M13" s="2616"/>
      <c r="N13" s="2617"/>
      <c r="O13" s="2616"/>
      <c r="P13" s="2617"/>
      <c r="Q13" s="2550"/>
      <c r="R13" s="2550"/>
      <c r="S13" s="2550"/>
      <c r="T13" s="2550"/>
      <c r="U13" s="2550"/>
      <c r="V13" s="2550"/>
      <c r="W13" s="2551"/>
    </row>
    <row r="14" spans="1:23" ht="12" customHeight="1">
      <c r="A14" s="4209"/>
      <c r="B14" s="4456"/>
      <c r="C14" s="4456"/>
      <c r="D14" s="4442"/>
      <c r="E14" s="2568"/>
      <c r="F14" s="2569"/>
      <c r="G14" s="2612"/>
      <c r="H14" s="2613"/>
      <c r="I14" s="2572"/>
      <c r="J14" s="2567"/>
      <c r="K14" s="2614"/>
      <c r="L14" s="2615"/>
      <c r="M14" s="2616"/>
      <c r="N14" s="2617"/>
      <c r="O14" s="2616"/>
      <c r="P14" s="2617"/>
      <c r="Q14" s="2550"/>
      <c r="R14" s="2550"/>
      <c r="S14" s="2550"/>
      <c r="T14" s="2550"/>
      <c r="U14" s="2550"/>
      <c r="V14" s="2550"/>
      <c r="W14" s="2551"/>
    </row>
    <row r="15" spans="1:23" ht="12" customHeight="1">
      <c r="A15" s="4209"/>
      <c r="B15" s="4491"/>
      <c r="C15" s="4491"/>
      <c r="D15" s="4458"/>
      <c r="E15" s="2580"/>
      <c r="F15" s="2218"/>
      <c r="G15" s="2618"/>
      <c r="H15" s="2619"/>
      <c r="I15" s="2583"/>
      <c r="J15" s="2579"/>
      <c r="K15" s="2620"/>
      <c r="L15" s="2621"/>
      <c r="M15" s="2622"/>
      <c r="N15" s="2623"/>
      <c r="O15" s="2622"/>
      <c r="P15" s="2623"/>
      <c r="Q15" s="2550"/>
      <c r="R15" s="2550"/>
      <c r="S15" s="2550"/>
      <c r="T15" s="2550"/>
      <c r="U15" s="2550"/>
      <c r="V15" s="2550"/>
      <c r="W15" s="2551"/>
    </row>
    <row r="16" spans="1:23" ht="12" customHeight="1">
      <c r="A16" s="4209"/>
      <c r="B16" s="5053" t="s">
        <v>1136</v>
      </c>
      <c r="C16" s="5054"/>
      <c r="D16" s="5066"/>
      <c r="E16" s="2626"/>
      <c r="F16" s="2627"/>
      <c r="G16" s="2628"/>
      <c r="H16" s="2629"/>
      <c r="I16" s="2630"/>
      <c r="J16" s="2631"/>
      <c r="K16" s="2632"/>
      <c r="L16" s="2633"/>
      <c r="M16" s="2634"/>
      <c r="N16" s="2635"/>
      <c r="O16" s="2636"/>
      <c r="P16" s="2637"/>
      <c r="Q16" s="2550"/>
      <c r="R16" s="2550"/>
      <c r="S16" s="2550"/>
      <c r="T16" s="2550"/>
      <c r="U16" s="2550"/>
      <c r="V16" s="2550"/>
      <c r="W16" s="2551"/>
    </row>
    <row r="17" spans="1:23" ht="12" customHeight="1">
      <c r="A17" s="4209"/>
      <c r="B17" s="4456"/>
      <c r="C17" s="4456"/>
      <c r="D17" s="4442"/>
      <c r="E17" s="2638"/>
      <c r="F17" s="2639"/>
      <c r="G17" s="2640"/>
      <c r="H17" s="2641"/>
      <c r="I17" s="2642"/>
      <c r="J17" s="2643"/>
      <c r="K17" s="2644"/>
      <c r="L17" s="2645"/>
      <c r="M17" s="2646"/>
      <c r="N17" s="2647"/>
      <c r="O17" s="2646"/>
      <c r="P17" s="2647"/>
      <c r="Q17" s="2550"/>
      <c r="R17" s="2550"/>
      <c r="S17" s="2550"/>
      <c r="T17" s="2550"/>
      <c r="U17" s="2550"/>
      <c r="V17" s="2550"/>
      <c r="W17" s="2551"/>
    </row>
    <row r="18" spans="1:23" ht="12" customHeight="1">
      <c r="A18" s="4209"/>
      <c r="B18" s="4456"/>
      <c r="C18" s="4456"/>
      <c r="D18" s="4442"/>
      <c r="E18" s="2638"/>
      <c r="F18" s="2639"/>
      <c r="G18" s="2640"/>
      <c r="H18" s="2641"/>
      <c r="I18" s="2642"/>
      <c r="J18" s="2643"/>
      <c r="K18" s="2644"/>
      <c r="L18" s="2645"/>
      <c r="M18" s="2646"/>
      <c r="N18" s="2647"/>
      <c r="O18" s="2646"/>
      <c r="P18" s="2647"/>
      <c r="Q18" s="2550"/>
      <c r="R18" s="2550"/>
      <c r="S18" s="2550"/>
      <c r="T18" s="2550"/>
      <c r="U18" s="2550"/>
      <c r="V18" s="2550"/>
      <c r="W18" s="2551"/>
    </row>
    <row r="19" spans="1:23" ht="12" customHeight="1">
      <c r="A19" s="4209"/>
      <c r="B19" s="4491"/>
      <c r="C19" s="4491"/>
      <c r="D19" s="4458"/>
      <c r="E19" s="2648"/>
      <c r="F19" s="2275"/>
      <c r="G19" s="2649"/>
      <c r="H19" s="2650"/>
      <c r="I19" s="2651"/>
      <c r="J19" s="2652"/>
      <c r="K19" s="2653"/>
      <c r="L19" s="2654"/>
      <c r="M19" s="2655"/>
      <c r="N19" s="2656"/>
      <c r="O19" s="2655"/>
      <c r="P19" s="2656"/>
      <c r="Q19" s="2550"/>
      <c r="R19" s="2550"/>
      <c r="S19" s="2550"/>
      <c r="T19" s="2550"/>
      <c r="U19" s="2550"/>
      <c r="V19" s="2550"/>
      <c r="W19" s="2551"/>
    </row>
    <row r="20" spans="1:23" ht="12" customHeight="1">
      <c r="A20" s="4209"/>
      <c r="B20" s="5053" t="s">
        <v>111</v>
      </c>
      <c r="C20" s="5054"/>
      <c r="D20" s="5066"/>
      <c r="E20" s="2626"/>
      <c r="F20" s="2627"/>
      <c r="G20" s="2628"/>
      <c r="H20" s="2629"/>
      <c r="I20" s="2630"/>
      <c r="J20" s="2631"/>
      <c r="K20" s="2632"/>
      <c r="L20" s="2633"/>
      <c r="M20" s="2634"/>
      <c r="N20" s="2635"/>
      <c r="O20" s="2636"/>
      <c r="P20" s="2637"/>
      <c r="Q20" s="2550"/>
      <c r="R20" s="2550"/>
      <c r="S20" s="2550"/>
      <c r="T20" s="2550"/>
      <c r="U20" s="2550"/>
      <c r="V20" s="2550"/>
      <c r="W20" s="2551"/>
    </row>
    <row r="21" spans="1:23" ht="12" customHeight="1">
      <c r="A21" s="4209"/>
      <c r="B21" s="4456"/>
      <c r="C21" s="4456"/>
      <c r="D21" s="4442"/>
      <c r="E21" s="2638"/>
      <c r="F21" s="2639"/>
      <c r="G21" s="2640"/>
      <c r="H21" s="2641"/>
      <c r="I21" s="2642"/>
      <c r="J21" s="2643"/>
      <c r="K21" s="2644"/>
      <c r="L21" s="2645"/>
      <c r="M21" s="2646"/>
      <c r="N21" s="2647"/>
      <c r="O21" s="2646"/>
      <c r="P21" s="2647"/>
      <c r="Q21" s="2550"/>
      <c r="R21" s="2550"/>
      <c r="S21" s="2550"/>
      <c r="T21" s="2550"/>
      <c r="U21" s="2550"/>
      <c r="V21" s="2550"/>
      <c r="W21" s="2551"/>
    </row>
    <row r="22" spans="1:23" ht="12" customHeight="1">
      <c r="A22" s="4209"/>
      <c r="B22" s="4456"/>
      <c r="C22" s="4456"/>
      <c r="D22" s="4442"/>
      <c r="E22" s="2638"/>
      <c r="F22" s="2639"/>
      <c r="G22" s="2640"/>
      <c r="H22" s="2641"/>
      <c r="I22" s="2642"/>
      <c r="J22" s="2643"/>
      <c r="K22" s="2644"/>
      <c r="L22" s="2645"/>
      <c r="M22" s="2646"/>
      <c r="N22" s="2647"/>
      <c r="O22" s="2646"/>
      <c r="P22" s="2647"/>
      <c r="Q22" s="2550"/>
      <c r="R22" s="2550"/>
      <c r="S22" s="2550"/>
      <c r="T22" s="2550"/>
      <c r="U22" s="2550"/>
      <c r="V22" s="2550"/>
      <c r="W22" s="2551"/>
    </row>
    <row r="23" spans="1:23" ht="12" customHeight="1">
      <c r="A23" s="4209"/>
      <c r="B23" s="4491"/>
      <c r="C23" s="4491"/>
      <c r="D23" s="4458"/>
      <c r="E23" s="2648"/>
      <c r="F23" s="2275"/>
      <c r="G23" s="2649"/>
      <c r="H23" s="2650"/>
      <c r="I23" s="2651"/>
      <c r="J23" s="2652"/>
      <c r="K23" s="2657"/>
      <c r="L23" s="2658"/>
      <c r="M23" s="2655"/>
      <c r="N23" s="2656"/>
      <c r="O23" s="2655"/>
      <c r="P23" s="2656"/>
      <c r="Q23" s="2550"/>
      <c r="R23" s="2550"/>
      <c r="S23" s="2550"/>
      <c r="T23" s="2550"/>
      <c r="U23" s="2550"/>
      <c r="V23" s="2550"/>
      <c r="W23" s="2551"/>
    </row>
    <row r="24" spans="1:23" ht="12" customHeight="1">
      <c r="A24" s="4209"/>
      <c r="B24" s="5053" t="s">
        <v>120</v>
      </c>
      <c r="C24" s="5130" t="s">
        <v>63</v>
      </c>
      <c r="D24" s="5066"/>
      <c r="E24" s="2626"/>
      <c r="F24" s="2627"/>
      <c r="G24" s="2659"/>
      <c r="H24" s="5096" t="s">
        <v>1137</v>
      </c>
      <c r="I24" s="2630"/>
      <c r="J24" s="2631"/>
      <c r="K24" s="2660"/>
      <c r="L24" s="2661"/>
      <c r="M24" s="2634"/>
      <c r="N24" s="2635"/>
      <c r="O24" s="2636"/>
      <c r="P24" s="2637"/>
      <c r="Q24" s="2550"/>
      <c r="R24" s="2550"/>
      <c r="S24" s="2550"/>
      <c r="T24" s="2550"/>
      <c r="U24" s="2550"/>
      <c r="V24" s="2550"/>
      <c r="W24" s="2551"/>
    </row>
    <row r="25" spans="1:23" ht="12" customHeight="1">
      <c r="A25" s="4209"/>
      <c r="B25" s="4456"/>
      <c r="C25" s="4456"/>
      <c r="D25" s="4442"/>
      <c r="E25" s="2638"/>
      <c r="F25" s="2639"/>
      <c r="G25" s="2662"/>
      <c r="H25" s="5097"/>
      <c r="I25" s="2642"/>
      <c r="J25" s="2643"/>
      <c r="K25" s="2663"/>
      <c r="L25" s="2664"/>
      <c r="M25" s="2646"/>
      <c r="N25" s="2647"/>
      <c r="O25" s="2646"/>
      <c r="P25" s="2647"/>
      <c r="Q25" s="2550"/>
      <c r="R25" s="2550"/>
      <c r="S25" s="2550"/>
      <c r="T25" s="2550"/>
      <c r="U25" s="2550"/>
      <c r="V25" s="2550"/>
      <c r="W25" s="2551"/>
    </row>
    <row r="26" spans="1:23" ht="12" customHeight="1">
      <c r="A26" s="4209"/>
      <c r="B26" s="4456"/>
      <c r="C26" s="4456"/>
      <c r="D26" s="4442"/>
      <c r="E26" s="2638"/>
      <c r="F26" s="2639"/>
      <c r="G26" s="2662"/>
      <c r="H26" s="2629"/>
      <c r="I26" s="2642"/>
      <c r="J26" s="2643"/>
      <c r="K26" s="2663"/>
      <c r="L26" s="2664"/>
      <c r="M26" s="2646"/>
      <c r="N26" s="2647"/>
      <c r="O26" s="2646"/>
      <c r="P26" s="2647"/>
      <c r="Q26" s="2550"/>
      <c r="R26" s="2550"/>
      <c r="S26" s="2550"/>
      <c r="T26" s="2550"/>
      <c r="U26" s="2550"/>
      <c r="V26" s="2550"/>
      <c r="W26" s="2551"/>
    </row>
    <row r="27" spans="1:23" ht="12" customHeight="1">
      <c r="A27" s="4209"/>
      <c r="B27" s="4491"/>
      <c r="C27" s="4491"/>
      <c r="D27" s="4458"/>
      <c r="E27" s="2648"/>
      <c r="F27" s="2275"/>
      <c r="G27" s="2665"/>
      <c r="H27" s="2666"/>
      <c r="I27" s="2651"/>
      <c r="J27" s="2652"/>
      <c r="K27" s="2657"/>
      <c r="L27" s="2658"/>
      <c r="M27" s="2655"/>
      <c r="N27" s="2656"/>
      <c r="O27" s="2655"/>
      <c r="P27" s="2656"/>
      <c r="Q27" s="2550"/>
      <c r="R27" s="2550"/>
      <c r="S27" s="2550"/>
      <c r="T27" s="2550"/>
      <c r="U27" s="2550"/>
      <c r="V27" s="2550"/>
      <c r="W27" s="2551"/>
    </row>
    <row r="28" spans="1:23" ht="12" customHeight="1">
      <c r="A28" s="4209"/>
      <c r="B28" s="5135" t="s">
        <v>125</v>
      </c>
      <c r="C28" s="5071"/>
      <c r="D28" s="5075"/>
      <c r="E28" s="2669"/>
      <c r="F28" s="2639"/>
      <c r="G28" s="5136" t="s">
        <v>990</v>
      </c>
      <c r="H28" s="2629"/>
      <c r="I28" s="2642"/>
      <c r="J28" s="5040" t="str">
        <f>HYPERLINK("https://www.codep25.com/les-tdj/","TDJ 1")</f>
        <v>TDJ 1</v>
      </c>
      <c r="K28" s="5139" t="s">
        <v>1138</v>
      </c>
      <c r="L28" s="5131" t="s">
        <v>1139</v>
      </c>
      <c r="M28" s="2646"/>
      <c r="N28" s="2647"/>
      <c r="O28" s="2646"/>
      <c r="P28" s="5132" t="s">
        <v>1140</v>
      </c>
      <c r="Q28" s="2550"/>
      <c r="R28" s="2550"/>
      <c r="S28" s="2550"/>
      <c r="T28" s="2550"/>
      <c r="U28" s="2550"/>
      <c r="V28" s="2550"/>
      <c r="W28" s="2551"/>
    </row>
    <row r="29" spans="1:23" ht="12" customHeight="1">
      <c r="A29" s="4209"/>
      <c r="B29" s="4456"/>
      <c r="C29" s="4456"/>
      <c r="D29" s="4442"/>
      <c r="E29" s="2669"/>
      <c r="F29" s="2639"/>
      <c r="G29" s="5137"/>
      <c r="H29" s="2641"/>
      <c r="I29" s="2642"/>
      <c r="J29" s="5030"/>
      <c r="K29" s="5032"/>
      <c r="L29" s="5034"/>
      <c r="M29" s="2670"/>
      <c r="N29" s="2671"/>
      <c r="O29" s="2670"/>
      <c r="P29" s="5133"/>
      <c r="Q29" s="2550"/>
      <c r="R29" s="2550"/>
      <c r="S29" s="2550"/>
      <c r="T29" s="2550"/>
      <c r="U29" s="2550"/>
      <c r="V29" s="2550"/>
      <c r="W29" s="2551"/>
    </row>
    <row r="30" spans="1:23" ht="12" customHeight="1">
      <c r="A30" s="4209"/>
      <c r="B30" s="4456"/>
      <c r="C30" s="4456"/>
      <c r="D30" s="4442"/>
      <c r="E30" s="2669"/>
      <c r="F30" s="2639"/>
      <c r="G30" s="5137"/>
      <c r="H30" s="2641"/>
      <c r="I30" s="2642"/>
      <c r="J30" s="5042" t="str">
        <f>HYPERLINK("https://www.codep25.com/jeunes/minibad/","Minibad 1")</f>
        <v>Minibad 1</v>
      </c>
      <c r="K30" s="2672" t="s">
        <v>834</v>
      </c>
      <c r="L30" s="2673" t="s">
        <v>1141</v>
      </c>
      <c r="M30" s="2674"/>
      <c r="N30" s="2675"/>
      <c r="O30" s="2674"/>
      <c r="P30" s="2675"/>
      <c r="Q30" s="2550"/>
      <c r="R30" s="2550"/>
      <c r="S30" s="2550"/>
      <c r="T30" s="2550"/>
      <c r="U30" s="2550"/>
      <c r="V30" s="2550"/>
      <c r="W30" s="2551"/>
    </row>
    <row r="31" spans="1:23" ht="12" customHeight="1">
      <c r="A31" s="4209"/>
      <c r="B31" s="4240"/>
      <c r="C31" s="4240"/>
      <c r="D31" s="4443"/>
      <c r="E31" s="2676"/>
      <c r="F31" s="2293"/>
      <c r="G31" s="5138"/>
      <c r="H31" s="2677"/>
      <c r="I31" s="2678"/>
      <c r="J31" s="4443"/>
      <c r="K31" s="2679" t="s">
        <v>1142</v>
      </c>
      <c r="L31" s="2680"/>
      <c r="M31" s="2681"/>
      <c r="N31" s="2682"/>
      <c r="O31" s="2681"/>
      <c r="P31" s="2682"/>
      <c r="Q31" s="2550"/>
      <c r="R31" s="2550"/>
      <c r="S31" s="2550"/>
      <c r="T31" s="2550"/>
      <c r="U31" s="2550"/>
      <c r="V31" s="2550"/>
      <c r="W31" s="2551"/>
    </row>
    <row r="32" spans="1:23" ht="12" customHeight="1">
      <c r="A32" s="5062" t="s">
        <v>65</v>
      </c>
      <c r="B32" s="5144" t="s">
        <v>1143</v>
      </c>
      <c r="C32" s="5145"/>
      <c r="D32" s="5072"/>
      <c r="E32" s="4893" t="s">
        <v>63</v>
      </c>
      <c r="F32" s="4914" t="s">
        <v>1144</v>
      </c>
      <c r="G32" s="2640"/>
      <c r="H32" s="2683"/>
      <c r="I32" s="2642" t="s">
        <v>1145</v>
      </c>
      <c r="J32" s="2684"/>
      <c r="K32" s="2685"/>
      <c r="L32" s="2686"/>
      <c r="M32" s="2646"/>
      <c r="N32" s="2647"/>
      <c r="O32" s="5134"/>
      <c r="P32" s="2687"/>
      <c r="Q32" s="2550"/>
      <c r="R32" s="2550"/>
      <c r="S32" s="2550"/>
      <c r="T32" s="2550"/>
      <c r="U32" s="2550"/>
      <c r="V32" s="2550"/>
      <c r="W32" s="2551"/>
    </row>
    <row r="33" spans="1:23" ht="12" customHeight="1">
      <c r="A33" s="4209"/>
      <c r="B33" s="4111"/>
      <c r="C33" s="4456"/>
      <c r="D33" s="4442"/>
      <c r="E33" s="4111"/>
      <c r="F33" s="4503"/>
      <c r="G33" s="2640"/>
      <c r="H33" s="2641"/>
      <c r="I33" s="2642"/>
      <c r="J33" s="2643"/>
      <c r="K33" s="2663"/>
      <c r="L33" s="2664"/>
      <c r="M33" s="2646"/>
      <c r="N33" s="2647"/>
      <c r="O33" s="5032"/>
      <c r="P33" s="2647"/>
      <c r="Q33" s="2550"/>
      <c r="R33" s="2550"/>
      <c r="S33" s="2550"/>
      <c r="T33" s="2550"/>
      <c r="U33" s="2550"/>
      <c r="V33" s="2550"/>
      <c r="W33" s="2551"/>
    </row>
    <row r="34" spans="1:23" ht="12" customHeight="1">
      <c r="A34" s="4209"/>
      <c r="B34" s="4111"/>
      <c r="C34" s="4456"/>
      <c r="D34" s="4442"/>
      <c r="E34" s="4111"/>
      <c r="F34" s="4503"/>
      <c r="G34" s="2640"/>
      <c r="H34" s="2641"/>
      <c r="I34" s="2642"/>
      <c r="J34" s="2643"/>
      <c r="K34" s="2663"/>
      <c r="L34" s="2664"/>
      <c r="M34" s="2646"/>
      <c r="N34" s="2647"/>
      <c r="O34" s="2674"/>
      <c r="P34" s="2647"/>
      <c r="Q34" s="2550"/>
      <c r="R34" s="2550"/>
      <c r="S34" s="2550"/>
      <c r="T34" s="2550"/>
      <c r="U34" s="2550"/>
      <c r="V34" s="2550"/>
      <c r="W34" s="2551"/>
    </row>
    <row r="35" spans="1:23" ht="12" customHeight="1">
      <c r="A35" s="4209"/>
      <c r="B35" s="4393"/>
      <c r="C35" s="4491"/>
      <c r="D35" s="4458"/>
      <c r="E35" s="4111"/>
      <c r="F35" s="4503"/>
      <c r="G35" s="2649"/>
      <c r="H35" s="2650"/>
      <c r="I35" s="2651"/>
      <c r="J35" s="2652"/>
      <c r="K35" s="2657"/>
      <c r="L35" s="2658"/>
      <c r="M35" s="2655"/>
      <c r="N35" s="2656"/>
      <c r="O35" s="2655"/>
      <c r="P35" s="2656"/>
      <c r="Q35" s="2550"/>
      <c r="R35" s="2550"/>
      <c r="S35" s="2550"/>
      <c r="T35" s="2550"/>
      <c r="U35" s="2550"/>
      <c r="V35" s="2550"/>
      <c r="W35" s="2551"/>
    </row>
    <row r="36" spans="1:23" ht="12" customHeight="1">
      <c r="A36" s="4209"/>
      <c r="B36" s="5070" t="s">
        <v>50</v>
      </c>
      <c r="C36" s="2688" t="s">
        <v>104</v>
      </c>
      <c r="D36" s="5065" t="s">
        <v>312</v>
      </c>
      <c r="E36" s="4111"/>
      <c r="F36" s="4503"/>
      <c r="G36" s="2689"/>
      <c r="H36" s="2629"/>
      <c r="I36" s="2630"/>
      <c r="J36" s="5140" t="str">
        <f>HYPERLINK("https://www.codep25.com/le-cdj/","CDJ 1")</f>
        <v>CDJ 1</v>
      </c>
      <c r="K36" s="5141" t="s">
        <v>1146</v>
      </c>
      <c r="L36" s="5142" t="s">
        <v>606</v>
      </c>
      <c r="M36" s="2634"/>
      <c r="N36" s="2647"/>
      <c r="O36" s="2636"/>
      <c r="P36" s="2637"/>
      <c r="Q36" s="2550"/>
      <c r="R36" s="2550"/>
      <c r="S36" s="2550"/>
      <c r="T36" s="2550"/>
      <c r="U36" s="2550"/>
      <c r="V36" s="2550"/>
      <c r="W36" s="2551"/>
    </row>
    <row r="37" spans="1:23" ht="12" customHeight="1">
      <c r="A37" s="4209"/>
      <c r="B37" s="4111"/>
      <c r="C37" s="2690" t="s">
        <v>1147</v>
      </c>
      <c r="D37" s="4442"/>
      <c r="E37" s="4111"/>
      <c r="F37" s="4503"/>
      <c r="G37" s="2691"/>
      <c r="H37" s="2641"/>
      <c r="I37" s="2642"/>
      <c r="J37" s="5030"/>
      <c r="K37" s="5032"/>
      <c r="L37" s="5034"/>
      <c r="M37" s="2670"/>
      <c r="N37" s="2671"/>
      <c r="O37" s="2670"/>
      <c r="P37" s="2671"/>
      <c r="Q37" s="2550"/>
      <c r="R37" s="2550"/>
      <c r="S37" s="2550"/>
      <c r="T37" s="2550"/>
      <c r="U37" s="2550"/>
      <c r="V37" s="2550"/>
      <c r="W37" s="2551"/>
    </row>
    <row r="38" spans="1:23" ht="12" customHeight="1">
      <c r="A38" s="4209"/>
      <c r="B38" s="4111"/>
      <c r="C38" s="2690" t="s">
        <v>1148</v>
      </c>
      <c r="D38" s="4442"/>
      <c r="E38" s="4111"/>
      <c r="F38" s="4503"/>
      <c r="G38" s="2692"/>
      <c r="H38" s="2641"/>
      <c r="I38" s="2642"/>
      <c r="J38" s="2693"/>
      <c r="K38" s="2694"/>
      <c r="L38" s="2673"/>
      <c r="M38" s="2674"/>
      <c r="N38" s="2675"/>
      <c r="O38" s="2674"/>
      <c r="P38" s="2675"/>
      <c r="Q38" s="2550"/>
      <c r="R38" s="2550"/>
      <c r="S38" s="2550"/>
      <c r="T38" s="2550"/>
      <c r="U38" s="2550"/>
      <c r="V38" s="2550"/>
      <c r="W38" s="2551"/>
    </row>
    <row r="39" spans="1:23" ht="12" customHeight="1">
      <c r="A39" s="4209"/>
      <c r="B39" s="4393"/>
      <c r="C39" s="2695"/>
      <c r="D39" s="4458"/>
      <c r="E39" s="4393"/>
      <c r="F39" s="4883"/>
      <c r="G39" s="2696"/>
      <c r="H39" s="2650"/>
      <c r="I39" s="2651"/>
      <c r="J39" s="2652"/>
      <c r="K39" s="2657"/>
      <c r="L39" s="2658"/>
      <c r="M39" s="2655"/>
      <c r="N39" s="2656"/>
      <c r="O39" s="2655"/>
      <c r="P39" s="2656"/>
      <c r="Q39" s="2550"/>
      <c r="R39" s="2550"/>
      <c r="S39" s="2550"/>
      <c r="T39" s="2550"/>
      <c r="U39" s="2550"/>
      <c r="V39" s="2550"/>
      <c r="W39" s="2551"/>
    </row>
    <row r="40" spans="1:23" ht="12" customHeight="1">
      <c r="A40" s="4209"/>
      <c r="B40" s="5146" t="s">
        <v>54</v>
      </c>
      <c r="C40" s="5073"/>
      <c r="D40" s="5089"/>
      <c r="E40" s="4893" t="s">
        <v>104</v>
      </c>
      <c r="F40" s="4830" t="s">
        <v>1149</v>
      </c>
      <c r="G40" s="2699"/>
      <c r="H40" s="2700"/>
      <c r="I40" s="2701" t="s">
        <v>84</v>
      </c>
      <c r="J40" s="2702"/>
      <c r="K40" s="2703"/>
      <c r="L40" s="2704"/>
      <c r="M40" s="2705"/>
      <c r="N40" s="2706"/>
      <c r="O40" s="2707"/>
      <c r="P40" s="2708"/>
      <c r="Q40" s="2550"/>
      <c r="R40" s="2550"/>
      <c r="S40" s="2550"/>
      <c r="T40" s="2550"/>
      <c r="U40" s="2550"/>
      <c r="V40" s="2550"/>
      <c r="W40" s="2551"/>
    </row>
    <row r="41" spans="1:23" ht="12" customHeight="1">
      <c r="A41" s="4209"/>
      <c r="B41" s="5137"/>
      <c r="C41" s="4456"/>
      <c r="D41" s="4442"/>
      <c r="E41" s="4111"/>
      <c r="F41" s="4503"/>
      <c r="G41" s="2612"/>
      <c r="H41" s="2700"/>
      <c r="I41" s="2572"/>
      <c r="J41" s="2702"/>
      <c r="K41" s="2709"/>
      <c r="L41" s="2710"/>
      <c r="M41" s="2616"/>
      <c r="N41" s="2617"/>
      <c r="O41" s="2616"/>
      <c r="P41" s="2617"/>
      <c r="Q41" s="2550"/>
      <c r="R41" s="2550"/>
      <c r="S41" s="2550"/>
      <c r="T41" s="2550"/>
      <c r="U41" s="2550"/>
      <c r="V41" s="2550"/>
      <c r="W41" s="2551"/>
    </row>
    <row r="42" spans="1:23" ht="12" customHeight="1">
      <c r="A42" s="4209"/>
      <c r="B42" s="5137"/>
      <c r="C42" s="4456"/>
      <c r="D42" s="4442"/>
      <c r="E42" s="4111"/>
      <c r="F42" s="4503"/>
      <c r="G42" s="2612"/>
      <c r="H42" s="2700"/>
      <c r="I42" s="2572"/>
      <c r="J42" s="2702"/>
      <c r="K42" s="2709"/>
      <c r="L42" s="2710"/>
      <c r="M42" s="2616"/>
      <c r="N42" s="2617"/>
      <c r="O42" s="2616"/>
      <c r="P42" s="2617"/>
      <c r="Q42" s="2550"/>
      <c r="R42" s="2550"/>
      <c r="S42" s="2550"/>
      <c r="T42" s="2550"/>
      <c r="U42" s="2550"/>
      <c r="V42" s="2550"/>
      <c r="W42" s="2551"/>
    </row>
    <row r="43" spans="1:23" ht="12" customHeight="1">
      <c r="A43" s="4209"/>
      <c r="B43" s="4099"/>
      <c r="C43" s="4491"/>
      <c r="D43" s="4458"/>
      <c r="E43" s="4111"/>
      <c r="F43" s="4503"/>
      <c r="G43" s="2618"/>
      <c r="H43" s="2711"/>
      <c r="I43" s="2583"/>
      <c r="J43" s="2712"/>
      <c r="K43" s="2713"/>
      <c r="L43" s="2714"/>
      <c r="M43" s="2622"/>
      <c r="N43" s="2623"/>
      <c r="O43" s="2622"/>
      <c r="P43" s="2623"/>
      <c r="Q43" s="2550"/>
      <c r="R43" s="2550"/>
      <c r="S43" s="2550"/>
      <c r="T43" s="2550"/>
      <c r="U43" s="2550"/>
      <c r="V43" s="2550"/>
      <c r="W43" s="2551"/>
    </row>
    <row r="44" spans="1:23" ht="12" customHeight="1">
      <c r="A44" s="4209"/>
      <c r="B44" s="5146" t="s">
        <v>59</v>
      </c>
      <c r="C44" s="5073"/>
      <c r="D44" s="5089"/>
      <c r="E44" s="4111"/>
      <c r="F44" s="4503"/>
      <c r="G44" s="2699"/>
      <c r="H44" s="2715"/>
      <c r="I44" s="2701"/>
      <c r="J44" s="2716" t="s">
        <v>1150</v>
      </c>
      <c r="K44" s="2703" t="s">
        <v>1151</v>
      </c>
      <c r="L44" s="2717">
        <v>43395</v>
      </c>
      <c r="M44" s="2705"/>
      <c r="N44" s="2706"/>
      <c r="O44" s="2707"/>
      <c r="P44" s="2708"/>
      <c r="Q44" s="2550"/>
      <c r="R44" s="2550"/>
      <c r="S44" s="2550"/>
      <c r="T44" s="2550"/>
      <c r="U44" s="2550"/>
      <c r="V44" s="2550"/>
      <c r="W44" s="2551"/>
    </row>
    <row r="45" spans="1:23" ht="12" customHeight="1">
      <c r="A45" s="4209"/>
      <c r="B45" s="5137"/>
      <c r="C45" s="4456"/>
      <c r="D45" s="4442"/>
      <c r="E45" s="4111"/>
      <c r="F45" s="4503"/>
      <c r="G45" s="5102" t="str">
        <f>HYPERLINK("https://www.yonexifb.com/","IFB")</f>
        <v>IFB</v>
      </c>
      <c r="H45" s="2700"/>
      <c r="I45" s="2572"/>
      <c r="J45" s="2718"/>
      <c r="K45" s="2709"/>
      <c r="L45" s="2710"/>
      <c r="M45" s="2616"/>
      <c r="N45" s="2617"/>
      <c r="O45" s="2616"/>
      <c r="P45" s="2617"/>
      <c r="Q45" s="2550"/>
      <c r="R45" s="2550"/>
      <c r="S45" s="2550"/>
      <c r="T45" s="2550"/>
      <c r="U45" s="2550"/>
      <c r="V45" s="2550"/>
      <c r="W45" s="2551"/>
    </row>
    <row r="46" spans="1:23" ht="12" customHeight="1">
      <c r="A46" s="4209"/>
      <c r="B46" s="5137"/>
      <c r="C46" s="4456"/>
      <c r="D46" s="4442"/>
      <c r="E46" s="4111"/>
      <c r="F46" s="4503"/>
      <c r="G46" s="4456"/>
      <c r="H46" s="2700"/>
      <c r="I46" s="2572"/>
      <c r="J46" s="2718"/>
      <c r="K46" s="2709"/>
      <c r="L46" s="2710"/>
      <c r="M46" s="2616"/>
      <c r="N46" s="2617"/>
      <c r="O46" s="2616"/>
      <c r="P46" s="2617"/>
      <c r="Q46" s="2550"/>
      <c r="R46" s="2550"/>
      <c r="S46" s="2550"/>
      <c r="T46" s="2550"/>
      <c r="U46" s="2550"/>
      <c r="V46" s="2550"/>
      <c r="W46" s="2551"/>
    </row>
    <row r="47" spans="1:23" ht="12" customHeight="1">
      <c r="A47" s="4133"/>
      <c r="B47" s="5147"/>
      <c r="C47" s="5103"/>
      <c r="D47" s="5051"/>
      <c r="E47" s="4112"/>
      <c r="F47" s="4504"/>
      <c r="G47" s="5103"/>
      <c r="H47" s="2700"/>
      <c r="I47" s="2572"/>
      <c r="J47" s="2719" t="s">
        <v>1152</v>
      </c>
      <c r="K47" s="2709" t="s">
        <v>810</v>
      </c>
      <c r="L47" s="2720">
        <v>43401</v>
      </c>
      <c r="M47" s="2616"/>
      <c r="N47" s="2617"/>
      <c r="O47" s="2616"/>
      <c r="P47" s="2617"/>
      <c r="Q47" s="2550"/>
      <c r="R47" s="2550"/>
      <c r="S47" s="2550"/>
      <c r="T47" s="2550"/>
      <c r="U47" s="2550"/>
      <c r="V47" s="2550"/>
      <c r="W47" s="2551"/>
    </row>
    <row r="48" spans="1:23" ht="12" customHeight="1">
      <c r="A48" s="5052" t="s">
        <v>96</v>
      </c>
      <c r="B48" s="5148" t="s">
        <v>1153</v>
      </c>
      <c r="C48" s="5074"/>
      <c r="D48" s="5077"/>
      <c r="E48" s="4825" t="s">
        <v>117</v>
      </c>
      <c r="F48" s="4830" t="s">
        <v>1154</v>
      </c>
      <c r="G48" s="2605"/>
      <c r="H48" s="5104" t="s">
        <v>1155</v>
      </c>
      <c r="I48" s="2559"/>
      <c r="J48" s="2721" t="s">
        <v>1156</v>
      </c>
      <c r="K48" s="2722" t="s">
        <v>1157</v>
      </c>
      <c r="L48" s="2723">
        <v>43402</v>
      </c>
      <c r="M48" s="2609"/>
      <c r="N48" s="2608"/>
      <c r="O48" s="2610"/>
      <c r="P48" s="2611"/>
      <c r="Q48" s="2550"/>
      <c r="R48" s="2550"/>
      <c r="S48" s="2550"/>
      <c r="T48" s="2550"/>
      <c r="U48" s="2550"/>
      <c r="V48" s="2550"/>
      <c r="W48" s="2551"/>
    </row>
    <row r="49" spans="1:23" ht="12" customHeight="1">
      <c r="A49" s="4111"/>
      <c r="B49" s="4209"/>
      <c r="C49" s="4456"/>
      <c r="D49" s="4442"/>
      <c r="E49" s="4111"/>
      <c r="F49" s="4503"/>
      <c r="G49" s="2612"/>
      <c r="H49" s="5105"/>
      <c r="I49" s="2572"/>
      <c r="J49" s="2724" t="s">
        <v>1156</v>
      </c>
      <c r="K49" s="2725" t="s">
        <v>1158</v>
      </c>
      <c r="L49" s="2726">
        <v>43403</v>
      </c>
      <c r="M49" s="2727"/>
      <c r="N49" s="2728"/>
      <c r="O49" s="2727"/>
      <c r="P49" s="2728"/>
      <c r="Q49" s="2550"/>
      <c r="R49" s="2550"/>
      <c r="S49" s="2550"/>
      <c r="T49" s="2550"/>
      <c r="U49" s="2550"/>
      <c r="V49" s="2550"/>
      <c r="W49" s="2551"/>
    </row>
    <row r="50" spans="1:23" ht="12" customHeight="1">
      <c r="A50" s="4111"/>
      <c r="B50" s="4209"/>
      <c r="C50" s="4456"/>
      <c r="D50" s="4442"/>
      <c r="E50" s="4111"/>
      <c r="F50" s="4503"/>
      <c r="G50" s="2612"/>
      <c r="H50" s="2700"/>
      <c r="I50" s="2572"/>
      <c r="J50" s="2724" t="s">
        <v>1159</v>
      </c>
      <c r="K50" s="2729" t="s">
        <v>1160</v>
      </c>
      <c r="L50" s="2710" t="s">
        <v>1161</v>
      </c>
      <c r="M50" s="2616"/>
      <c r="N50" s="2617"/>
      <c r="O50" s="2616"/>
      <c r="P50" s="2617"/>
      <c r="Q50" s="2550"/>
      <c r="R50" s="2550"/>
      <c r="S50" s="2550"/>
      <c r="T50" s="2550"/>
      <c r="U50" s="2550"/>
      <c r="V50" s="2550"/>
      <c r="W50" s="2551"/>
    </row>
    <row r="51" spans="1:23" ht="12" customHeight="1">
      <c r="A51" s="4111"/>
      <c r="B51" s="4209"/>
      <c r="C51" s="4456"/>
      <c r="D51" s="4442"/>
      <c r="E51" s="4111"/>
      <c r="F51" s="4503"/>
      <c r="G51" s="2730"/>
      <c r="H51" s="2731"/>
      <c r="I51" s="2732"/>
      <c r="J51" s="2733" t="s">
        <v>1162</v>
      </c>
      <c r="K51" s="2709" t="s">
        <v>350</v>
      </c>
      <c r="L51" s="2710" t="s">
        <v>1163</v>
      </c>
      <c r="M51" s="2616"/>
      <c r="N51" s="2617"/>
      <c r="O51" s="2616"/>
      <c r="P51" s="2617"/>
      <c r="Q51" s="2550"/>
      <c r="R51" s="2550"/>
      <c r="S51" s="2550"/>
      <c r="T51" s="2550"/>
      <c r="U51" s="2550"/>
      <c r="V51" s="2550"/>
      <c r="W51" s="2551"/>
    </row>
    <row r="52" spans="1:23" ht="12" customHeight="1">
      <c r="A52" s="4111"/>
      <c r="B52" s="4209"/>
      <c r="C52" s="5090"/>
      <c r="D52" s="5030"/>
      <c r="E52" s="4111"/>
      <c r="F52" s="4503"/>
      <c r="G52" s="2734"/>
      <c r="H52" s="2735"/>
      <c r="I52" s="2736"/>
      <c r="J52" s="2737" t="s">
        <v>1156</v>
      </c>
      <c r="K52" s="2738" t="s">
        <v>1164</v>
      </c>
      <c r="L52" s="2739">
        <v>43406</v>
      </c>
      <c r="M52" s="2740"/>
      <c r="N52" s="2741"/>
      <c r="O52" s="2740"/>
      <c r="P52" s="2741"/>
      <c r="Q52" s="2550"/>
      <c r="R52" s="2550"/>
      <c r="S52" s="2550"/>
      <c r="T52" s="2550"/>
      <c r="U52" s="2550"/>
      <c r="V52" s="2550"/>
      <c r="W52" s="2551"/>
    </row>
    <row r="53" spans="1:23" ht="12" customHeight="1">
      <c r="A53" s="4111"/>
      <c r="B53" s="5149" t="s">
        <v>1165</v>
      </c>
      <c r="C53" s="5150"/>
      <c r="D53" s="5151"/>
      <c r="E53" s="4111"/>
      <c r="F53" s="4503"/>
      <c r="G53" s="5106"/>
      <c r="H53" s="2744"/>
      <c r="I53" s="2745"/>
      <c r="J53" s="2746"/>
      <c r="K53" s="2747"/>
      <c r="L53" s="2748"/>
      <c r="M53" s="2749"/>
      <c r="N53" s="2750"/>
      <c r="O53" s="2751"/>
      <c r="P53" s="2752"/>
      <c r="Q53" s="2550"/>
      <c r="R53" s="2550"/>
      <c r="S53" s="2550"/>
      <c r="T53" s="2550"/>
      <c r="U53" s="2550"/>
      <c r="V53" s="2550"/>
      <c r="W53" s="2551"/>
    </row>
    <row r="54" spans="1:23" ht="12" customHeight="1">
      <c r="A54" s="4111"/>
      <c r="B54" s="5137"/>
      <c r="C54" s="4456"/>
      <c r="D54" s="4442"/>
      <c r="E54" s="4111"/>
      <c r="F54" s="4503"/>
      <c r="G54" s="4147"/>
      <c r="H54" s="2753"/>
      <c r="I54" s="2572"/>
      <c r="J54" s="2754"/>
      <c r="K54" s="2709"/>
      <c r="L54" s="2710"/>
      <c r="M54" s="2616"/>
      <c r="N54" s="2617"/>
      <c r="O54" s="2616"/>
      <c r="P54" s="2617"/>
      <c r="Q54" s="2550"/>
      <c r="R54" s="2550"/>
      <c r="S54" s="2550"/>
      <c r="T54" s="2550"/>
      <c r="U54" s="2550"/>
      <c r="V54" s="2550"/>
      <c r="W54" s="2551"/>
    </row>
    <row r="55" spans="1:23" ht="12" customHeight="1">
      <c r="A55" s="4111"/>
      <c r="B55" s="5137"/>
      <c r="C55" s="4456"/>
      <c r="D55" s="4442"/>
      <c r="E55" s="4111"/>
      <c r="F55" s="4503"/>
      <c r="G55" s="4147"/>
      <c r="H55" s="2753"/>
      <c r="I55" s="2572"/>
      <c r="J55" s="2754"/>
      <c r="K55" s="2709"/>
      <c r="L55" s="2710"/>
      <c r="M55" s="2616"/>
      <c r="N55" s="2617"/>
      <c r="O55" s="2616"/>
      <c r="P55" s="2617"/>
      <c r="Q55" s="2550"/>
      <c r="R55" s="2550"/>
      <c r="S55" s="2550"/>
      <c r="T55" s="2550"/>
      <c r="U55" s="2550"/>
      <c r="V55" s="2550"/>
      <c r="W55" s="2551"/>
    </row>
    <row r="56" spans="1:23" ht="12" customHeight="1">
      <c r="A56" s="4111"/>
      <c r="B56" s="5147"/>
      <c r="C56" s="4491"/>
      <c r="D56" s="4458"/>
      <c r="E56" s="4111"/>
      <c r="F56" s="4503"/>
      <c r="G56" s="5105"/>
      <c r="H56" s="2753"/>
      <c r="I56" s="2583"/>
      <c r="J56" s="2754"/>
      <c r="K56" s="2713"/>
      <c r="L56" s="2714"/>
      <c r="M56" s="2622"/>
      <c r="N56" s="2623"/>
      <c r="O56" s="2622"/>
      <c r="P56" s="2623"/>
      <c r="Q56" s="2550"/>
      <c r="R56" s="2550"/>
      <c r="S56" s="2550"/>
      <c r="T56" s="2550"/>
      <c r="U56" s="2550"/>
      <c r="V56" s="2550"/>
      <c r="W56" s="2551"/>
    </row>
    <row r="57" spans="1:23" ht="12" customHeight="1">
      <c r="A57" s="4111"/>
      <c r="B57" s="5143" t="s">
        <v>151</v>
      </c>
      <c r="C57" s="2688" t="s">
        <v>117</v>
      </c>
      <c r="D57" s="5066"/>
      <c r="E57" s="4111"/>
      <c r="F57" s="4503"/>
      <c r="G57" s="2628"/>
      <c r="H57" s="5096" t="s">
        <v>1166</v>
      </c>
      <c r="I57" s="2630" t="s">
        <v>996</v>
      </c>
      <c r="J57" s="5028"/>
      <c r="K57" s="2660"/>
      <c r="L57" s="2755"/>
      <c r="M57" s="2634"/>
      <c r="N57" s="2635"/>
      <c r="O57" s="2636"/>
      <c r="P57" s="2637"/>
      <c r="Q57" s="2550"/>
      <c r="R57" s="2550"/>
      <c r="S57" s="2550"/>
      <c r="T57" s="2550"/>
      <c r="U57" s="2550"/>
      <c r="V57" s="2550"/>
      <c r="W57" s="2551"/>
    </row>
    <row r="58" spans="1:23" ht="12" customHeight="1">
      <c r="A58" s="4111"/>
      <c r="B58" s="4209"/>
      <c r="C58" s="2756"/>
      <c r="D58" s="4442"/>
      <c r="E58" s="4111"/>
      <c r="F58" s="4503"/>
      <c r="G58" s="2640"/>
      <c r="H58" s="5097"/>
      <c r="I58" s="2642"/>
      <c r="J58" s="4442"/>
      <c r="K58" s="2663"/>
      <c r="L58" s="2664"/>
      <c r="M58" s="2646"/>
      <c r="N58" s="2647"/>
      <c r="O58" s="2646"/>
      <c r="P58" s="2647"/>
      <c r="Q58" s="2550"/>
      <c r="R58" s="2550"/>
      <c r="S58" s="2550"/>
      <c r="T58" s="2550"/>
      <c r="U58" s="2550"/>
      <c r="V58" s="2550"/>
      <c r="W58" s="2551"/>
    </row>
    <row r="59" spans="1:23" ht="12" customHeight="1">
      <c r="A59" s="4111"/>
      <c r="B59" s="4209"/>
      <c r="C59" s="2756"/>
      <c r="D59" s="4442"/>
      <c r="E59" s="4111"/>
      <c r="F59" s="4503"/>
      <c r="G59" s="2640"/>
      <c r="H59" s="2641"/>
      <c r="I59" s="2642"/>
      <c r="J59" s="4442"/>
      <c r="K59" s="2663"/>
      <c r="L59" s="2664"/>
      <c r="M59" s="2646"/>
      <c r="N59" s="2647"/>
      <c r="O59" s="2646"/>
      <c r="P59" s="2647"/>
      <c r="Q59" s="2550"/>
      <c r="R59" s="2550"/>
      <c r="S59" s="2550"/>
      <c r="T59" s="2550"/>
      <c r="U59" s="2550"/>
      <c r="V59" s="2550"/>
      <c r="W59" s="2551"/>
    </row>
    <row r="60" spans="1:23" ht="12" customHeight="1">
      <c r="A60" s="4111"/>
      <c r="B60" s="4210"/>
      <c r="C60" s="2757"/>
      <c r="D60" s="4458"/>
      <c r="E60" s="4393"/>
      <c r="F60" s="4883"/>
      <c r="G60" s="2649"/>
      <c r="H60" s="2650"/>
      <c r="I60" s="2651"/>
      <c r="J60" s="4458"/>
      <c r="K60" s="2657"/>
      <c r="L60" s="2658"/>
      <c r="M60" s="2655"/>
      <c r="N60" s="2656"/>
      <c r="O60" s="2655"/>
      <c r="P60" s="2656"/>
      <c r="Q60" s="2550"/>
      <c r="R60" s="2550"/>
      <c r="S60" s="2550"/>
      <c r="T60" s="2550"/>
      <c r="U60" s="2550"/>
      <c r="V60" s="2550"/>
      <c r="W60" s="2551"/>
    </row>
    <row r="61" spans="1:23" ht="12" customHeight="1">
      <c r="A61" s="4111"/>
      <c r="B61" s="5053" t="s">
        <v>156</v>
      </c>
      <c r="C61" s="5054"/>
      <c r="D61" s="5066"/>
      <c r="E61" s="4893" t="s">
        <v>128</v>
      </c>
      <c r="F61" s="4830" t="s">
        <v>1167</v>
      </c>
      <c r="G61" s="5153" t="s">
        <v>1168</v>
      </c>
      <c r="H61" s="5154"/>
      <c r="I61" s="2630"/>
      <c r="J61" s="5029" t="str">
        <f>HYPERLINK("https://www.codep25.com/competitions-2/interclub-jeunes/"," IC Jeunes ")</f>
        <v xml:space="preserve"> IC Jeunes </v>
      </c>
      <c r="K61" s="5031" t="s">
        <v>1169</v>
      </c>
      <c r="L61" s="5033" t="s">
        <v>1170</v>
      </c>
      <c r="M61" s="2634"/>
      <c r="N61" s="2635"/>
      <c r="O61" s="5035" t="s">
        <v>1171</v>
      </c>
      <c r="P61" s="2637"/>
      <c r="Q61" s="2550"/>
      <c r="R61" s="2550"/>
      <c r="S61" s="2550"/>
      <c r="T61" s="2550"/>
      <c r="U61" s="2550"/>
      <c r="V61" s="2550"/>
      <c r="W61" s="2551"/>
    </row>
    <row r="62" spans="1:23" ht="12" customHeight="1">
      <c r="A62" s="4111"/>
      <c r="B62" s="4456"/>
      <c r="C62" s="4456"/>
      <c r="D62" s="4442"/>
      <c r="E62" s="4111"/>
      <c r="F62" s="4503"/>
      <c r="G62" s="4456"/>
      <c r="H62" s="5155"/>
      <c r="I62" s="2642"/>
      <c r="J62" s="5030"/>
      <c r="K62" s="5032"/>
      <c r="L62" s="5034"/>
      <c r="M62" s="2670"/>
      <c r="N62" s="2671"/>
      <c r="O62" s="5032"/>
      <c r="P62" s="2647"/>
      <c r="Q62" s="2550"/>
      <c r="R62" s="2550"/>
      <c r="S62" s="2550"/>
      <c r="T62" s="2550"/>
      <c r="U62" s="2550"/>
      <c r="V62" s="2550"/>
      <c r="W62" s="2551"/>
    </row>
    <row r="63" spans="1:23" ht="12" customHeight="1">
      <c r="A63" s="4111"/>
      <c r="B63" s="4456"/>
      <c r="C63" s="4456"/>
      <c r="D63" s="4442"/>
      <c r="E63" s="4111"/>
      <c r="F63" s="4503"/>
      <c r="G63" s="4456"/>
      <c r="H63" s="5155"/>
      <c r="I63" s="2642"/>
      <c r="J63" s="2758"/>
      <c r="K63" s="2694"/>
      <c r="L63" s="2673"/>
      <c r="M63" s="2674"/>
      <c r="N63" s="2675"/>
      <c r="O63" s="2674"/>
      <c r="P63" s="2647"/>
      <c r="Q63" s="2550"/>
      <c r="R63" s="2550"/>
      <c r="S63" s="2550"/>
      <c r="T63" s="2550"/>
      <c r="U63" s="2550"/>
      <c r="V63" s="2550"/>
      <c r="W63" s="2551"/>
    </row>
    <row r="64" spans="1:23" ht="12" customHeight="1">
      <c r="A64" s="4111"/>
      <c r="B64" s="4491"/>
      <c r="C64" s="4491"/>
      <c r="D64" s="4458"/>
      <c r="E64" s="4111"/>
      <c r="F64" s="4503"/>
      <c r="G64" s="4491"/>
      <c r="H64" s="5097"/>
      <c r="I64" s="2651"/>
      <c r="J64" s="2652"/>
      <c r="K64" s="2657"/>
      <c r="L64" s="2658"/>
      <c r="M64" s="2655"/>
      <c r="N64" s="2656"/>
      <c r="O64" s="2655"/>
      <c r="P64" s="2656"/>
      <c r="Q64" s="2550"/>
      <c r="R64" s="2550"/>
      <c r="S64" s="2550"/>
      <c r="T64" s="2550"/>
      <c r="U64" s="2550"/>
      <c r="V64" s="2550"/>
      <c r="W64" s="2551"/>
    </row>
    <row r="65" spans="1:23" ht="12" customHeight="1">
      <c r="A65" s="4111"/>
      <c r="B65" s="5053" t="s">
        <v>161</v>
      </c>
      <c r="C65" s="5054"/>
      <c r="D65" s="5066"/>
      <c r="E65" s="4111"/>
      <c r="F65" s="4503"/>
      <c r="G65" s="2628"/>
      <c r="H65" s="2629"/>
      <c r="I65" s="2630"/>
      <c r="J65" s="5036" t="str">
        <f>HYPERLINK("https://www.codep25.com/competitions/championnats-du-doubs/","Chpt Codep
Jeunes")</f>
        <v>Chpt Codep
Jeunes</v>
      </c>
      <c r="K65" s="2660" t="s">
        <v>800</v>
      </c>
      <c r="L65" s="2661" t="s">
        <v>345</v>
      </c>
      <c r="M65" s="2634"/>
      <c r="N65" s="2759"/>
      <c r="O65" s="5035" t="s">
        <v>1172</v>
      </c>
      <c r="P65" s="2637"/>
      <c r="Q65" s="2550"/>
      <c r="R65" s="2550"/>
      <c r="S65" s="2550"/>
      <c r="T65" s="2550"/>
      <c r="U65" s="2550"/>
      <c r="V65" s="2550"/>
      <c r="W65" s="2551"/>
    </row>
    <row r="66" spans="1:23" ht="12" customHeight="1">
      <c r="A66" s="4111"/>
      <c r="B66" s="4456"/>
      <c r="C66" s="4456"/>
      <c r="D66" s="4442"/>
      <c r="E66" s="4111"/>
      <c r="F66" s="4503"/>
      <c r="G66" s="2640"/>
      <c r="H66" s="2641"/>
      <c r="I66" s="2642"/>
      <c r="J66" s="5030"/>
      <c r="K66" s="2760" t="s">
        <v>1173</v>
      </c>
      <c r="L66" s="2761" t="s">
        <v>1174</v>
      </c>
      <c r="M66" s="2670"/>
      <c r="N66" s="2671"/>
      <c r="O66" s="5032"/>
      <c r="P66" s="2647"/>
      <c r="Q66" s="2550"/>
      <c r="R66" s="2550"/>
      <c r="S66" s="2550"/>
      <c r="T66" s="2550"/>
      <c r="U66" s="2550"/>
      <c r="V66" s="2550"/>
      <c r="W66" s="2551"/>
    </row>
    <row r="67" spans="1:23" ht="12" customHeight="1">
      <c r="A67" s="4111"/>
      <c r="B67" s="4456"/>
      <c r="C67" s="4456"/>
      <c r="D67" s="4442"/>
      <c r="E67" s="4111"/>
      <c r="F67" s="4503"/>
      <c r="G67" s="2640"/>
      <c r="H67" s="2641"/>
      <c r="I67" s="2642"/>
      <c r="J67" s="2758"/>
      <c r="K67" s="2694"/>
      <c r="L67" s="2673"/>
      <c r="M67" s="2674"/>
      <c r="N67" s="2675"/>
      <c r="O67" s="2674"/>
      <c r="P67" s="2647"/>
      <c r="Q67" s="2550"/>
      <c r="R67" s="2550"/>
      <c r="S67" s="2550"/>
      <c r="T67" s="2550"/>
      <c r="U67" s="2550"/>
      <c r="V67" s="2550"/>
      <c r="W67" s="2551"/>
    </row>
    <row r="68" spans="1:23" ht="12" customHeight="1">
      <c r="A68" s="4112"/>
      <c r="B68" s="4240"/>
      <c r="C68" s="4240"/>
      <c r="D68" s="4443"/>
      <c r="E68" s="4112"/>
      <c r="F68" s="4504"/>
      <c r="G68" s="2762"/>
      <c r="H68" s="2677"/>
      <c r="I68" s="2678"/>
      <c r="J68" s="2763"/>
      <c r="K68" s="2764"/>
      <c r="L68" s="2680"/>
      <c r="M68" s="2681"/>
      <c r="N68" s="2682"/>
      <c r="O68" s="2681"/>
      <c r="P68" s="2682"/>
      <c r="Q68" s="2550"/>
      <c r="R68" s="2550"/>
      <c r="S68" s="2550"/>
      <c r="T68" s="2550"/>
      <c r="U68" s="2550"/>
      <c r="V68" s="2550"/>
      <c r="W68" s="2551"/>
    </row>
    <row r="69" spans="1:23" ht="12" customHeight="1">
      <c r="A69" s="5052" t="s">
        <v>126</v>
      </c>
      <c r="B69" s="5052" t="s">
        <v>1135</v>
      </c>
      <c r="C69" s="2688" t="s">
        <v>128</v>
      </c>
      <c r="D69" s="5117" t="s">
        <v>122</v>
      </c>
      <c r="E69" s="4825" t="s">
        <v>147</v>
      </c>
      <c r="F69" s="4830" t="s">
        <v>1175</v>
      </c>
      <c r="G69" s="2765"/>
      <c r="H69" s="2683"/>
      <c r="I69" s="2766"/>
      <c r="J69" s="5037" t="str">
        <f>HYPERLINK("https://www.codep25.com/jeunes/dad-dispositif-avenir/","DAD 1 ")</f>
        <v xml:space="preserve">DAD 1 </v>
      </c>
      <c r="K69" s="5038" t="s">
        <v>1176</v>
      </c>
      <c r="L69" s="5039" t="s">
        <v>1177</v>
      </c>
      <c r="M69" s="2767"/>
      <c r="N69" s="2768"/>
      <c r="O69" s="2769"/>
      <c r="P69" s="2770"/>
      <c r="Q69" s="2550"/>
      <c r="R69" s="2550"/>
      <c r="S69" s="2550"/>
      <c r="T69" s="2550"/>
      <c r="U69" s="2550"/>
      <c r="V69" s="2550"/>
      <c r="W69" s="2551"/>
    </row>
    <row r="70" spans="1:23" ht="12" customHeight="1">
      <c r="A70" s="4111"/>
      <c r="B70" s="4111"/>
      <c r="C70" s="2756"/>
      <c r="D70" s="4442"/>
      <c r="E70" s="4111"/>
      <c r="F70" s="4503"/>
      <c r="G70" s="2640"/>
      <c r="H70" s="2641"/>
      <c r="I70" s="2642"/>
      <c r="J70" s="5030"/>
      <c r="K70" s="5032"/>
      <c r="L70" s="5034"/>
      <c r="M70" s="2670"/>
      <c r="N70" s="2671"/>
      <c r="O70" s="2670"/>
      <c r="P70" s="2671"/>
      <c r="Q70" s="2550"/>
      <c r="R70" s="2550"/>
      <c r="S70" s="2550"/>
      <c r="T70" s="2550"/>
      <c r="U70" s="2550"/>
      <c r="V70" s="2550"/>
      <c r="W70" s="2551"/>
    </row>
    <row r="71" spans="1:23" ht="12" customHeight="1">
      <c r="A71" s="4111"/>
      <c r="B71" s="4111"/>
      <c r="C71" s="2756"/>
      <c r="D71" s="4442"/>
      <c r="E71" s="4111"/>
      <c r="F71" s="4503"/>
      <c r="G71" s="2640"/>
      <c r="H71" s="2641"/>
      <c r="I71" s="2642"/>
      <c r="J71" s="2758"/>
      <c r="K71" s="2694"/>
      <c r="L71" s="2673"/>
      <c r="M71" s="2674"/>
      <c r="N71" s="2675"/>
      <c r="O71" s="2674"/>
      <c r="P71" s="2675"/>
      <c r="Q71" s="2550"/>
      <c r="R71" s="2550"/>
      <c r="S71" s="2550"/>
      <c r="T71" s="2550"/>
      <c r="U71" s="2550"/>
      <c r="V71" s="2550"/>
      <c r="W71" s="2551"/>
    </row>
    <row r="72" spans="1:23" ht="12" customHeight="1">
      <c r="A72" s="4111"/>
      <c r="B72" s="4393"/>
      <c r="C72" s="2757"/>
      <c r="D72" s="5051"/>
      <c r="E72" s="4111"/>
      <c r="F72" s="4503"/>
      <c r="G72" s="2649"/>
      <c r="H72" s="2650"/>
      <c r="I72" s="2651"/>
      <c r="J72" s="2652"/>
      <c r="K72" s="2657"/>
      <c r="L72" s="2658"/>
      <c r="M72" s="2655"/>
      <c r="N72" s="2656"/>
      <c r="O72" s="2655"/>
      <c r="P72" s="2656"/>
      <c r="Q72" s="2550"/>
      <c r="R72" s="2550"/>
      <c r="S72" s="2550"/>
      <c r="T72" s="2550"/>
      <c r="U72" s="2550"/>
      <c r="V72" s="2550"/>
      <c r="W72" s="2551"/>
    </row>
    <row r="73" spans="1:23" ht="12" customHeight="1">
      <c r="A73" s="4111"/>
      <c r="B73" s="5053" t="s">
        <v>1136</v>
      </c>
      <c r="C73" s="5071"/>
      <c r="D73" s="5066"/>
      <c r="E73" s="4111"/>
      <c r="F73" s="4503"/>
      <c r="G73" s="5136" t="s">
        <v>862</v>
      </c>
      <c r="H73" s="2629"/>
      <c r="I73" s="2630"/>
      <c r="J73" s="5040" t="str">
        <f>HYPERLINK("https://www.codep25.com/les-tdj/","TDJ 2")</f>
        <v>TDJ 2</v>
      </c>
      <c r="K73" s="5041" t="s">
        <v>996</v>
      </c>
      <c r="L73" s="5033" t="s">
        <v>1178</v>
      </c>
      <c r="M73" s="2634"/>
      <c r="N73" s="2771"/>
      <c r="O73" s="2634"/>
      <c r="P73" s="2635"/>
      <c r="Q73" s="2550"/>
      <c r="R73" s="2550"/>
      <c r="S73" s="2550"/>
      <c r="T73" s="2550"/>
      <c r="U73" s="2550"/>
      <c r="V73" s="2550"/>
      <c r="W73" s="2551"/>
    </row>
    <row r="74" spans="1:23" ht="12" customHeight="1">
      <c r="A74" s="4111"/>
      <c r="B74" s="4456"/>
      <c r="C74" s="4456"/>
      <c r="D74" s="4442"/>
      <c r="E74" s="4111"/>
      <c r="F74" s="4503"/>
      <c r="G74" s="5137"/>
      <c r="H74" s="2641"/>
      <c r="I74" s="2642" t="s">
        <v>1179</v>
      </c>
      <c r="J74" s="5030"/>
      <c r="K74" s="5032"/>
      <c r="L74" s="5034"/>
      <c r="M74" s="2670"/>
      <c r="N74" s="2772"/>
      <c r="O74" s="2670"/>
      <c r="P74" s="2671"/>
      <c r="Q74" s="2550"/>
      <c r="R74" s="2550"/>
      <c r="S74" s="2550"/>
      <c r="T74" s="2550"/>
      <c r="U74" s="2550"/>
      <c r="V74" s="2550"/>
      <c r="W74" s="2551"/>
    </row>
    <row r="75" spans="1:23" ht="12" customHeight="1">
      <c r="A75" s="4111"/>
      <c r="B75" s="4456"/>
      <c r="C75" s="4456"/>
      <c r="D75" s="4442"/>
      <c r="E75" s="4111"/>
      <c r="F75" s="4503"/>
      <c r="G75" s="5137"/>
      <c r="H75" s="2641"/>
      <c r="I75" s="2642"/>
      <c r="J75" s="5042" t="str">
        <f>HYPERLINK("https://www.codep25.com/jeunes/minibad/","Minibad 2")</f>
        <v>Minibad 2</v>
      </c>
      <c r="K75" s="5043" t="s">
        <v>996</v>
      </c>
      <c r="L75" s="5045" t="s">
        <v>1180</v>
      </c>
      <c r="M75" s="2674"/>
      <c r="N75" s="2773"/>
      <c r="O75" s="2674"/>
      <c r="P75" s="2675"/>
      <c r="Q75" s="2550"/>
      <c r="R75" s="2550"/>
      <c r="S75" s="2550"/>
      <c r="T75" s="2550"/>
      <c r="U75" s="2550"/>
      <c r="V75" s="2550"/>
      <c r="W75" s="2551"/>
    </row>
    <row r="76" spans="1:23" ht="12" customHeight="1">
      <c r="A76" s="4111"/>
      <c r="B76" s="4491"/>
      <c r="C76" s="4491"/>
      <c r="D76" s="4458"/>
      <c r="E76" s="4393"/>
      <c r="F76" s="4883"/>
      <c r="G76" s="4099"/>
      <c r="H76" s="2650"/>
      <c r="I76" s="2651"/>
      <c r="J76" s="4458"/>
      <c r="K76" s="5044"/>
      <c r="L76" s="5046"/>
      <c r="M76" s="2655"/>
      <c r="N76" s="2774"/>
      <c r="O76" s="2655"/>
      <c r="P76" s="2656"/>
      <c r="Q76" s="2550"/>
      <c r="R76" s="2550"/>
      <c r="S76" s="2550"/>
      <c r="T76" s="2550"/>
      <c r="U76" s="2550"/>
      <c r="V76" s="2550"/>
      <c r="W76" s="2551"/>
    </row>
    <row r="77" spans="1:23" ht="12" customHeight="1">
      <c r="A77" s="4111"/>
      <c r="B77" s="5070" t="s">
        <v>111</v>
      </c>
      <c r="C77" s="2688" t="s">
        <v>147</v>
      </c>
      <c r="D77" s="5066"/>
      <c r="E77" s="4893" t="s">
        <v>159</v>
      </c>
      <c r="F77" s="4914" t="s">
        <v>1181</v>
      </c>
      <c r="G77" s="2628"/>
      <c r="H77" s="2629"/>
      <c r="I77" s="2630"/>
      <c r="J77" s="5037" t="str">
        <f>HYPERLINK("https://www.codep25.com/jeunes/dad-dispositif-avenir/","DAD 2 ")</f>
        <v xml:space="preserve">DAD 2 </v>
      </c>
      <c r="K77" s="5041" t="s">
        <v>621</v>
      </c>
      <c r="L77" s="5033" t="s">
        <v>1182</v>
      </c>
      <c r="M77" s="2634"/>
      <c r="N77" s="2759"/>
      <c r="O77" s="2636"/>
      <c r="P77" s="2637"/>
      <c r="Q77" s="2550"/>
      <c r="R77" s="2550"/>
      <c r="S77" s="2550"/>
      <c r="T77" s="2550"/>
      <c r="U77" s="2550"/>
      <c r="V77" s="2550"/>
      <c r="W77" s="2551"/>
    </row>
    <row r="78" spans="1:23" ht="12" customHeight="1">
      <c r="A78" s="4111"/>
      <c r="B78" s="4111"/>
      <c r="C78" s="2690" t="s">
        <v>1183</v>
      </c>
      <c r="D78" s="4442"/>
      <c r="E78" s="4111"/>
      <c r="F78" s="4503"/>
      <c r="G78" s="2640"/>
      <c r="H78" s="2641"/>
      <c r="I78" s="2642"/>
      <c r="J78" s="5030"/>
      <c r="K78" s="5032"/>
      <c r="L78" s="5034"/>
      <c r="M78" s="2670"/>
      <c r="N78" s="2772"/>
      <c r="O78" s="2670"/>
      <c r="P78" s="2671"/>
      <c r="Q78" s="2550"/>
      <c r="R78" s="2550"/>
      <c r="S78" s="2550"/>
      <c r="T78" s="2550"/>
      <c r="U78" s="2550"/>
      <c r="V78" s="2550"/>
      <c r="W78" s="2551"/>
    </row>
    <row r="79" spans="1:23" ht="12" customHeight="1">
      <c r="A79" s="4111"/>
      <c r="B79" s="4111"/>
      <c r="C79" s="2690" t="s">
        <v>1184</v>
      </c>
      <c r="D79" s="4442"/>
      <c r="E79" s="4111"/>
      <c r="F79" s="4503"/>
      <c r="G79" s="2640"/>
      <c r="H79" s="2641"/>
      <c r="I79" s="2642"/>
      <c r="J79" s="5049" t="str">
        <f>HYPERLINK("https://www.codep25.com/le-cdj/","CDJ 2")</f>
        <v>CDJ 2</v>
      </c>
      <c r="K79" s="5043" t="s">
        <v>1185</v>
      </c>
      <c r="L79" s="5045" t="s">
        <v>1186</v>
      </c>
      <c r="M79" s="2674"/>
      <c r="N79" s="2775"/>
      <c r="O79" s="2674"/>
      <c r="P79" s="2675"/>
      <c r="Q79" s="2550"/>
      <c r="R79" s="2550"/>
      <c r="S79" s="2550"/>
      <c r="T79" s="2550"/>
      <c r="U79" s="2550"/>
      <c r="V79" s="2550"/>
      <c r="W79" s="2551"/>
    </row>
    <row r="80" spans="1:23" ht="12" customHeight="1">
      <c r="A80" s="4111"/>
      <c r="B80" s="4393"/>
      <c r="C80" s="2695"/>
      <c r="D80" s="4458"/>
      <c r="E80" s="4111"/>
      <c r="F80" s="4503"/>
      <c r="G80" s="2649"/>
      <c r="H80" s="2650"/>
      <c r="I80" s="2651"/>
      <c r="J80" s="4458"/>
      <c r="K80" s="5044"/>
      <c r="L80" s="5046"/>
      <c r="M80" s="2655"/>
      <c r="N80" s="2774"/>
      <c r="O80" s="2655"/>
      <c r="P80" s="2656"/>
      <c r="Q80" s="2550"/>
      <c r="R80" s="2550"/>
      <c r="S80" s="2550"/>
      <c r="T80" s="2550"/>
      <c r="U80" s="2550"/>
      <c r="V80" s="2550"/>
      <c r="W80" s="2551"/>
    </row>
    <row r="81" spans="1:23" ht="12" customHeight="1">
      <c r="A81" s="4111"/>
      <c r="B81" s="2776" t="s">
        <v>1187</v>
      </c>
      <c r="C81" s="2777"/>
      <c r="D81" s="2778"/>
      <c r="E81" s="4111"/>
      <c r="F81" s="4503"/>
      <c r="G81" s="2730"/>
      <c r="H81" s="2731"/>
      <c r="I81" s="2732"/>
      <c r="J81" s="2779" t="s">
        <v>1159</v>
      </c>
      <c r="K81" s="2780" t="s">
        <v>1188</v>
      </c>
      <c r="L81" s="2781" t="s">
        <v>1189</v>
      </c>
      <c r="M81" s="2727"/>
      <c r="N81" s="2782"/>
      <c r="O81" s="2783"/>
      <c r="P81" s="2784"/>
      <c r="Q81" s="2550"/>
      <c r="R81" s="2550"/>
      <c r="S81" s="2550"/>
      <c r="T81" s="2550"/>
      <c r="U81" s="2550"/>
      <c r="V81" s="2550"/>
      <c r="W81" s="2551"/>
    </row>
    <row r="82" spans="1:23" ht="12" customHeight="1">
      <c r="A82" s="4111"/>
      <c r="B82" s="5063" t="s">
        <v>120</v>
      </c>
      <c r="C82" s="5073"/>
      <c r="D82" s="5089"/>
      <c r="E82" s="4111"/>
      <c r="F82" s="4503"/>
      <c r="G82" s="2699"/>
      <c r="H82" s="2715"/>
      <c r="I82" s="2701"/>
      <c r="J82" s="5050" t="s">
        <v>1190</v>
      </c>
      <c r="K82" s="2703" t="s">
        <v>656</v>
      </c>
      <c r="L82" s="2717">
        <v>43456</v>
      </c>
      <c r="M82" s="2705"/>
      <c r="N82" s="2785"/>
      <c r="O82" s="2707"/>
      <c r="P82" s="2708"/>
      <c r="Q82" s="2550"/>
      <c r="R82" s="2550"/>
      <c r="S82" s="2550"/>
      <c r="T82" s="2550"/>
      <c r="U82" s="2550"/>
      <c r="V82" s="2550"/>
      <c r="W82" s="2551"/>
    </row>
    <row r="83" spans="1:23" ht="12" customHeight="1">
      <c r="A83" s="4111"/>
      <c r="B83" s="4209"/>
      <c r="C83" s="4456"/>
      <c r="D83" s="4442"/>
      <c r="E83" s="4111"/>
      <c r="F83" s="4503"/>
      <c r="G83" s="2612"/>
      <c r="H83" s="2700"/>
      <c r="I83" s="2572"/>
      <c r="J83" s="5051"/>
      <c r="K83" s="2709" t="s">
        <v>661</v>
      </c>
      <c r="L83" s="2726">
        <v>43457</v>
      </c>
      <c r="M83" s="2616"/>
      <c r="N83" s="2617"/>
      <c r="O83" s="2616"/>
      <c r="P83" s="2617"/>
      <c r="Q83" s="2550"/>
      <c r="R83" s="2550"/>
      <c r="S83" s="2550"/>
      <c r="T83" s="2550"/>
      <c r="U83" s="2550"/>
      <c r="V83" s="2550"/>
      <c r="W83" s="2551"/>
    </row>
    <row r="84" spans="1:23" ht="12" customHeight="1">
      <c r="A84" s="4111"/>
      <c r="B84" s="4057"/>
      <c r="C84" s="4456"/>
      <c r="D84" s="4442"/>
      <c r="E84" s="4111"/>
      <c r="F84" s="4503"/>
      <c r="G84" s="2612"/>
      <c r="H84" s="2700"/>
      <c r="I84" s="2572"/>
      <c r="J84" s="2718"/>
      <c r="K84" s="2709"/>
      <c r="L84" s="2710"/>
      <c r="M84" s="2616"/>
      <c r="N84" s="2617"/>
      <c r="O84" s="2616"/>
      <c r="P84" s="2617"/>
      <c r="Q84" s="2550"/>
      <c r="R84" s="2550"/>
      <c r="S84" s="2550"/>
      <c r="T84" s="2550"/>
      <c r="U84" s="2550"/>
      <c r="V84" s="2550"/>
      <c r="W84" s="2551"/>
    </row>
    <row r="85" spans="1:23" ht="12" customHeight="1">
      <c r="A85" s="4111"/>
      <c r="B85" s="2786" t="s">
        <v>1036</v>
      </c>
      <c r="C85" s="4491"/>
      <c r="D85" s="4458"/>
      <c r="E85" s="4111"/>
      <c r="F85" s="4503"/>
      <c r="G85" s="2618"/>
      <c r="H85" s="2711"/>
      <c r="I85" s="2583"/>
      <c r="J85" s="2787"/>
      <c r="K85" s="2713"/>
      <c r="L85" s="2714"/>
      <c r="M85" s="2622"/>
      <c r="N85" s="2623"/>
      <c r="O85" s="2622"/>
      <c r="P85" s="2623"/>
      <c r="Q85" s="2550"/>
      <c r="R85" s="2550"/>
      <c r="S85" s="2550"/>
      <c r="T85" s="2550"/>
      <c r="U85" s="2550"/>
      <c r="V85" s="2550"/>
      <c r="W85" s="2551"/>
    </row>
    <row r="86" spans="1:23" ht="12" customHeight="1">
      <c r="A86" s="4111"/>
      <c r="B86" s="5063" t="s">
        <v>125</v>
      </c>
      <c r="C86" s="5099"/>
      <c r="D86" s="5100"/>
      <c r="E86" s="4111"/>
      <c r="F86" s="4503"/>
      <c r="G86" s="2612"/>
      <c r="H86" s="2700"/>
      <c r="I86" s="2572"/>
      <c r="J86" s="2718"/>
      <c r="K86" s="2788"/>
      <c r="L86" s="2789"/>
      <c r="M86" s="2616"/>
      <c r="N86" s="2617"/>
      <c r="O86" s="2790"/>
      <c r="P86" s="2791"/>
      <c r="Q86" s="2550"/>
      <c r="R86" s="2550"/>
      <c r="S86" s="2550"/>
      <c r="T86" s="2550"/>
      <c r="U86" s="2550"/>
      <c r="V86" s="2550"/>
      <c r="W86" s="2551"/>
    </row>
    <row r="87" spans="1:23" ht="12" customHeight="1">
      <c r="A87" s="4111"/>
      <c r="B87" s="4209"/>
      <c r="C87" s="4456"/>
      <c r="D87" s="4442"/>
      <c r="E87" s="4111"/>
      <c r="F87" s="4503"/>
      <c r="G87" s="2612"/>
      <c r="H87" s="2700"/>
      <c r="I87" s="2572"/>
      <c r="J87" s="2718"/>
      <c r="K87" s="2709"/>
      <c r="L87" s="2710"/>
      <c r="M87" s="2616"/>
      <c r="N87" s="2617"/>
      <c r="O87" s="2616"/>
      <c r="P87" s="2617"/>
      <c r="Q87" s="2550"/>
      <c r="R87" s="2550"/>
      <c r="S87" s="2550"/>
      <c r="T87" s="2550"/>
      <c r="U87" s="2550"/>
      <c r="V87" s="2550"/>
      <c r="W87" s="2551"/>
    </row>
    <row r="88" spans="1:23" ht="12" customHeight="1">
      <c r="A88" s="4111"/>
      <c r="B88" s="4057"/>
      <c r="C88" s="4456"/>
      <c r="D88" s="4442"/>
      <c r="E88" s="5158" t="s">
        <v>1037</v>
      </c>
      <c r="F88" s="4068"/>
      <c r="G88" s="2612"/>
      <c r="H88" s="2700"/>
      <c r="I88" s="2572"/>
      <c r="J88" s="2718"/>
      <c r="K88" s="2709"/>
      <c r="L88" s="2710"/>
      <c r="M88" s="2616"/>
      <c r="N88" s="2617"/>
      <c r="O88" s="2616"/>
      <c r="P88" s="2617"/>
      <c r="Q88" s="2550"/>
      <c r="R88" s="2550"/>
      <c r="S88" s="2550"/>
      <c r="T88" s="2550"/>
      <c r="U88" s="2550"/>
      <c r="V88" s="2550"/>
      <c r="W88" s="2551"/>
    </row>
    <row r="89" spans="1:23" ht="12" customHeight="1">
      <c r="A89" s="4111"/>
      <c r="B89" s="2792" t="s">
        <v>1038</v>
      </c>
      <c r="C89" s="4240"/>
      <c r="D89" s="4443"/>
      <c r="E89" s="4112"/>
      <c r="F89" s="4130"/>
      <c r="G89" s="2793"/>
      <c r="H89" s="2794"/>
      <c r="I89" s="2604"/>
      <c r="J89" s="2795"/>
      <c r="K89" s="2796"/>
      <c r="L89" s="2797"/>
      <c r="M89" s="2798"/>
      <c r="N89" s="2799"/>
      <c r="O89" s="2798"/>
      <c r="P89" s="2799"/>
      <c r="Q89" s="2550"/>
      <c r="R89" s="2550"/>
      <c r="S89" s="2550"/>
      <c r="T89" s="2550"/>
      <c r="U89" s="2550"/>
      <c r="V89" s="2550"/>
      <c r="W89" s="2551"/>
    </row>
    <row r="90" spans="1:23" ht="12" customHeight="1">
      <c r="A90" s="5062" t="s">
        <v>142</v>
      </c>
      <c r="B90" s="5156" t="s">
        <v>1191</v>
      </c>
      <c r="C90" s="2688" t="s">
        <v>159</v>
      </c>
      <c r="D90" s="5065" t="s">
        <v>164</v>
      </c>
      <c r="E90" s="4825" t="s">
        <v>173</v>
      </c>
      <c r="F90" s="4830" t="s">
        <v>1192</v>
      </c>
      <c r="G90" s="2800"/>
      <c r="H90" s="5152" t="s">
        <v>1193</v>
      </c>
      <c r="I90" s="2801"/>
      <c r="J90" s="2572"/>
      <c r="K90" s="2788"/>
      <c r="L90" s="2789"/>
      <c r="M90" s="2616"/>
      <c r="N90" s="2617"/>
      <c r="O90" s="2790"/>
      <c r="P90" s="2791"/>
      <c r="Q90" s="2550"/>
      <c r="R90" s="2550"/>
      <c r="S90" s="2550"/>
      <c r="T90" s="2550"/>
      <c r="U90" s="2550"/>
      <c r="V90" s="2550"/>
      <c r="W90" s="2551"/>
    </row>
    <row r="91" spans="1:23" ht="12" customHeight="1">
      <c r="A91" s="4209"/>
      <c r="B91" s="4111"/>
      <c r="C91" s="2690" t="s">
        <v>1194</v>
      </c>
      <c r="D91" s="4442"/>
      <c r="E91" s="4111"/>
      <c r="F91" s="4503"/>
      <c r="G91" s="2800"/>
      <c r="H91" s="5051"/>
      <c r="I91" s="2801"/>
      <c r="J91" s="2572"/>
      <c r="K91" s="2709"/>
      <c r="L91" s="2710"/>
      <c r="M91" s="2616"/>
      <c r="N91" s="2617"/>
      <c r="O91" s="2616"/>
      <c r="P91" s="2617"/>
      <c r="Q91" s="2550"/>
      <c r="R91" s="2550"/>
      <c r="S91" s="2550"/>
      <c r="T91" s="2550"/>
      <c r="U91" s="2550"/>
      <c r="V91" s="2550"/>
      <c r="W91" s="2551"/>
    </row>
    <row r="92" spans="1:23" ht="12" customHeight="1">
      <c r="A92" s="4209"/>
      <c r="B92" s="4111"/>
      <c r="C92" s="2690" t="s">
        <v>1195</v>
      </c>
      <c r="D92" s="4442"/>
      <c r="E92" s="4111"/>
      <c r="F92" s="4503"/>
      <c r="G92" s="2800"/>
      <c r="H92" s="2802"/>
      <c r="I92" s="2803"/>
      <c r="J92" s="2572"/>
      <c r="K92" s="2709"/>
      <c r="L92" s="2710"/>
      <c r="M92" s="2616"/>
      <c r="N92" s="2617"/>
      <c r="O92" s="2616"/>
      <c r="P92" s="2617"/>
      <c r="Q92" s="2550"/>
      <c r="R92" s="2550"/>
      <c r="S92" s="2550"/>
      <c r="T92" s="2550"/>
      <c r="U92" s="2550"/>
      <c r="V92" s="2550"/>
      <c r="W92" s="2551"/>
    </row>
    <row r="93" spans="1:23" ht="12" customHeight="1">
      <c r="A93" s="4209"/>
      <c r="B93" s="4393"/>
      <c r="C93" s="2695"/>
      <c r="D93" s="4458"/>
      <c r="E93" s="4111"/>
      <c r="F93" s="4503"/>
      <c r="G93" s="2804"/>
      <c r="H93" s="2805"/>
      <c r="I93" s="2806"/>
      <c r="J93" s="2583"/>
      <c r="K93" s="2713"/>
      <c r="L93" s="2714"/>
      <c r="M93" s="2622"/>
      <c r="N93" s="2623"/>
      <c r="O93" s="2622"/>
      <c r="P93" s="2623"/>
      <c r="Q93" s="2550"/>
      <c r="R93" s="2550"/>
      <c r="S93" s="2550"/>
      <c r="T93" s="2550"/>
      <c r="U93" s="2550"/>
      <c r="V93" s="2550"/>
      <c r="W93" s="2551"/>
    </row>
    <row r="94" spans="1:23" ht="12" customHeight="1">
      <c r="A94" s="4209"/>
      <c r="B94" s="5053" t="s">
        <v>317</v>
      </c>
      <c r="C94" s="5054"/>
      <c r="D94" s="5066"/>
      <c r="E94" s="4111"/>
      <c r="F94" s="4503"/>
      <c r="G94" s="5153" t="s">
        <v>648</v>
      </c>
      <c r="H94" s="2629"/>
      <c r="I94" s="2630"/>
      <c r="J94" s="2631"/>
      <c r="K94" s="2660"/>
      <c r="L94" s="2661"/>
      <c r="M94" s="2634"/>
      <c r="N94" s="2635"/>
      <c r="O94" s="5035" t="s">
        <v>1196</v>
      </c>
      <c r="P94" s="2637"/>
      <c r="Q94" s="2550"/>
      <c r="R94" s="2550"/>
      <c r="S94" s="2550"/>
      <c r="T94" s="2550"/>
      <c r="U94" s="2550"/>
      <c r="V94" s="2550"/>
      <c r="W94" s="2551"/>
    </row>
    <row r="95" spans="1:23" ht="12" customHeight="1">
      <c r="A95" s="4209"/>
      <c r="B95" s="4456"/>
      <c r="C95" s="4456"/>
      <c r="D95" s="4442"/>
      <c r="E95" s="4111"/>
      <c r="F95" s="4503"/>
      <c r="G95" s="4456"/>
      <c r="H95" s="2641"/>
      <c r="I95" s="2642"/>
      <c r="J95" s="2643"/>
      <c r="K95" s="2663"/>
      <c r="L95" s="2664"/>
      <c r="M95" s="2646"/>
      <c r="N95" s="2647"/>
      <c r="O95" s="5032"/>
      <c r="P95" s="2647"/>
      <c r="Q95" s="2550"/>
      <c r="R95" s="2550"/>
      <c r="S95" s="2550"/>
      <c r="T95" s="2550"/>
      <c r="U95" s="2550"/>
      <c r="V95" s="2550"/>
      <c r="W95" s="2551"/>
    </row>
    <row r="96" spans="1:23" ht="12" customHeight="1">
      <c r="A96" s="4209"/>
      <c r="B96" s="4456"/>
      <c r="C96" s="4456"/>
      <c r="D96" s="4442"/>
      <c r="E96" s="4111"/>
      <c r="F96" s="4503"/>
      <c r="G96" s="4456"/>
      <c r="H96" s="2641"/>
      <c r="I96" s="2642"/>
      <c r="J96" s="2643"/>
      <c r="K96" s="2663"/>
      <c r="L96" s="2664"/>
      <c r="M96" s="2646"/>
      <c r="N96" s="2647"/>
      <c r="O96" s="5047" t="s">
        <v>1197</v>
      </c>
      <c r="P96" s="2647"/>
      <c r="Q96" s="2550"/>
      <c r="R96" s="2550"/>
      <c r="S96" s="2550"/>
      <c r="T96" s="2550"/>
      <c r="U96" s="2550"/>
      <c r="V96" s="2550"/>
      <c r="W96" s="2551"/>
    </row>
    <row r="97" spans="1:23" ht="12" customHeight="1">
      <c r="A97" s="4209"/>
      <c r="B97" s="4491"/>
      <c r="C97" s="4491"/>
      <c r="D97" s="4458"/>
      <c r="E97" s="4393"/>
      <c r="F97" s="4883"/>
      <c r="G97" s="4491"/>
      <c r="H97" s="2650"/>
      <c r="I97" s="2651"/>
      <c r="J97" s="2652"/>
      <c r="K97" s="2657"/>
      <c r="L97" s="2658"/>
      <c r="M97" s="2655"/>
      <c r="N97" s="2656"/>
      <c r="O97" s="5044"/>
      <c r="P97" s="2656"/>
      <c r="Q97" s="2550"/>
      <c r="R97" s="2550"/>
      <c r="S97" s="2550"/>
      <c r="T97" s="2550"/>
      <c r="U97" s="2550"/>
      <c r="V97" s="2550"/>
      <c r="W97" s="2551"/>
    </row>
    <row r="98" spans="1:23" ht="12" customHeight="1">
      <c r="A98" s="4209"/>
      <c r="B98" s="5053" t="s">
        <v>324</v>
      </c>
      <c r="C98" s="5054"/>
      <c r="D98" s="5066"/>
      <c r="E98" s="4893" t="s">
        <v>199</v>
      </c>
      <c r="F98" s="4914" t="s">
        <v>1198</v>
      </c>
      <c r="G98" s="5157" t="s">
        <v>1199</v>
      </c>
      <c r="H98" s="5096" t="s">
        <v>880</v>
      </c>
      <c r="I98" s="2630"/>
      <c r="J98" s="2631"/>
      <c r="K98" s="2660"/>
      <c r="L98" s="2661"/>
      <c r="M98" s="2634"/>
      <c r="N98" s="2635"/>
      <c r="O98" s="5035" t="s">
        <v>1200</v>
      </c>
      <c r="P98" s="2637"/>
      <c r="Q98" s="2550"/>
      <c r="R98" s="2550"/>
      <c r="S98" s="2550"/>
      <c r="T98" s="2550"/>
      <c r="U98" s="2550"/>
      <c r="V98" s="2550"/>
      <c r="W98" s="2551"/>
    </row>
    <row r="99" spans="1:23" ht="12" customHeight="1">
      <c r="A99" s="4209"/>
      <c r="B99" s="4456"/>
      <c r="C99" s="4456"/>
      <c r="D99" s="4442"/>
      <c r="E99" s="4111"/>
      <c r="F99" s="4503"/>
      <c r="G99" s="4491"/>
      <c r="H99" s="5097"/>
      <c r="I99" s="2642"/>
      <c r="J99" s="2643"/>
      <c r="K99" s="2663"/>
      <c r="L99" s="2664"/>
      <c r="M99" s="2646"/>
      <c r="N99" s="2647"/>
      <c r="O99" s="5032"/>
      <c r="P99" s="2647"/>
      <c r="Q99" s="2550"/>
      <c r="R99" s="2550"/>
      <c r="S99" s="2550"/>
      <c r="T99" s="2550"/>
      <c r="U99" s="2550"/>
      <c r="V99" s="2550"/>
      <c r="W99" s="2551"/>
    </row>
    <row r="100" spans="1:23" ht="12" customHeight="1">
      <c r="A100" s="4209"/>
      <c r="B100" s="4456"/>
      <c r="C100" s="4456"/>
      <c r="D100" s="4442"/>
      <c r="E100" s="4111"/>
      <c r="F100" s="4503"/>
      <c r="G100" s="2640"/>
      <c r="H100" s="2629"/>
      <c r="I100" s="2642"/>
      <c r="J100" s="2643"/>
      <c r="K100" s="2663"/>
      <c r="L100" s="2664"/>
      <c r="M100" s="2646"/>
      <c r="N100" s="2647"/>
      <c r="O100" s="5047"/>
      <c r="P100" s="2647"/>
      <c r="Q100" s="2550"/>
      <c r="R100" s="2550"/>
      <c r="S100" s="2550"/>
      <c r="T100" s="2550"/>
      <c r="U100" s="2550"/>
      <c r="V100" s="2550"/>
      <c r="W100" s="2551"/>
    </row>
    <row r="101" spans="1:23" ht="12" customHeight="1">
      <c r="A101" s="4209"/>
      <c r="B101" s="4491"/>
      <c r="C101" s="4491"/>
      <c r="D101" s="4458"/>
      <c r="E101" s="4111"/>
      <c r="F101" s="4503"/>
      <c r="G101" s="2649"/>
      <c r="H101" s="2666"/>
      <c r="I101" s="2651"/>
      <c r="J101" s="2652"/>
      <c r="K101" s="2657"/>
      <c r="L101" s="2658"/>
      <c r="M101" s="2655"/>
      <c r="N101" s="2656"/>
      <c r="O101" s="5044"/>
      <c r="P101" s="2656"/>
      <c r="Q101" s="2550"/>
      <c r="R101" s="2550"/>
      <c r="S101" s="2550"/>
      <c r="T101" s="2550"/>
      <c r="U101" s="2550"/>
      <c r="V101" s="2550"/>
      <c r="W101" s="2551"/>
    </row>
    <row r="102" spans="1:23" ht="12" customHeight="1">
      <c r="A102" s="4209"/>
      <c r="B102" s="5070" t="s">
        <v>327</v>
      </c>
      <c r="C102" s="2688" t="s">
        <v>173</v>
      </c>
      <c r="D102" s="5066"/>
      <c r="E102" s="4111"/>
      <c r="F102" s="4503"/>
      <c r="G102" s="2628"/>
      <c r="H102" s="2629"/>
      <c r="I102" s="2630"/>
      <c r="J102" s="2631"/>
      <c r="K102" s="2660"/>
      <c r="L102" s="2661"/>
      <c r="M102" s="2634"/>
      <c r="N102" s="2635"/>
      <c r="O102" s="5035"/>
      <c r="P102" s="2637"/>
      <c r="Q102" s="2550"/>
      <c r="R102" s="2550"/>
      <c r="S102" s="2550"/>
      <c r="T102" s="2550"/>
      <c r="U102" s="2550"/>
      <c r="V102" s="2550"/>
      <c r="W102" s="2551"/>
    </row>
    <row r="103" spans="1:23" ht="12" customHeight="1">
      <c r="A103" s="4209"/>
      <c r="B103" s="4111"/>
      <c r="C103" s="2756"/>
      <c r="D103" s="4442"/>
      <c r="E103" s="4111"/>
      <c r="F103" s="4503"/>
      <c r="G103" s="2640"/>
      <c r="H103" s="2641"/>
      <c r="I103" s="2642"/>
      <c r="J103" s="2643"/>
      <c r="K103" s="2663"/>
      <c r="L103" s="2664"/>
      <c r="M103" s="2646"/>
      <c r="N103" s="2647"/>
      <c r="O103" s="5044"/>
      <c r="P103" s="2647"/>
      <c r="Q103" s="2550"/>
      <c r="R103" s="2550"/>
      <c r="S103" s="2550"/>
      <c r="T103" s="2550"/>
      <c r="U103" s="2550"/>
      <c r="V103" s="2550"/>
      <c r="W103" s="2551"/>
    </row>
    <row r="104" spans="1:23" ht="12" customHeight="1">
      <c r="A104" s="4209"/>
      <c r="B104" s="4111"/>
      <c r="C104" s="2756"/>
      <c r="D104" s="4442"/>
      <c r="E104" s="4111"/>
      <c r="F104" s="4503"/>
      <c r="G104" s="2640"/>
      <c r="H104" s="2641"/>
      <c r="I104" s="2642"/>
      <c r="J104" s="2643"/>
      <c r="K104" s="2663"/>
      <c r="L104" s="2664"/>
      <c r="M104" s="2646"/>
      <c r="N104" s="2647"/>
      <c r="O104" s="2646"/>
      <c r="P104" s="2647"/>
      <c r="Q104" s="2550"/>
      <c r="R104" s="2550"/>
      <c r="S104" s="2550"/>
      <c r="T104" s="2550"/>
      <c r="U104" s="2550"/>
      <c r="V104" s="2550"/>
      <c r="W104" s="2551"/>
    </row>
    <row r="105" spans="1:23" ht="12" customHeight="1">
      <c r="A105" s="4209"/>
      <c r="B105" s="4111"/>
      <c r="C105" s="2757"/>
      <c r="D105" s="4442"/>
      <c r="E105" s="4112"/>
      <c r="F105" s="4504"/>
      <c r="G105" s="2640"/>
      <c r="H105" s="2677"/>
      <c r="I105" s="2642"/>
      <c r="J105" s="2763"/>
      <c r="K105" s="2663"/>
      <c r="L105" s="2664"/>
      <c r="M105" s="2646"/>
      <c r="N105" s="2647"/>
      <c r="O105" s="2646"/>
      <c r="P105" s="2647"/>
      <c r="Q105" s="2550"/>
      <c r="R105" s="2550"/>
      <c r="S105" s="2550"/>
      <c r="T105" s="2550"/>
      <c r="U105" s="2550"/>
      <c r="V105" s="2550"/>
      <c r="W105" s="2551"/>
    </row>
    <row r="106" spans="1:23" ht="12" customHeight="1">
      <c r="A106" s="5062" t="s">
        <v>170</v>
      </c>
      <c r="B106" s="5062" t="s">
        <v>1201</v>
      </c>
      <c r="C106" s="5071"/>
      <c r="D106" s="5072"/>
      <c r="E106" s="4825" t="s">
        <v>207</v>
      </c>
      <c r="F106" s="4830" t="s">
        <v>1202</v>
      </c>
      <c r="G106" s="5159" t="s">
        <v>1203</v>
      </c>
      <c r="H106" s="2683"/>
      <c r="I106" s="2766"/>
      <c r="J106" s="5057" t="str">
        <f>HYPERLINK("https://www.codep25.com/le-cdj/","CDJ 3
Dimanche 3/02")</f>
        <v>CDJ 3
Dimanche 3/02</v>
      </c>
      <c r="K106" s="5058" t="s">
        <v>1204</v>
      </c>
      <c r="L106" s="5059" t="s">
        <v>1205</v>
      </c>
      <c r="M106" s="2767"/>
      <c r="N106" s="2768"/>
      <c r="O106" s="2767"/>
      <c r="P106" s="2807"/>
      <c r="Q106" s="2550"/>
      <c r="R106" s="2550"/>
      <c r="S106" s="2550"/>
      <c r="T106" s="2550"/>
      <c r="U106" s="2550"/>
      <c r="V106" s="2550"/>
      <c r="W106" s="2551"/>
    </row>
    <row r="107" spans="1:23" ht="12" customHeight="1">
      <c r="A107" s="4209"/>
      <c r="B107" s="4209"/>
      <c r="C107" s="4456"/>
      <c r="D107" s="4442"/>
      <c r="E107" s="4111"/>
      <c r="F107" s="4503"/>
      <c r="G107" s="5137"/>
      <c r="H107" s="2641"/>
      <c r="I107" s="2642"/>
      <c r="J107" s="4458"/>
      <c r="K107" s="5032"/>
      <c r="L107" s="5034"/>
      <c r="M107" s="2646"/>
      <c r="N107" s="2647"/>
      <c r="O107" s="2646"/>
      <c r="P107" s="2647"/>
      <c r="Q107" s="2550"/>
      <c r="R107" s="2550"/>
      <c r="S107" s="2550"/>
      <c r="T107" s="2550"/>
      <c r="U107" s="2550"/>
      <c r="V107" s="2550"/>
      <c r="W107" s="2551"/>
    </row>
    <row r="108" spans="1:23" ht="12" customHeight="1">
      <c r="A108" s="4209"/>
      <c r="B108" s="4209"/>
      <c r="C108" s="4456"/>
      <c r="D108" s="4442"/>
      <c r="E108" s="4111"/>
      <c r="F108" s="4503"/>
      <c r="G108" s="5137"/>
      <c r="H108" s="2641"/>
      <c r="I108" s="2642"/>
      <c r="J108" s="2684"/>
      <c r="K108" s="2694"/>
      <c r="L108" s="2673"/>
      <c r="M108" s="2646"/>
      <c r="N108" s="2647"/>
      <c r="O108" s="2646"/>
      <c r="P108" s="2647"/>
      <c r="Q108" s="2550"/>
      <c r="R108" s="2550"/>
      <c r="S108" s="2550"/>
      <c r="T108" s="2550"/>
      <c r="U108" s="2550"/>
      <c r="V108" s="2550"/>
      <c r="W108" s="2551"/>
    </row>
    <row r="109" spans="1:23" ht="12" customHeight="1">
      <c r="A109" s="4209"/>
      <c r="B109" s="4210"/>
      <c r="C109" s="4491"/>
      <c r="D109" s="4458"/>
      <c r="E109" s="4111"/>
      <c r="F109" s="4503"/>
      <c r="G109" s="4099"/>
      <c r="H109" s="2650"/>
      <c r="I109" s="2651"/>
      <c r="J109" s="2652"/>
      <c r="K109" s="2657"/>
      <c r="L109" s="2658"/>
      <c r="M109" s="2655"/>
      <c r="N109" s="2656"/>
      <c r="O109" s="2655"/>
      <c r="P109" s="2656"/>
      <c r="Q109" s="2550"/>
      <c r="R109" s="2550"/>
      <c r="S109" s="2550"/>
      <c r="T109" s="2550"/>
      <c r="U109" s="2550"/>
      <c r="V109" s="2550"/>
      <c r="W109" s="2551"/>
    </row>
    <row r="110" spans="1:23" ht="12" customHeight="1">
      <c r="A110" s="4209"/>
      <c r="B110" s="5067" t="s">
        <v>1206</v>
      </c>
      <c r="C110" s="5068"/>
      <c r="D110" s="5069"/>
      <c r="E110" s="4111"/>
      <c r="F110" s="4503"/>
      <c r="G110" s="5136" t="s">
        <v>175</v>
      </c>
      <c r="H110" s="2629"/>
      <c r="I110" s="2808"/>
      <c r="J110" s="5040" t="str">
        <f>HYPERLINK("https://www.codep25.com/les-tdj/","TDJ 3")</f>
        <v>TDJ 3</v>
      </c>
      <c r="K110" s="5041" t="s">
        <v>1207</v>
      </c>
      <c r="L110" s="5033" t="s">
        <v>1208</v>
      </c>
      <c r="M110" s="2634"/>
      <c r="N110" s="2635"/>
      <c r="O110" s="5035" t="s">
        <v>1209</v>
      </c>
      <c r="P110" s="2637"/>
      <c r="Q110" s="2550"/>
      <c r="R110" s="2550"/>
      <c r="S110" s="2550"/>
      <c r="T110" s="2550"/>
      <c r="U110" s="2550"/>
      <c r="V110" s="2550"/>
      <c r="W110" s="2551"/>
    </row>
    <row r="111" spans="1:23" ht="12" customHeight="1">
      <c r="A111" s="4209"/>
      <c r="B111" s="4209"/>
      <c r="C111" s="4456"/>
      <c r="D111" s="4442"/>
      <c r="E111" s="4111"/>
      <c r="F111" s="4503"/>
      <c r="G111" s="5137"/>
      <c r="H111" s="2641"/>
      <c r="I111" s="2809"/>
      <c r="J111" s="5030"/>
      <c r="K111" s="5032"/>
      <c r="L111" s="5034"/>
      <c r="M111" s="2646"/>
      <c r="N111" s="2647"/>
      <c r="O111" s="5032"/>
      <c r="P111" s="2647"/>
      <c r="Q111" s="2550"/>
      <c r="R111" s="2550"/>
      <c r="S111" s="2550"/>
      <c r="T111" s="2550"/>
      <c r="U111" s="2550"/>
      <c r="V111" s="2550"/>
      <c r="W111" s="2551"/>
    </row>
    <row r="112" spans="1:23" ht="12" customHeight="1">
      <c r="A112" s="4209"/>
      <c r="B112" s="4209"/>
      <c r="C112" s="4456"/>
      <c r="D112" s="4442"/>
      <c r="E112" s="4111"/>
      <c r="F112" s="4503"/>
      <c r="G112" s="5137"/>
      <c r="H112" s="2641"/>
      <c r="I112" s="2809"/>
      <c r="J112" s="5042" t="str">
        <f>HYPERLINK("https://www.codep25.com/jeunes/minibad/","Minibad 3")</f>
        <v>Minibad 3</v>
      </c>
      <c r="K112" s="5043" t="s">
        <v>1207</v>
      </c>
      <c r="L112" s="5045" t="s">
        <v>1210</v>
      </c>
      <c r="M112" s="2646"/>
      <c r="N112" s="2647"/>
      <c r="O112" s="2674"/>
      <c r="P112" s="2647"/>
      <c r="Q112" s="2550"/>
      <c r="R112" s="2550"/>
      <c r="S112" s="2550"/>
      <c r="T112" s="2550"/>
      <c r="U112" s="2550"/>
      <c r="V112" s="2550"/>
      <c r="W112" s="2551"/>
    </row>
    <row r="113" spans="1:23" ht="12" customHeight="1">
      <c r="A113" s="4209"/>
      <c r="B113" s="4210"/>
      <c r="C113" s="4491"/>
      <c r="D113" s="4458"/>
      <c r="E113" s="4393"/>
      <c r="F113" s="4883"/>
      <c r="G113" s="4099"/>
      <c r="H113" s="2650"/>
      <c r="I113" s="2810"/>
      <c r="J113" s="4458"/>
      <c r="K113" s="5044"/>
      <c r="L113" s="5046"/>
      <c r="M113" s="2655"/>
      <c r="N113" s="2656"/>
      <c r="O113" s="2655"/>
      <c r="P113" s="2656"/>
      <c r="Q113" s="2550"/>
      <c r="R113" s="2550"/>
      <c r="S113" s="2550"/>
      <c r="T113" s="2550"/>
      <c r="U113" s="2550"/>
      <c r="V113" s="2550"/>
      <c r="W113" s="2551"/>
    </row>
    <row r="114" spans="1:23" ht="12" customHeight="1">
      <c r="A114" s="4209"/>
      <c r="B114" s="5063" t="s">
        <v>244</v>
      </c>
      <c r="C114" s="5073"/>
      <c r="D114" s="5089"/>
      <c r="E114" s="4893" t="s">
        <v>228</v>
      </c>
      <c r="F114" s="4914" t="s">
        <v>1211</v>
      </c>
      <c r="G114" s="2699"/>
      <c r="H114" s="2715"/>
      <c r="I114" s="2701"/>
      <c r="J114" s="2811" t="s">
        <v>1159</v>
      </c>
      <c r="K114" s="2812" t="s">
        <v>1160</v>
      </c>
      <c r="L114" s="2813">
        <v>43511</v>
      </c>
      <c r="M114" s="2705"/>
      <c r="N114" s="2706"/>
      <c r="O114" s="5048" t="s">
        <v>1212</v>
      </c>
      <c r="P114" s="2708"/>
      <c r="Q114" s="2550"/>
      <c r="R114" s="2550"/>
      <c r="S114" s="2550"/>
      <c r="T114" s="2550"/>
      <c r="U114" s="2550"/>
      <c r="V114" s="2550"/>
      <c r="W114" s="2551"/>
    </row>
    <row r="115" spans="1:23" ht="12" customHeight="1">
      <c r="A115" s="4209"/>
      <c r="B115" s="4209"/>
      <c r="C115" s="4456"/>
      <c r="D115" s="4442"/>
      <c r="E115" s="4111"/>
      <c r="F115" s="4503"/>
      <c r="G115" s="2612"/>
      <c r="H115" s="2814" t="s">
        <v>1213</v>
      </c>
      <c r="I115" s="2572"/>
      <c r="J115" s="2702"/>
      <c r="K115" s="2709"/>
      <c r="L115" s="2710"/>
      <c r="M115" s="2616"/>
      <c r="N115" s="2617"/>
      <c r="O115" s="5044"/>
      <c r="P115" s="2617"/>
      <c r="Q115" s="2550"/>
      <c r="R115" s="2550"/>
      <c r="S115" s="2550"/>
      <c r="T115" s="2550"/>
      <c r="U115" s="2550"/>
      <c r="V115" s="2550"/>
      <c r="W115" s="2551"/>
    </row>
    <row r="116" spans="1:23" ht="12" customHeight="1">
      <c r="A116" s="4209"/>
      <c r="B116" s="4209"/>
      <c r="C116" s="4456"/>
      <c r="D116" s="4442"/>
      <c r="E116" s="4111"/>
      <c r="F116" s="4503"/>
      <c r="G116" s="2612"/>
      <c r="H116" s="2700"/>
      <c r="I116" s="2572"/>
      <c r="J116" s="2815"/>
      <c r="K116" s="2709"/>
      <c r="L116" s="2710"/>
      <c r="M116" s="2616"/>
      <c r="N116" s="2617"/>
      <c r="O116" s="2616"/>
      <c r="P116" s="2617"/>
      <c r="Q116" s="2550"/>
      <c r="R116" s="2550"/>
      <c r="S116" s="2550"/>
      <c r="T116" s="2550"/>
      <c r="U116" s="2550"/>
      <c r="V116" s="2550"/>
      <c r="W116" s="2551"/>
    </row>
    <row r="117" spans="1:23" ht="12" customHeight="1">
      <c r="A117" s="4209"/>
      <c r="B117" s="4210"/>
      <c r="C117" s="4491"/>
      <c r="D117" s="4458"/>
      <c r="E117" s="4111"/>
      <c r="F117" s="4503"/>
      <c r="G117" s="2618"/>
      <c r="H117" s="2711"/>
      <c r="I117" s="2583"/>
      <c r="J117" s="2816"/>
      <c r="K117" s="2713"/>
      <c r="L117" s="2714"/>
      <c r="M117" s="2622"/>
      <c r="N117" s="2623"/>
      <c r="O117" s="2622"/>
      <c r="P117" s="2623"/>
      <c r="Q117" s="2550"/>
      <c r="R117" s="2550"/>
      <c r="S117" s="2550"/>
      <c r="T117" s="2550"/>
      <c r="U117" s="2550"/>
      <c r="V117" s="2550"/>
      <c r="W117" s="2551"/>
    </row>
    <row r="118" spans="1:23" ht="12" customHeight="1">
      <c r="A118" s="4209"/>
      <c r="B118" s="5063" t="s">
        <v>248</v>
      </c>
      <c r="C118" s="2688" t="s">
        <v>199</v>
      </c>
      <c r="D118" s="5076" t="s">
        <v>192</v>
      </c>
      <c r="E118" s="4111"/>
      <c r="F118" s="4503"/>
      <c r="G118" s="2699"/>
      <c r="H118" s="2715"/>
      <c r="I118" s="2817"/>
      <c r="J118" s="2818" t="s">
        <v>1156</v>
      </c>
      <c r="K118" s="2703" t="s">
        <v>1214</v>
      </c>
      <c r="L118" s="2704" t="s">
        <v>1215</v>
      </c>
      <c r="M118" s="2819" t="s">
        <v>1216</v>
      </c>
      <c r="N118" s="2706"/>
      <c r="O118" s="2707"/>
      <c r="P118" s="2708"/>
      <c r="Q118" s="2550"/>
      <c r="R118" s="2550"/>
      <c r="S118" s="2550"/>
      <c r="T118" s="2550"/>
      <c r="U118" s="2550"/>
      <c r="V118" s="2550"/>
      <c r="W118" s="2551"/>
    </row>
    <row r="119" spans="1:23" ht="12" customHeight="1">
      <c r="A119" s="4209"/>
      <c r="B119" s="4209"/>
      <c r="C119" s="2690" t="s">
        <v>1217</v>
      </c>
      <c r="D119" s="4442"/>
      <c r="E119" s="4393"/>
      <c r="F119" s="4883"/>
      <c r="G119" s="2612"/>
      <c r="H119" s="2700"/>
      <c r="I119" s="2820"/>
      <c r="J119" s="2821" t="s">
        <v>1156</v>
      </c>
      <c r="K119" s="2729" t="s">
        <v>344</v>
      </c>
      <c r="L119" s="2822" t="s">
        <v>1218</v>
      </c>
      <c r="M119" s="2823" t="s">
        <v>735</v>
      </c>
      <c r="N119" s="2617"/>
      <c r="O119" s="2616"/>
      <c r="P119" s="2617"/>
      <c r="Q119" s="2550"/>
      <c r="R119" s="2550"/>
      <c r="S119" s="2550"/>
      <c r="T119" s="2550"/>
      <c r="U119" s="2550"/>
      <c r="V119" s="2550"/>
      <c r="W119" s="2551"/>
    </row>
    <row r="120" spans="1:23" ht="12" customHeight="1">
      <c r="A120" s="4209"/>
      <c r="B120" s="4209"/>
      <c r="C120" s="2690" t="s">
        <v>1219</v>
      </c>
      <c r="D120" s="4442"/>
      <c r="E120" s="5013" t="s">
        <v>1037</v>
      </c>
      <c r="F120" s="4068"/>
      <c r="G120" s="2612"/>
      <c r="H120" s="2700"/>
      <c r="I120" s="2572"/>
      <c r="J120" s="2818" t="s">
        <v>1220</v>
      </c>
      <c r="K120" s="2709" t="s">
        <v>1035</v>
      </c>
      <c r="L120" s="2710" t="s">
        <v>1221</v>
      </c>
      <c r="M120" s="2824"/>
      <c r="N120" s="2617"/>
      <c r="O120" s="2616"/>
      <c r="P120" s="2617"/>
      <c r="Q120" s="2550"/>
      <c r="R120" s="2550"/>
      <c r="S120" s="2550"/>
      <c r="T120" s="2550"/>
      <c r="U120" s="2550"/>
      <c r="V120" s="2550"/>
      <c r="W120" s="2551"/>
    </row>
    <row r="121" spans="1:23" ht="12" customHeight="1">
      <c r="A121" s="4210"/>
      <c r="B121" s="4133"/>
      <c r="C121" s="2695"/>
      <c r="D121" s="4443"/>
      <c r="E121" s="4112"/>
      <c r="F121" s="4130"/>
      <c r="G121" s="2793"/>
      <c r="H121" s="2825"/>
      <c r="I121" s="2604"/>
      <c r="J121" s="2826" t="s">
        <v>1222</v>
      </c>
      <c r="K121" s="2827" t="s">
        <v>84</v>
      </c>
      <c r="L121" s="2828" t="s">
        <v>1223</v>
      </c>
      <c r="M121" s="2829" t="s">
        <v>735</v>
      </c>
      <c r="N121" s="2799"/>
      <c r="O121" s="2798"/>
      <c r="P121" s="2799"/>
      <c r="Q121" s="2550"/>
      <c r="R121" s="2550"/>
      <c r="S121" s="2550"/>
      <c r="T121" s="2550"/>
      <c r="U121" s="2550"/>
      <c r="V121" s="2550"/>
      <c r="W121" s="2551"/>
    </row>
    <row r="122" spans="1:23" ht="12" customHeight="1">
      <c r="A122" s="5055" t="s">
        <v>196</v>
      </c>
      <c r="B122" s="5064" t="s">
        <v>1201</v>
      </c>
      <c r="C122" s="5074"/>
      <c r="D122" s="5077"/>
      <c r="E122" s="4825" t="s">
        <v>678</v>
      </c>
      <c r="F122" s="4830" t="s">
        <v>1224</v>
      </c>
      <c r="G122" s="2605"/>
      <c r="H122" s="2830" t="s">
        <v>1225</v>
      </c>
      <c r="I122" s="2559" t="s">
        <v>98</v>
      </c>
      <c r="J122" s="2831"/>
      <c r="K122" s="2832"/>
      <c r="L122" s="2833"/>
      <c r="M122" s="2609"/>
      <c r="N122" s="2608"/>
      <c r="O122" s="2610"/>
      <c r="P122" s="2611"/>
      <c r="Q122" s="2550"/>
      <c r="R122" s="2550"/>
      <c r="S122" s="2550"/>
      <c r="T122" s="2550"/>
      <c r="U122" s="2550"/>
      <c r="V122" s="2550"/>
      <c r="W122" s="2551"/>
    </row>
    <row r="123" spans="1:23" ht="12" customHeight="1">
      <c r="A123" s="4209"/>
      <c r="B123" s="4209"/>
      <c r="C123" s="4456"/>
      <c r="D123" s="4442"/>
      <c r="E123" s="4111"/>
      <c r="F123" s="4503"/>
      <c r="G123" s="2612"/>
      <c r="H123" s="2700"/>
      <c r="I123" s="2572"/>
      <c r="J123" s="2702"/>
      <c r="K123" s="2709"/>
      <c r="L123" s="2710"/>
      <c r="M123" s="2616"/>
      <c r="N123" s="2617"/>
      <c r="O123" s="2616"/>
      <c r="P123" s="2617"/>
      <c r="Q123" s="2550"/>
      <c r="R123" s="2550"/>
      <c r="S123" s="2550"/>
      <c r="T123" s="2550"/>
      <c r="U123" s="2550"/>
      <c r="V123" s="2550"/>
      <c r="W123" s="2551"/>
    </row>
    <row r="124" spans="1:23" ht="12" customHeight="1">
      <c r="A124" s="4209"/>
      <c r="B124" s="4209"/>
      <c r="C124" s="4456"/>
      <c r="D124" s="4442"/>
      <c r="E124" s="4111"/>
      <c r="F124" s="4503"/>
      <c r="G124" s="2612"/>
      <c r="H124" s="5101" t="s">
        <v>1226</v>
      </c>
      <c r="I124" s="2572"/>
      <c r="J124" s="2702"/>
      <c r="K124" s="2709"/>
      <c r="L124" s="2710"/>
      <c r="M124" s="2616"/>
      <c r="N124" s="2617"/>
      <c r="O124" s="2616"/>
      <c r="P124" s="2617"/>
      <c r="Q124" s="2550"/>
      <c r="R124" s="2550"/>
      <c r="S124" s="2550"/>
      <c r="T124" s="2550"/>
      <c r="U124" s="2550"/>
      <c r="V124" s="2550"/>
      <c r="W124" s="2551"/>
    </row>
    <row r="125" spans="1:23" ht="12" customHeight="1">
      <c r="A125" s="4209"/>
      <c r="B125" s="4210"/>
      <c r="C125" s="4491"/>
      <c r="D125" s="4458"/>
      <c r="E125" s="4111"/>
      <c r="F125" s="4503"/>
      <c r="G125" s="2618"/>
      <c r="H125" s="4180"/>
      <c r="I125" s="2583"/>
      <c r="J125" s="2712"/>
      <c r="K125" s="2713"/>
      <c r="L125" s="2714"/>
      <c r="M125" s="2622"/>
      <c r="N125" s="2623"/>
      <c r="O125" s="2622"/>
      <c r="P125" s="2623"/>
      <c r="Q125" s="2550"/>
      <c r="R125" s="2550"/>
      <c r="S125" s="2550"/>
      <c r="T125" s="2550"/>
      <c r="U125" s="2550"/>
      <c r="V125" s="2550"/>
      <c r="W125" s="2551"/>
    </row>
    <row r="126" spans="1:23" ht="12" customHeight="1">
      <c r="A126" s="4209"/>
      <c r="B126" s="5056" t="s">
        <v>1206</v>
      </c>
      <c r="C126" s="5054"/>
      <c r="D126" s="5066"/>
      <c r="E126" s="4111"/>
      <c r="F126" s="4503"/>
      <c r="G126" s="2628"/>
      <c r="H126" s="5163" t="s">
        <v>1227</v>
      </c>
      <c r="I126" s="2834"/>
      <c r="J126" s="2835"/>
      <c r="K126" s="2660"/>
      <c r="L126" s="2661"/>
      <c r="M126" s="2634"/>
      <c r="N126" s="2635"/>
      <c r="O126" s="2636"/>
      <c r="P126" s="2637"/>
      <c r="Q126" s="2550"/>
      <c r="R126" s="2550"/>
      <c r="S126" s="2550"/>
      <c r="T126" s="2550"/>
      <c r="U126" s="2550"/>
      <c r="V126" s="2550"/>
      <c r="W126" s="2551"/>
    </row>
    <row r="127" spans="1:23" ht="12" customHeight="1">
      <c r="A127" s="4209"/>
      <c r="B127" s="4209"/>
      <c r="C127" s="4456"/>
      <c r="D127" s="4442"/>
      <c r="E127" s="4111"/>
      <c r="F127" s="4503"/>
      <c r="G127" s="2640"/>
      <c r="H127" s="4147"/>
      <c r="I127" s="2669"/>
      <c r="J127" s="2836"/>
      <c r="K127" s="2663"/>
      <c r="L127" s="2664"/>
      <c r="M127" s="2646"/>
      <c r="N127" s="2647"/>
      <c r="O127" s="2646"/>
      <c r="P127" s="2647"/>
      <c r="Q127" s="2550"/>
      <c r="R127" s="2550"/>
      <c r="S127" s="2550"/>
      <c r="T127" s="2550"/>
      <c r="U127" s="2550"/>
      <c r="V127" s="2550"/>
      <c r="W127" s="2551"/>
    </row>
    <row r="128" spans="1:23" ht="12" customHeight="1">
      <c r="A128" s="4209"/>
      <c r="B128" s="4209"/>
      <c r="C128" s="4456"/>
      <c r="D128" s="4442"/>
      <c r="E128" s="4111"/>
      <c r="F128" s="4503"/>
      <c r="G128" s="2640"/>
      <c r="H128" s="4147"/>
      <c r="I128" s="2669"/>
      <c r="J128" s="2836"/>
      <c r="K128" s="2663"/>
      <c r="L128" s="2664"/>
      <c r="M128" s="2646"/>
      <c r="N128" s="2647"/>
      <c r="O128" s="2646"/>
      <c r="P128" s="2647"/>
      <c r="Q128" s="2550"/>
      <c r="R128" s="2550"/>
      <c r="S128" s="2550"/>
      <c r="T128" s="2550"/>
      <c r="U128" s="2550"/>
      <c r="V128" s="2550"/>
      <c r="W128" s="2551"/>
    </row>
    <row r="129" spans="1:23" ht="12" customHeight="1">
      <c r="A129" s="4209"/>
      <c r="B129" s="4210"/>
      <c r="C129" s="4491"/>
      <c r="D129" s="4458"/>
      <c r="E129" s="4393"/>
      <c r="F129" s="4883"/>
      <c r="G129" s="2649"/>
      <c r="H129" s="4180"/>
      <c r="I129" s="2837"/>
      <c r="J129" s="2838"/>
      <c r="K129" s="2657"/>
      <c r="L129" s="2658"/>
      <c r="M129" s="2655"/>
      <c r="N129" s="2656"/>
      <c r="O129" s="2655"/>
      <c r="P129" s="2656"/>
      <c r="Q129" s="2550"/>
      <c r="R129" s="2550"/>
      <c r="S129" s="2550"/>
      <c r="T129" s="2550"/>
      <c r="U129" s="2550"/>
      <c r="V129" s="2550"/>
      <c r="W129" s="2551"/>
    </row>
    <row r="130" spans="1:23" ht="12" customHeight="1">
      <c r="A130" s="4209"/>
      <c r="B130" s="5056" t="s">
        <v>244</v>
      </c>
      <c r="C130" s="2688" t="s">
        <v>207</v>
      </c>
      <c r="D130" s="5066"/>
      <c r="E130" s="4893" t="s">
        <v>690</v>
      </c>
      <c r="F130" s="4914" t="s">
        <v>1228</v>
      </c>
      <c r="G130" s="2628"/>
      <c r="H130" s="5096" t="s">
        <v>921</v>
      </c>
      <c r="I130" s="2630"/>
      <c r="J130" s="2631"/>
      <c r="K130" s="2660"/>
      <c r="L130" s="2661"/>
      <c r="M130" s="2634"/>
      <c r="N130" s="2635"/>
      <c r="O130" s="5035"/>
      <c r="P130" s="2637"/>
      <c r="Q130" s="2550"/>
      <c r="R130" s="2550"/>
      <c r="S130" s="2550"/>
      <c r="T130" s="2550"/>
      <c r="U130" s="2550"/>
      <c r="V130" s="2550"/>
      <c r="W130" s="2551"/>
    </row>
    <row r="131" spans="1:23" ht="12" customHeight="1">
      <c r="A131" s="4209"/>
      <c r="B131" s="4209"/>
      <c r="C131" s="2690" t="s">
        <v>1229</v>
      </c>
      <c r="D131" s="4442"/>
      <c r="E131" s="4111"/>
      <c r="F131" s="4503"/>
      <c r="G131" s="2640"/>
      <c r="H131" s="5097"/>
      <c r="I131" s="2642"/>
      <c r="J131" s="2643"/>
      <c r="K131" s="2663"/>
      <c r="L131" s="2664"/>
      <c r="M131" s="2646"/>
      <c r="N131" s="2647"/>
      <c r="O131" s="5032"/>
      <c r="P131" s="2647"/>
      <c r="Q131" s="2550"/>
      <c r="R131" s="2550"/>
      <c r="S131" s="2550"/>
      <c r="T131" s="2550"/>
      <c r="U131" s="2550"/>
      <c r="V131" s="2550"/>
      <c r="W131" s="2551"/>
    </row>
    <row r="132" spans="1:23" ht="12" customHeight="1">
      <c r="A132" s="4209"/>
      <c r="B132" s="4209"/>
      <c r="C132" s="2690" t="s">
        <v>1230</v>
      </c>
      <c r="D132" s="4442"/>
      <c r="E132" s="4111"/>
      <c r="F132" s="4503"/>
      <c r="G132" s="2640"/>
      <c r="H132" s="2629"/>
      <c r="I132" s="2642"/>
      <c r="J132" s="2643"/>
      <c r="K132" s="2663"/>
      <c r="L132" s="2664"/>
      <c r="M132" s="2646"/>
      <c r="N132" s="2647"/>
      <c r="O132" s="5047" t="s">
        <v>1231</v>
      </c>
      <c r="P132" s="2647"/>
      <c r="Q132" s="2550"/>
      <c r="R132" s="2550"/>
      <c r="S132" s="2550"/>
      <c r="T132" s="2550"/>
      <c r="U132" s="2550"/>
      <c r="V132" s="2550"/>
      <c r="W132" s="2551"/>
    </row>
    <row r="133" spans="1:23" ht="12" customHeight="1">
      <c r="A133" s="4209"/>
      <c r="B133" s="4210"/>
      <c r="C133" s="2695"/>
      <c r="D133" s="4458"/>
      <c r="E133" s="4111"/>
      <c r="F133" s="4503"/>
      <c r="G133" s="2649"/>
      <c r="H133" s="2666"/>
      <c r="I133" s="2651"/>
      <c r="J133" s="2652"/>
      <c r="K133" s="2657"/>
      <c r="L133" s="2658"/>
      <c r="M133" s="2655"/>
      <c r="N133" s="2656"/>
      <c r="O133" s="5044"/>
      <c r="P133" s="2656"/>
      <c r="Q133" s="2550"/>
      <c r="R133" s="2550"/>
      <c r="S133" s="2550"/>
      <c r="T133" s="2550"/>
      <c r="U133" s="2550"/>
      <c r="V133" s="2550"/>
      <c r="W133" s="2551"/>
    </row>
    <row r="134" spans="1:23" ht="12" customHeight="1">
      <c r="A134" s="4209"/>
      <c r="B134" s="5056" t="s">
        <v>248</v>
      </c>
      <c r="C134" s="5054"/>
      <c r="D134" s="5066"/>
      <c r="E134" s="4111"/>
      <c r="F134" s="4503"/>
      <c r="G134" s="5160" t="s">
        <v>680</v>
      </c>
      <c r="H134" s="2629"/>
      <c r="I134" s="2630" t="s">
        <v>344</v>
      </c>
      <c r="J134" s="5040" t="str">
        <f>HYPERLINK("https://www.codep25.com/les-tdj/","TDJ 4")</f>
        <v>TDJ 4</v>
      </c>
      <c r="K134" s="5041" t="s">
        <v>604</v>
      </c>
      <c r="L134" s="5033" t="s">
        <v>1232</v>
      </c>
      <c r="M134" s="2634"/>
      <c r="N134" s="2635"/>
      <c r="O134" s="2634"/>
      <c r="P134" s="2637"/>
      <c r="Q134" s="2550"/>
      <c r="R134" s="2550"/>
      <c r="S134" s="2550"/>
      <c r="T134" s="2550"/>
      <c r="U134" s="2550"/>
      <c r="V134" s="2550"/>
      <c r="W134" s="2551"/>
    </row>
    <row r="135" spans="1:23" ht="12" customHeight="1">
      <c r="A135" s="4209"/>
      <c r="B135" s="4209"/>
      <c r="C135" s="4456"/>
      <c r="D135" s="4442"/>
      <c r="E135" s="4111"/>
      <c r="F135" s="4503"/>
      <c r="G135" s="4145"/>
      <c r="H135" s="2641"/>
      <c r="I135" s="2642"/>
      <c r="J135" s="5030"/>
      <c r="K135" s="5032"/>
      <c r="L135" s="5034"/>
      <c r="M135" s="2646"/>
      <c r="N135" s="2647"/>
      <c r="O135" s="2646"/>
      <c r="P135" s="2647"/>
      <c r="Q135" s="2550"/>
      <c r="R135" s="2550"/>
      <c r="S135" s="2550"/>
      <c r="T135" s="2550"/>
      <c r="U135" s="2550"/>
      <c r="V135" s="2550"/>
      <c r="W135" s="2551"/>
    </row>
    <row r="136" spans="1:23" ht="12" customHeight="1">
      <c r="A136" s="4209"/>
      <c r="B136" s="4209"/>
      <c r="C136" s="4456"/>
      <c r="D136" s="4442"/>
      <c r="E136" s="4111"/>
      <c r="F136" s="4503"/>
      <c r="G136" s="4145"/>
      <c r="H136" s="2641"/>
      <c r="I136" s="2642"/>
      <c r="J136" s="5042" t="str">
        <f>HYPERLINK("https://www.codep25.com/jeunes/minibad/","Minibad 4")</f>
        <v>Minibad 4</v>
      </c>
      <c r="K136" s="5043" t="s">
        <v>604</v>
      </c>
      <c r="L136" s="5045" t="s">
        <v>1233</v>
      </c>
      <c r="M136" s="2646"/>
      <c r="N136" s="2647"/>
      <c r="O136" s="2646"/>
      <c r="P136" s="2647"/>
      <c r="Q136" s="2550"/>
      <c r="R136" s="2550"/>
      <c r="S136" s="2550"/>
      <c r="T136" s="2550"/>
      <c r="U136" s="2550"/>
      <c r="V136" s="2550"/>
      <c r="W136" s="2551"/>
    </row>
    <row r="137" spans="1:23" ht="12" customHeight="1">
      <c r="A137" s="4209"/>
      <c r="B137" s="4210"/>
      <c r="C137" s="4491"/>
      <c r="D137" s="4458"/>
      <c r="E137" s="4393"/>
      <c r="F137" s="4883"/>
      <c r="G137" s="4474"/>
      <c r="H137" s="2839"/>
      <c r="I137" s="2651"/>
      <c r="J137" s="4458"/>
      <c r="K137" s="5060"/>
      <c r="L137" s="5061"/>
      <c r="M137" s="2655"/>
      <c r="N137" s="2656"/>
      <c r="O137" s="2655"/>
      <c r="P137" s="2656"/>
      <c r="Q137" s="2550"/>
      <c r="R137" s="2550"/>
      <c r="S137" s="2550"/>
      <c r="T137" s="2550"/>
      <c r="U137" s="2550"/>
      <c r="V137" s="2550"/>
      <c r="W137" s="2551"/>
    </row>
    <row r="138" spans="1:23" ht="12" customHeight="1">
      <c r="A138" s="4209"/>
      <c r="B138" s="5067" t="s">
        <v>40</v>
      </c>
      <c r="C138" s="5071"/>
      <c r="D138" s="5075"/>
      <c r="E138" s="4893" t="s">
        <v>698</v>
      </c>
      <c r="F138" s="4914" t="s">
        <v>1234</v>
      </c>
      <c r="G138" s="5161" t="s">
        <v>1235</v>
      </c>
      <c r="H138" s="2840"/>
      <c r="I138" s="2841"/>
      <c r="J138" s="5036" t="str">
        <f>HYPERLINK("https://www.codep25.com/competitions/championnats-du-doubs/","Chpt Codep
Séniors")</f>
        <v>Chpt Codep
Séniors</v>
      </c>
      <c r="K138" s="5043" t="s">
        <v>1236</v>
      </c>
      <c r="L138" s="5045" t="s">
        <v>1237</v>
      </c>
      <c r="M138" s="2634"/>
      <c r="N138" s="2635"/>
      <c r="O138" s="5134" t="s">
        <v>1238</v>
      </c>
      <c r="P138" s="2687"/>
      <c r="Q138" s="2550"/>
      <c r="R138" s="2550"/>
      <c r="S138" s="2550"/>
      <c r="T138" s="2550"/>
      <c r="U138" s="2550"/>
      <c r="V138" s="2550"/>
      <c r="W138" s="2551"/>
    </row>
    <row r="139" spans="1:23" ht="12" customHeight="1">
      <c r="A139" s="4209"/>
      <c r="B139" s="4209"/>
      <c r="C139" s="4456"/>
      <c r="D139" s="4442"/>
      <c r="E139" s="4111"/>
      <c r="F139" s="4503"/>
      <c r="G139" s="4087"/>
      <c r="H139" s="2842"/>
      <c r="I139" s="2841"/>
      <c r="J139" s="4442"/>
      <c r="K139" s="5044"/>
      <c r="L139" s="5046"/>
      <c r="M139" s="2646"/>
      <c r="N139" s="2647"/>
      <c r="O139" s="5032"/>
      <c r="P139" s="2647"/>
      <c r="Q139" s="2550"/>
      <c r="R139" s="2550"/>
      <c r="S139" s="2550"/>
      <c r="T139" s="2550"/>
      <c r="U139" s="2550"/>
      <c r="V139" s="2550"/>
      <c r="W139" s="2551"/>
    </row>
    <row r="140" spans="1:23" ht="12" customHeight="1">
      <c r="A140" s="4209"/>
      <c r="B140" s="4209"/>
      <c r="C140" s="4456"/>
      <c r="D140" s="4442"/>
      <c r="E140" s="4111"/>
      <c r="F140" s="4503"/>
      <c r="G140" s="2843"/>
      <c r="H140" s="2842"/>
      <c r="I140" s="2841"/>
      <c r="J140" s="4442"/>
      <c r="K140" s="2663" t="s">
        <v>606</v>
      </c>
      <c r="L140" s="2664"/>
      <c r="M140" s="2646"/>
      <c r="N140" s="2647"/>
      <c r="O140" s="5047" t="s">
        <v>1239</v>
      </c>
      <c r="P140" s="2647"/>
      <c r="Q140" s="2550"/>
      <c r="R140" s="2550"/>
      <c r="S140" s="2550"/>
      <c r="T140" s="2550"/>
      <c r="U140" s="2550"/>
      <c r="V140" s="2550"/>
      <c r="W140" s="2551"/>
    </row>
    <row r="141" spans="1:23" ht="12" customHeight="1">
      <c r="A141" s="4133"/>
      <c r="B141" s="4133"/>
      <c r="C141" s="4240"/>
      <c r="D141" s="4443"/>
      <c r="E141" s="4111"/>
      <c r="F141" s="4503"/>
      <c r="G141" s="2844"/>
      <c r="H141" s="2845"/>
      <c r="I141" s="2846"/>
      <c r="J141" s="4443"/>
      <c r="K141" s="2764"/>
      <c r="L141" s="2680"/>
      <c r="M141" s="2681"/>
      <c r="N141" s="2682"/>
      <c r="O141" s="4231"/>
      <c r="P141" s="2682"/>
      <c r="Q141" s="2550"/>
      <c r="R141" s="2550"/>
      <c r="S141" s="2550"/>
      <c r="T141" s="2550"/>
      <c r="U141" s="2550"/>
      <c r="V141" s="2550"/>
      <c r="W141" s="2551"/>
    </row>
    <row r="142" spans="1:23" ht="12" customHeight="1">
      <c r="A142" s="5080" t="s">
        <v>547</v>
      </c>
      <c r="B142" s="5083" t="s">
        <v>1143</v>
      </c>
      <c r="C142" s="2688" t="s">
        <v>228</v>
      </c>
      <c r="D142" s="5065" t="s">
        <v>205</v>
      </c>
      <c r="E142" s="4111"/>
      <c r="F142" s="4503"/>
      <c r="G142" s="2765"/>
      <c r="H142" s="2847"/>
      <c r="I142" s="2848"/>
      <c r="J142" s="5049" t="str">
        <f>HYPERLINK("https://www.codep25.com/le-cdj/","CDJ 4")</f>
        <v>CDJ 4</v>
      </c>
      <c r="K142" s="5162" t="s">
        <v>1240</v>
      </c>
      <c r="L142" s="5131" t="s">
        <v>1241</v>
      </c>
      <c r="M142" s="2646"/>
      <c r="N142" s="2849"/>
      <c r="O142" s="2674"/>
      <c r="P142" s="2687"/>
      <c r="Q142" s="2550"/>
      <c r="R142" s="2550"/>
      <c r="S142" s="2550"/>
      <c r="T142" s="2550"/>
      <c r="U142" s="2550"/>
      <c r="V142" s="2550"/>
      <c r="W142" s="2551"/>
    </row>
    <row r="143" spans="1:23" ht="12" customHeight="1">
      <c r="A143" s="4209"/>
      <c r="B143" s="4209"/>
      <c r="C143" s="2756"/>
      <c r="D143" s="4442"/>
      <c r="E143" s="4111"/>
      <c r="F143" s="4503"/>
      <c r="G143" s="2640"/>
      <c r="H143" s="2641"/>
      <c r="I143" s="2848"/>
      <c r="J143" s="5030"/>
      <c r="K143" s="5032"/>
      <c r="L143" s="5034"/>
      <c r="M143" s="2646"/>
      <c r="N143" s="2647"/>
      <c r="O143" s="2646"/>
      <c r="P143" s="2647"/>
      <c r="Q143" s="2550"/>
      <c r="R143" s="2550"/>
      <c r="S143" s="2550"/>
      <c r="T143" s="2550"/>
      <c r="U143" s="2550"/>
      <c r="V143" s="2550"/>
      <c r="W143" s="2551"/>
    </row>
    <row r="144" spans="1:23" ht="12" customHeight="1">
      <c r="A144" s="4209"/>
      <c r="B144" s="4209"/>
      <c r="C144" s="2756"/>
      <c r="D144" s="4442"/>
      <c r="E144" s="4111"/>
      <c r="F144" s="4503"/>
      <c r="G144" s="2640"/>
      <c r="H144" s="2641"/>
      <c r="I144" s="2848"/>
      <c r="J144" s="2693"/>
      <c r="K144" s="2694"/>
      <c r="L144" s="2673"/>
      <c r="M144" s="2646"/>
      <c r="N144" s="2647"/>
      <c r="O144" s="2646"/>
      <c r="P144" s="2647"/>
      <c r="Q144" s="2550"/>
      <c r="R144" s="2550"/>
      <c r="S144" s="2550"/>
      <c r="T144" s="2550"/>
      <c r="U144" s="2550"/>
      <c r="V144" s="2550"/>
      <c r="W144" s="2551"/>
    </row>
    <row r="145" spans="1:23" ht="12" customHeight="1">
      <c r="A145" s="4209"/>
      <c r="B145" s="4210"/>
      <c r="C145" s="2757"/>
      <c r="D145" s="4458"/>
      <c r="E145" s="4393"/>
      <c r="F145" s="4883"/>
      <c r="G145" s="2649"/>
      <c r="H145" s="2650"/>
      <c r="I145" s="2850"/>
      <c r="J145" s="2652"/>
      <c r="K145" s="2851"/>
      <c r="L145" s="2658"/>
      <c r="M145" s="2852"/>
      <c r="N145" s="2656"/>
      <c r="O145" s="2852"/>
      <c r="P145" s="2656"/>
      <c r="Q145" s="2550"/>
      <c r="R145" s="2550"/>
      <c r="S145" s="2550"/>
      <c r="T145" s="2550"/>
      <c r="U145" s="2550"/>
      <c r="V145" s="2550"/>
      <c r="W145" s="2551"/>
    </row>
    <row r="146" spans="1:23" ht="12" customHeight="1">
      <c r="A146" s="4209"/>
      <c r="B146" s="5063" t="s">
        <v>50</v>
      </c>
      <c r="C146" s="2853"/>
      <c r="D146" s="2854"/>
      <c r="E146" s="4893" t="s">
        <v>702</v>
      </c>
      <c r="F146" s="4914" t="s">
        <v>1242</v>
      </c>
      <c r="G146" s="2699"/>
      <c r="H146" s="2715"/>
      <c r="I146" s="2701" t="s">
        <v>661</v>
      </c>
      <c r="J146" s="2855" t="s">
        <v>1159</v>
      </c>
      <c r="K146" s="2856" t="s">
        <v>84</v>
      </c>
      <c r="L146" s="2857">
        <v>43567</v>
      </c>
      <c r="M146" s="2858"/>
      <c r="N146" s="2706"/>
      <c r="O146" s="2858"/>
      <c r="P146" s="2708"/>
      <c r="Q146" s="2550"/>
      <c r="R146" s="2550"/>
      <c r="S146" s="2550"/>
      <c r="T146" s="2550"/>
      <c r="U146" s="2550"/>
      <c r="V146" s="2550"/>
      <c r="W146" s="2551"/>
    </row>
    <row r="147" spans="1:23" ht="12" customHeight="1">
      <c r="A147" s="4209"/>
      <c r="B147" s="4209"/>
      <c r="C147" s="2859"/>
      <c r="D147" s="2754"/>
      <c r="E147" s="4111"/>
      <c r="F147" s="4503"/>
      <c r="G147" s="2612"/>
      <c r="H147" s="2700"/>
      <c r="I147" s="2572"/>
      <c r="J147" s="2702"/>
      <c r="K147" s="2860"/>
      <c r="L147" s="2710"/>
      <c r="M147" s="2575"/>
      <c r="N147" s="2617"/>
      <c r="O147" s="2575"/>
      <c r="P147" s="2617"/>
      <c r="Q147" s="2550"/>
      <c r="R147" s="2550"/>
      <c r="S147" s="2550"/>
      <c r="T147" s="2550"/>
      <c r="U147" s="2550"/>
      <c r="V147" s="2550"/>
      <c r="W147" s="2551"/>
    </row>
    <row r="148" spans="1:23" ht="12" customHeight="1">
      <c r="A148" s="4209"/>
      <c r="B148" s="4209"/>
      <c r="C148" s="2859"/>
      <c r="D148" s="2754"/>
      <c r="E148" s="4111"/>
      <c r="F148" s="4503"/>
      <c r="G148" s="2612"/>
      <c r="H148" s="2700"/>
      <c r="I148" s="2572"/>
      <c r="J148" s="2702"/>
      <c r="K148" s="2860"/>
      <c r="L148" s="2710"/>
      <c r="M148" s="2575"/>
      <c r="N148" s="2617"/>
      <c r="O148" s="2575"/>
      <c r="P148" s="2617"/>
      <c r="Q148" s="2550"/>
      <c r="R148" s="2550"/>
      <c r="S148" s="2550"/>
      <c r="T148" s="2550"/>
      <c r="U148" s="2550"/>
      <c r="V148" s="2550"/>
      <c r="W148" s="2551"/>
    </row>
    <row r="149" spans="1:23" ht="12" customHeight="1">
      <c r="A149" s="4209"/>
      <c r="B149" s="4210"/>
      <c r="C149" s="2861"/>
      <c r="D149" s="2862"/>
      <c r="E149" s="4111"/>
      <c r="F149" s="4503"/>
      <c r="G149" s="2618"/>
      <c r="H149" s="2711"/>
      <c r="I149" s="2583"/>
      <c r="J149" s="2712"/>
      <c r="K149" s="2863"/>
      <c r="L149" s="2714"/>
      <c r="M149" s="2588"/>
      <c r="N149" s="2623"/>
      <c r="O149" s="2588"/>
      <c r="P149" s="2623"/>
      <c r="Q149" s="2550"/>
      <c r="R149" s="2550"/>
      <c r="S149" s="2550"/>
      <c r="T149" s="2550"/>
      <c r="U149" s="2550"/>
      <c r="V149" s="2550"/>
      <c r="W149" s="2551"/>
    </row>
    <row r="150" spans="1:23" ht="12" customHeight="1">
      <c r="A150" s="4209"/>
      <c r="B150" s="5084" t="s">
        <v>1243</v>
      </c>
      <c r="C150" s="2853"/>
      <c r="D150" s="2854"/>
      <c r="E150" s="4111"/>
      <c r="F150" s="4503"/>
      <c r="G150" s="2699"/>
      <c r="H150" s="2715"/>
      <c r="I150" s="2701"/>
      <c r="J150" s="2864" t="s">
        <v>1156</v>
      </c>
      <c r="K150" s="2865" t="s">
        <v>1244</v>
      </c>
      <c r="L150" s="2857">
        <v>43570</v>
      </c>
      <c r="M150" s="2858"/>
      <c r="N150" s="2706"/>
      <c r="O150" s="2866"/>
      <c r="P150" s="2708"/>
      <c r="Q150" s="2550"/>
      <c r="R150" s="2550"/>
      <c r="S150" s="2550"/>
      <c r="T150" s="2550"/>
      <c r="U150" s="2550"/>
      <c r="V150" s="2550"/>
      <c r="W150" s="2551"/>
    </row>
    <row r="151" spans="1:23" ht="12" customHeight="1">
      <c r="A151" s="4209"/>
      <c r="B151" s="4209"/>
      <c r="C151" s="2859"/>
      <c r="D151" s="2754"/>
      <c r="E151" s="4111"/>
      <c r="F151" s="4503"/>
      <c r="G151" s="2612"/>
      <c r="H151" s="2700"/>
      <c r="I151" s="2572"/>
      <c r="J151" s="2867" t="s">
        <v>1156</v>
      </c>
      <c r="K151" s="2860" t="s">
        <v>84</v>
      </c>
      <c r="L151" s="2720">
        <v>43571</v>
      </c>
      <c r="M151" s="2575"/>
      <c r="N151" s="2617"/>
      <c r="O151" s="2575"/>
      <c r="P151" s="2617"/>
      <c r="Q151" s="2550"/>
      <c r="R151" s="2550"/>
      <c r="S151" s="2550"/>
      <c r="T151" s="2550"/>
      <c r="U151" s="2550"/>
      <c r="V151" s="2550"/>
      <c r="W151" s="2551"/>
    </row>
    <row r="152" spans="1:23" ht="12" customHeight="1">
      <c r="A152" s="4209"/>
      <c r="B152" s="4209"/>
      <c r="C152" s="2859"/>
      <c r="D152" s="2754"/>
      <c r="E152" s="4111"/>
      <c r="F152" s="4503"/>
      <c r="G152" s="2612"/>
      <c r="H152" s="2700"/>
      <c r="I152" s="2572"/>
      <c r="J152" s="2868" t="s">
        <v>1150</v>
      </c>
      <c r="K152" s="2860" t="s">
        <v>182</v>
      </c>
      <c r="L152" s="2720">
        <v>43572</v>
      </c>
      <c r="M152" s="2575"/>
      <c r="N152" s="2617"/>
      <c r="O152" s="2575"/>
      <c r="P152" s="2617"/>
      <c r="Q152" s="2550"/>
      <c r="R152" s="2550"/>
      <c r="S152" s="2550"/>
      <c r="T152" s="2550"/>
      <c r="U152" s="2550"/>
      <c r="V152" s="2550"/>
      <c r="W152" s="2551"/>
    </row>
    <row r="153" spans="1:23" ht="12" customHeight="1">
      <c r="A153" s="4209"/>
      <c r="B153" s="4209"/>
      <c r="C153" s="2859"/>
      <c r="D153" s="2754"/>
      <c r="E153" s="4111"/>
      <c r="F153" s="4503"/>
      <c r="G153" s="2612"/>
      <c r="H153" s="2700"/>
      <c r="I153" s="2572"/>
      <c r="J153" s="2868" t="s">
        <v>1150</v>
      </c>
      <c r="K153" s="2860" t="s">
        <v>182</v>
      </c>
      <c r="L153" s="2720">
        <v>43573</v>
      </c>
      <c r="M153" s="2575"/>
      <c r="N153" s="2617"/>
      <c r="O153" s="2575"/>
      <c r="P153" s="2617"/>
      <c r="Q153" s="2550"/>
      <c r="R153" s="2550"/>
      <c r="S153" s="2550"/>
      <c r="T153" s="2550"/>
      <c r="U153" s="2550"/>
      <c r="V153" s="2550"/>
      <c r="W153" s="2551"/>
    </row>
    <row r="154" spans="1:23" ht="12" customHeight="1">
      <c r="A154" s="4209"/>
      <c r="B154" s="4209"/>
      <c r="C154" s="2861"/>
      <c r="D154" s="2862"/>
      <c r="E154" s="4111"/>
      <c r="F154" s="4503"/>
      <c r="G154" s="2618"/>
      <c r="H154" s="2711"/>
      <c r="I154" s="2583"/>
      <c r="J154" s="2869" t="s">
        <v>1150</v>
      </c>
      <c r="K154" s="2863" t="s">
        <v>996</v>
      </c>
      <c r="L154" s="2870">
        <v>43574</v>
      </c>
      <c r="M154" s="2588"/>
      <c r="N154" s="2623"/>
      <c r="O154" s="2588" t="s">
        <v>1245</v>
      </c>
      <c r="P154" s="2623"/>
      <c r="Q154" s="2550"/>
      <c r="R154" s="2550"/>
      <c r="S154" s="2550"/>
      <c r="T154" s="2550"/>
      <c r="U154" s="2550"/>
      <c r="V154" s="2550"/>
      <c r="W154" s="2551"/>
    </row>
    <row r="155" spans="1:23" ht="12" customHeight="1">
      <c r="A155" s="4209"/>
      <c r="B155" s="5085" t="s">
        <v>1246</v>
      </c>
      <c r="C155" s="2853"/>
      <c r="D155" s="2854"/>
      <c r="E155" s="4111"/>
      <c r="F155" s="4503"/>
      <c r="G155" s="2699"/>
      <c r="H155" s="2715"/>
      <c r="I155" s="2701"/>
      <c r="J155" s="2871"/>
      <c r="K155" s="2856"/>
      <c r="L155" s="2704"/>
      <c r="M155" s="2858"/>
      <c r="N155" s="2706"/>
      <c r="O155" s="2866"/>
      <c r="P155" s="2708"/>
      <c r="Q155" s="2550"/>
      <c r="R155" s="2550"/>
      <c r="S155" s="2550"/>
      <c r="T155" s="2550"/>
      <c r="U155" s="2550"/>
      <c r="V155" s="2550"/>
      <c r="W155" s="2551"/>
    </row>
    <row r="156" spans="1:23" ht="12" customHeight="1">
      <c r="A156" s="4209"/>
      <c r="B156" s="4209"/>
      <c r="C156" s="2859"/>
      <c r="D156" s="2754"/>
      <c r="E156" s="4111"/>
      <c r="F156" s="4503"/>
      <c r="G156" s="2612"/>
      <c r="H156" s="2700"/>
      <c r="I156" s="2572" t="s">
        <v>800</v>
      </c>
      <c r="J156" s="2718"/>
      <c r="K156" s="2860"/>
      <c r="L156" s="2710"/>
      <c r="M156" s="2575"/>
      <c r="N156" s="2617"/>
      <c r="O156" s="2575"/>
      <c r="P156" s="2617"/>
      <c r="Q156" s="2550"/>
      <c r="R156" s="2550"/>
      <c r="S156" s="2550"/>
      <c r="T156" s="2550"/>
      <c r="U156" s="2550"/>
      <c r="V156" s="2550"/>
      <c r="W156" s="2551"/>
    </row>
    <row r="157" spans="1:23" ht="12" customHeight="1">
      <c r="A157" s="4209"/>
      <c r="B157" s="4209"/>
      <c r="C157" s="2859"/>
      <c r="D157" s="2754"/>
      <c r="E157" s="4111"/>
      <c r="F157" s="4503"/>
      <c r="G157" s="2612"/>
      <c r="H157" s="2700"/>
      <c r="I157" s="2572"/>
      <c r="J157" s="2718"/>
      <c r="K157" s="2860"/>
      <c r="L157" s="2710"/>
      <c r="M157" s="2575"/>
      <c r="N157" s="2617"/>
      <c r="O157" s="2575"/>
      <c r="P157" s="2617"/>
      <c r="Q157" s="2550"/>
      <c r="R157" s="2550"/>
      <c r="S157" s="2550"/>
      <c r="T157" s="2550"/>
      <c r="U157" s="2550"/>
      <c r="V157" s="2550"/>
      <c r="W157" s="2551"/>
    </row>
    <row r="158" spans="1:23" ht="12" customHeight="1">
      <c r="A158" s="4209"/>
      <c r="B158" s="5081"/>
      <c r="C158" s="2872"/>
      <c r="D158" s="2873"/>
      <c r="E158" s="4393"/>
      <c r="F158" s="4883"/>
      <c r="G158" s="2874"/>
      <c r="H158" s="2735"/>
      <c r="I158" s="2736"/>
      <c r="J158" s="2875"/>
      <c r="K158" s="2876"/>
      <c r="L158" s="2877"/>
      <c r="M158" s="2878"/>
      <c r="N158" s="2741"/>
      <c r="O158" s="2878"/>
      <c r="P158" s="2741"/>
      <c r="Q158" s="2550"/>
      <c r="R158" s="2550"/>
      <c r="S158" s="2550"/>
      <c r="T158" s="2550"/>
      <c r="U158" s="2550"/>
      <c r="V158" s="2550"/>
      <c r="W158" s="2551"/>
    </row>
    <row r="159" spans="1:23" ht="12" customHeight="1">
      <c r="A159" s="4209"/>
      <c r="B159" s="5082" t="s">
        <v>1247</v>
      </c>
      <c r="C159" s="2879"/>
      <c r="D159" s="2880"/>
      <c r="E159" s="2881"/>
      <c r="F159" s="2882"/>
      <c r="G159" s="2883"/>
      <c r="H159" s="2884"/>
      <c r="I159" s="2745"/>
      <c r="J159" s="2885"/>
      <c r="K159" s="2886"/>
      <c r="L159" s="2887"/>
      <c r="M159" s="2888"/>
      <c r="N159" s="2889"/>
      <c r="O159" s="2890"/>
      <c r="P159" s="2891"/>
      <c r="Q159" s="2550"/>
      <c r="R159" s="2550"/>
      <c r="S159" s="2550"/>
      <c r="T159" s="2550"/>
      <c r="U159" s="2550"/>
      <c r="V159" s="2550"/>
      <c r="W159" s="2551"/>
    </row>
    <row r="160" spans="1:23" ht="12" customHeight="1">
      <c r="A160" s="4209"/>
      <c r="B160" s="4210"/>
      <c r="C160" s="2861"/>
      <c r="D160" s="2862"/>
      <c r="E160" s="2820"/>
      <c r="F160" s="2569"/>
      <c r="G160" s="2612"/>
      <c r="H160" s="2700"/>
      <c r="I160" s="2572"/>
      <c r="J160" s="2718"/>
      <c r="K160" s="2788"/>
      <c r="L160" s="2789"/>
      <c r="M160" s="2616"/>
      <c r="N160" s="2617"/>
      <c r="O160" s="2790"/>
      <c r="P160" s="2791"/>
      <c r="Q160" s="2550"/>
      <c r="R160" s="2550"/>
      <c r="S160" s="2550"/>
      <c r="T160" s="2550"/>
      <c r="U160" s="2550"/>
      <c r="V160" s="2550"/>
      <c r="W160" s="2551"/>
    </row>
    <row r="161" spans="1:23" ht="12" customHeight="1">
      <c r="A161" s="4209"/>
      <c r="B161" s="5063" t="s">
        <v>59</v>
      </c>
      <c r="C161" s="2853"/>
      <c r="D161" s="2854"/>
      <c r="E161" s="2817"/>
      <c r="F161" s="2892"/>
      <c r="G161" s="2699"/>
      <c r="H161" s="5172" t="s">
        <v>1248</v>
      </c>
      <c r="I161" s="2701"/>
      <c r="J161" s="2871"/>
      <c r="K161" s="2856"/>
      <c r="L161" s="2704"/>
      <c r="M161" s="2858"/>
      <c r="N161" s="2706"/>
      <c r="O161" s="2866"/>
      <c r="P161" s="2708"/>
      <c r="Q161" s="2550"/>
      <c r="R161" s="2550"/>
      <c r="S161" s="2550"/>
      <c r="T161" s="2550"/>
      <c r="U161" s="2550"/>
      <c r="V161" s="2550"/>
      <c r="W161" s="2551"/>
    </row>
    <row r="162" spans="1:23" ht="12" customHeight="1">
      <c r="A162" s="4209"/>
      <c r="B162" s="4209"/>
      <c r="C162" s="2859"/>
      <c r="D162" s="2754"/>
      <c r="E162" s="2820"/>
      <c r="F162" s="2569"/>
      <c r="G162" s="2612"/>
      <c r="H162" s="5105"/>
      <c r="I162" s="2572"/>
      <c r="J162" s="2718"/>
      <c r="K162" s="2860"/>
      <c r="L162" s="2710"/>
      <c r="M162" s="2575"/>
      <c r="N162" s="2617"/>
      <c r="O162" s="2575"/>
      <c r="P162" s="2617"/>
      <c r="Q162" s="2550"/>
      <c r="R162" s="2550"/>
      <c r="S162" s="2550"/>
      <c r="T162" s="2550"/>
      <c r="U162" s="2550"/>
      <c r="V162" s="2550"/>
      <c r="W162" s="2551"/>
    </row>
    <row r="163" spans="1:23" ht="12" customHeight="1">
      <c r="A163" s="4209"/>
      <c r="B163" s="4209"/>
      <c r="C163" s="2859"/>
      <c r="D163" s="2754"/>
      <c r="E163" s="2820"/>
      <c r="F163" s="2569"/>
      <c r="G163" s="5173" t="s">
        <v>1249</v>
      </c>
      <c r="H163" s="2700"/>
      <c r="I163" s="2572"/>
      <c r="J163" s="2718"/>
      <c r="K163" s="2860"/>
      <c r="L163" s="2710"/>
      <c r="M163" s="2575"/>
      <c r="N163" s="2617"/>
      <c r="O163" s="2575"/>
      <c r="P163" s="2617"/>
      <c r="Q163" s="2550"/>
      <c r="R163" s="2550"/>
      <c r="S163" s="2550"/>
      <c r="T163" s="2550"/>
      <c r="U163" s="2550"/>
      <c r="V163" s="2550"/>
      <c r="W163" s="2551"/>
    </row>
    <row r="164" spans="1:23" ht="12" customHeight="1">
      <c r="A164" s="4133"/>
      <c r="B164" s="4133"/>
      <c r="C164" s="2893"/>
      <c r="D164" s="2894"/>
      <c r="E164" s="2895"/>
      <c r="F164" s="2547"/>
      <c r="G164" s="4240"/>
      <c r="H164" s="2825"/>
      <c r="I164" s="2604"/>
      <c r="J164" s="2592"/>
      <c r="K164" s="2896"/>
      <c r="L164" s="2797"/>
      <c r="M164" s="2897"/>
      <c r="N164" s="2799"/>
      <c r="O164" s="2897"/>
      <c r="P164" s="2799"/>
      <c r="Q164" s="2550"/>
      <c r="R164" s="2550"/>
      <c r="S164" s="2550"/>
      <c r="T164" s="2550"/>
      <c r="U164" s="2550"/>
      <c r="V164" s="2550"/>
      <c r="W164" s="2551"/>
    </row>
    <row r="165" spans="1:23" ht="12" customHeight="1">
      <c r="A165" s="5062" t="s">
        <v>230</v>
      </c>
      <c r="B165" s="5086" t="s">
        <v>1250</v>
      </c>
      <c r="C165" s="2898"/>
      <c r="D165" s="2899"/>
      <c r="E165" s="2900"/>
      <c r="F165" s="2901"/>
      <c r="G165" s="2902"/>
      <c r="H165" s="5174" t="s">
        <v>1251</v>
      </c>
      <c r="I165" s="2903"/>
      <c r="J165" s="2904" t="s">
        <v>1159</v>
      </c>
      <c r="K165" s="2905" t="s">
        <v>1252</v>
      </c>
      <c r="L165" s="2906" t="s">
        <v>1253</v>
      </c>
      <c r="M165" s="2767"/>
      <c r="N165" s="2768"/>
      <c r="O165" s="2767"/>
      <c r="P165" s="2768"/>
      <c r="Q165" s="2550"/>
      <c r="R165" s="2550"/>
      <c r="S165" s="2550"/>
      <c r="T165" s="2550"/>
      <c r="U165" s="2550"/>
      <c r="V165" s="2550"/>
      <c r="W165" s="2551"/>
    </row>
    <row r="166" spans="1:23" ht="12" customHeight="1">
      <c r="A166" s="4209"/>
      <c r="B166" s="5081"/>
      <c r="C166" s="2907"/>
      <c r="D166" s="2908"/>
      <c r="E166" s="2909"/>
      <c r="F166" s="2533"/>
      <c r="G166" s="2910"/>
      <c r="H166" s="5030"/>
      <c r="I166" s="2911"/>
      <c r="J166" s="2908" t="s">
        <v>1254</v>
      </c>
      <c r="K166" s="2760" t="s">
        <v>1255</v>
      </c>
      <c r="L166" s="2761" t="s">
        <v>1256</v>
      </c>
      <c r="M166" s="2670"/>
      <c r="N166" s="2671"/>
      <c r="O166" s="2670"/>
      <c r="P166" s="2671"/>
      <c r="Q166" s="2550"/>
      <c r="R166" s="2550"/>
      <c r="S166" s="2550"/>
      <c r="T166" s="2550"/>
      <c r="U166" s="2550"/>
      <c r="V166" s="2550"/>
      <c r="W166" s="2551"/>
    </row>
    <row r="167" spans="1:23" ht="12" customHeight="1">
      <c r="A167" s="4209"/>
      <c r="B167" s="5079" t="s">
        <v>1257</v>
      </c>
      <c r="C167" s="5087" t="s">
        <v>415</v>
      </c>
      <c r="D167" s="5098" t="s">
        <v>717</v>
      </c>
      <c r="E167" s="2912"/>
      <c r="F167" s="2913"/>
      <c r="G167" s="2914"/>
      <c r="H167" s="2915"/>
      <c r="I167" s="2916"/>
      <c r="J167" s="2693"/>
      <c r="K167" s="2917"/>
      <c r="L167" s="2918"/>
      <c r="M167" s="2674"/>
      <c r="N167" s="2675"/>
      <c r="O167" s="2919"/>
      <c r="P167" s="2920"/>
      <c r="Q167" s="2550"/>
      <c r="R167" s="2550"/>
      <c r="S167" s="2550"/>
      <c r="T167" s="2550"/>
      <c r="U167" s="2550"/>
      <c r="V167" s="2550"/>
      <c r="W167" s="2551"/>
    </row>
    <row r="168" spans="1:23" ht="12" customHeight="1">
      <c r="A168" s="4209"/>
      <c r="B168" s="4209"/>
      <c r="C168" s="4456"/>
      <c r="D168" s="4442"/>
      <c r="E168" s="2921"/>
      <c r="F168" s="2639"/>
      <c r="G168" s="2640"/>
      <c r="H168" s="2842"/>
      <c r="I168" s="2841"/>
      <c r="J168" s="2643"/>
      <c r="K168" s="2663"/>
      <c r="L168" s="2664"/>
      <c r="M168" s="2646"/>
      <c r="N168" s="2647"/>
      <c r="O168" s="2646"/>
      <c r="P168" s="2647"/>
      <c r="Q168" s="2550"/>
      <c r="R168" s="2550"/>
      <c r="S168" s="2550"/>
      <c r="T168" s="2550"/>
      <c r="U168" s="2550"/>
      <c r="V168" s="2550"/>
      <c r="W168" s="2551"/>
    </row>
    <row r="169" spans="1:23" ht="12" customHeight="1">
      <c r="A169" s="4209"/>
      <c r="B169" s="4209"/>
      <c r="C169" s="4456"/>
      <c r="D169" s="4442"/>
      <c r="E169" s="2921"/>
      <c r="F169" s="2639"/>
      <c r="G169" s="2640"/>
      <c r="H169" s="2842"/>
      <c r="I169" s="2841"/>
      <c r="J169" s="2643"/>
      <c r="K169" s="2663"/>
      <c r="L169" s="2664"/>
      <c r="M169" s="2646"/>
      <c r="N169" s="2647"/>
      <c r="O169" s="2646"/>
      <c r="P169" s="2647"/>
      <c r="Q169" s="2550"/>
      <c r="R169" s="2550"/>
      <c r="S169" s="2550"/>
      <c r="T169" s="2550"/>
      <c r="U169" s="2550"/>
      <c r="V169" s="2550"/>
      <c r="W169" s="2551"/>
    </row>
    <row r="170" spans="1:23" ht="12" customHeight="1">
      <c r="A170" s="4209"/>
      <c r="B170" s="4210"/>
      <c r="C170" s="4491"/>
      <c r="D170" s="4458"/>
      <c r="E170" s="2922"/>
      <c r="F170" s="2275"/>
      <c r="G170" s="2649"/>
      <c r="H170" s="2923"/>
      <c r="I170" s="2924"/>
      <c r="J170" s="2923" t="s">
        <v>1159</v>
      </c>
      <c r="K170" s="2657"/>
      <c r="L170" s="2925">
        <v>43592</v>
      </c>
      <c r="M170" s="2655"/>
      <c r="N170" s="2656"/>
      <c r="O170" s="2655"/>
      <c r="P170" s="2656"/>
      <c r="Q170" s="2550"/>
      <c r="R170" s="2550"/>
      <c r="S170" s="2550"/>
      <c r="T170" s="2550"/>
      <c r="U170" s="2550"/>
      <c r="V170" s="2550"/>
      <c r="W170" s="2551"/>
    </row>
    <row r="171" spans="1:23" ht="12" customHeight="1">
      <c r="A171" s="4209"/>
      <c r="B171" s="5082" t="s">
        <v>1258</v>
      </c>
      <c r="C171" s="2926"/>
      <c r="D171" s="2758"/>
      <c r="E171" s="2912"/>
      <c r="F171" s="2913"/>
      <c r="G171" s="2927"/>
      <c r="H171" s="5175" t="s">
        <v>1259</v>
      </c>
      <c r="I171" s="2916"/>
      <c r="J171" s="5029" t="str">
        <f>HYPERLINK("https://www.codep25.com/competitions-2/interclub-jeunes/"," IC Jeunes ")</f>
        <v xml:space="preserve"> IC Jeunes </v>
      </c>
      <c r="K171" s="5176" t="s">
        <v>1260</v>
      </c>
      <c r="L171" s="5164">
        <v>43593</v>
      </c>
      <c r="M171" s="2674"/>
      <c r="N171" s="2928"/>
      <c r="O171" s="2674"/>
      <c r="P171" s="2675"/>
      <c r="Q171" s="2550"/>
      <c r="R171" s="2550"/>
      <c r="S171" s="2550"/>
      <c r="T171" s="2550"/>
      <c r="U171" s="2550"/>
      <c r="V171" s="2550"/>
      <c r="W171" s="2551"/>
    </row>
    <row r="172" spans="1:23" ht="12" customHeight="1">
      <c r="A172" s="4209"/>
      <c r="B172" s="5081"/>
      <c r="C172" s="2929"/>
      <c r="D172" s="2908"/>
      <c r="E172" s="2909"/>
      <c r="F172" s="2533"/>
      <c r="G172" s="2910"/>
      <c r="H172" s="5030"/>
      <c r="I172" s="2911"/>
      <c r="J172" s="5030"/>
      <c r="K172" s="5060"/>
      <c r="L172" s="5061"/>
      <c r="M172" s="2670"/>
      <c r="N172" s="2671"/>
      <c r="O172" s="2670"/>
      <c r="P172" s="2671"/>
      <c r="Q172" s="2550"/>
      <c r="R172" s="2550"/>
      <c r="S172" s="2550"/>
      <c r="T172" s="2550"/>
      <c r="U172" s="2550"/>
      <c r="V172" s="2550"/>
      <c r="W172" s="2551"/>
    </row>
    <row r="173" spans="1:23" ht="12" customHeight="1">
      <c r="A173" s="4209"/>
      <c r="B173" s="5079" t="s">
        <v>74</v>
      </c>
      <c r="C173" s="5071"/>
      <c r="D173" s="5075"/>
      <c r="E173" s="2930"/>
      <c r="F173" s="2913"/>
      <c r="G173" s="2914"/>
      <c r="H173" s="2915"/>
      <c r="I173" s="2931"/>
      <c r="J173" s="2693"/>
      <c r="K173" s="2917"/>
      <c r="L173" s="2918"/>
      <c r="M173" s="2674"/>
      <c r="N173" s="2675"/>
      <c r="O173" s="5047"/>
      <c r="P173" s="2920"/>
      <c r="Q173" s="2550"/>
      <c r="R173" s="2550"/>
      <c r="S173" s="2550"/>
      <c r="T173" s="2550"/>
      <c r="U173" s="2550"/>
      <c r="V173" s="2550"/>
      <c r="W173" s="2551"/>
    </row>
    <row r="174" spans="1:23" ht="12" customHeight="1">
      <c r="A174" s="4209"/>
      <c r="B174" s="4209"/>
      <c r="C174" s="4456"/>
      <c r="D174" s="4442"/>
      <c r="E174" s="2669"/>
      <c r="F174" s="2639"/>
      <c r="G174" s="2640"/>
      <c r="H174" s="2842"/>
      <c r="I174" s="2642"/>
      <c r="J174" s="2643"/>
      <c r="K174" s="2663"/>
      <c r="L174" s="2664"/>
      <c r="M174" s="2646"/>
      <c r="N174" s="2647"/>
      <c r="O174" s="5032"/>
      <c r="P174" s="2647"/>
      <c r="Q174" s="2550"/>
      <c r="R174" s="2550"/>
      <c r="S174" s="2550"/>
      <c r="T174" s="2550"/>
      <c r="U174" s="2550"/>
      <c r="V174" s="2550"/>
      <c r="W174" s="2551"/>
    </row>
    <row r="175" spans="1:23" ht="12" customHeight="1">
      <c r="A175" s="4209"/>
      <c r="B175" s="4209"/>
      <c r="C175" s="4456"/>
      <c r="D175" s="4442"/>
      <c r="E175" s="2669"/>
      <c r="F175" s="2639"/>
      <c r="G175" s="2640"/>
      <c r="H175" s="2842"/>
      <c r="I175" s="2642"/>
      <c r="J175" s="2643"/>
      <c r="K175" s="2663"/>
      <c r="L175" s="2664"/>
      <c r="M175" s="2646"/>
      <c r="N175" s="2647"/>
      <c r="O175" s="5047" t="s">
        <v>1261</v>
      </c>
      <c r="P175" s="2647"/>
      <c r="Q175" s="2550"/>
      <c r="R175" s="2550"/>
      <c r="S175" s="2550"/>
      <c r="T175" s="2550"/>
      <c r="U175" s="2550"/>
      <c r="V175" s="2550"/>
      <c r="W175" s="2551"/>
    </row>
    <row r="176" spans="1:23" ht="12" customHeight="1">
      <c r="A176" s="4209"/>
      <c r="B176" s="4210"/>
      <c r="C176" s="4491"/>
      <c r="D176" s="4458"/>
      <c r="E176" s="2837"/>
      <c r="F176" s="2275"/>
      <c r="G176" s="2649"/>
      <c r="H176" s="2923"/>
      <c r="I176" s="2651"/>
      <c r="J176" s="2652"/>
      <c r="K176" s="2657"/>
      <c r="L176" s="2658"/>
      <c r="M176" s="2655"/>
      <c r="N176" s="2656"/>
      <c r="O176" s="5044"/>
      <c r="P176" s="2656"/>
      <c r="Q176" s="2550"/>
      <c r="R176" s="2550"/>
      <c r="S176" s="2550"/>
      <c r="T176" s="2550"/>
      <c r="U176" s="2550"/>
      <c r="V176" s="2550"/>
      <c r="W176" s="2551"/>
    </row>
    <row r="177" spans="1:23" ht="12" customHeight="1">
      <c r="A177" s="4209"/>
      <c r="B177" s="5067" t="s">
        <v>79</v>
      </c>
      <c r="C177" s="5054"/>
      <c r="D177" s="5066"/>
      <c r="E177" s="2834"/>
      <c r="F177" s="2627"/>
      <c r="G177" s="2640"/>
      <c r="H177" s="5177" t="s">
        <v>936</v>
      </c>
      <c r="I177" s="2630"/>
      <c r="J177" s="2631"/>
      <c r="K177" s="2660"/>
      <c r="L177" s="2661"/>
      <c r="M177" s="2634"/>
      <c r="N177" s="2635"/>
      <c r="O177" s="2636"/>
      <c r="P177" s="2637"/>
      <c r="Q177" s="2550"/>
      <c r="R177" s="2550"/>
      <c r="S177" s="2550"/>
      <c r="T177" s="2550"/>
      <c r="U177" s="2550"/>
      <c r="V177" s="2550"/>
      <c r="W177" s="2551"/>
    </row>
    <row r="178" spans="1:23" ht="12" customHeight="1">
      <c r="A178" s="4209"/>
      <c r="B178" s="4209"/>
      <c r="C178" s="4456"/>
      <c r="D178" s="4442"/>
      <c r="E178" s="2669"/>
      <c r="F178" s="2639"/>
      <c r="G178" s="2640"/>
      <c r="H178" s="4458"/>
      <c r="I178" s="2642"/>
      <c r="J178" s="2643"/>
      <c r="K178" s="2663"/>
      <c r="L178" s="2664"/>
      <c r="M178" s="2646"/>
      <c r="N178" s="2647"/>
      <c r="O178" s="2646"/>
      <c r="P178" s="2647"/>
      <c r="Q178" s="2550"/>
      <c r="R178" s="2550"/>
      <c r="S178" s="2550"/>
      <c r="T178" s="2550"/>
      <c r="U178" s="2550"/>
      <c r="V178" s="2550"/>
      <c r="W178" s="2551"/>
    </row>
    <row r="179" spans="1:23" ht="12" customHeight="1">
      <c r="A179" s="4209"/>
      <c r="B179" s="4209"/>
      <c r="C179" s="4456"/>
      <c r="D179" s="4442"/>
      <c r="E179" s="2669"/>
      <c r="F179" s="2639"/>
      <c r="G179" s="2640"/>
      <c r="H179" s="2840"/>
      <c r="I179" s="2642"/>
      <c r="J179" s="2643"/>
      <c r="K179" s="2663"/>
      <c r="L179" s="2664"/>
      <c r="M179" s="2646"/>
      <c r="N179" s="2647"/>
      <c r="O179" s="2646"/>
      <c r="P179" s="2647"/>
      <c r="Q179" s="2550"/>
      <c r="R179" s="2550"/>
      <c r="S179" s="2550"/>
      <c r="T179" s="2550"/>
      <c r="U179" s="2550"/>
      <c r="V179" s="2550"/>
      <c r="W179" s="2551"/>
    </row>
    <row r="180" spans="1:23" ht="12" customHeight="1">
      <c r="A180" s="4209"/>
      <c r="B180" s="4210"/>
      <c r="C180" s="4491"/>
      <c r="D180" s="4458"/>
      <c r="E180" s="2837"/>
      <c r="F180" s="2275"/>
      <c r="G180" s="2649"/>
      <c r="H180" s="2932"/>
      <c r="I180" s="2651"/>
      <c r="J180" s="2652"/>
      <c r="K180" s="2657"/>
      <c r="L180" s="2658"/>
      <c r="M180" s="2655"/>
      <c r="N180" s="2656"/>
      <c r="O180" s="2655"/>
      <c r="P180" s="2656"/>
      <c r="Q180" s="2550"/>
      <c r="R180" s="2550"/>
      <c r="S180" s="2550"/>
      <c r="T180" s="2550"/>
      <c r="U180" s="2550"/>
      <c r="V180" s="2550"/>
      <c r="W180" s="2551"/>
    </row>
    <row r="181" spans="1:23" ht="12" customHeight="1">
      <c r="A181" s="4209"/>
      <c r="B181" s="5070" t="s">
        <v>90</v>
      </c>
      <c r="C181" s="5054"/>
      <c r="D181" s="5066"/>
      <c r="E181" s="2834"/>
      <c r="F181" s="2627"/>
      <c r="G181" s="2640"/>
      <c r="H181" s="5169" t="s">
        <v>1262</v>
      </c>
      <c r="I181" s="2933" t="s">
        <v>1263</v>
      </c>
      <c r="J181" s="5170" t="str">
        <f>HYPERLINK("https://www.codep25.com/les-tdj/","TDJ 5")</f>
        <v>TDJ 5</v>
      </c>
      <c r="K181" s="5171" t="s">
        <v>1260</v>
      </c>
      <c r="L181" s="5142" t="s">
        <v>1264</v>
      </c>
      <c r="M181" s="2634"/>
      <c r="N181" s="2635"/>
      <c r="O181" s="5035" t="s">
        <v>1265</v>
      </c>
      <c r="P181" s="2637"/>
      <c r="Q181" s="2550"/>
      <c r="R181" s="2550"/>
      <c r="S181" s="2550"/>
      <c r="T181" s="2550"/>
      <c r="U181" s="2550"/>
      <c r="V181" s="2550"/>
      <c r="W181" s="2551"/>
    </row>
    <row r="182" spans="1:23" ht="12" customHeight="1">
      <c r="A182" s="4209"/>
      <c r="B182" s="4111"/>
      <c r="C182" s="4456"/>
      <c r="D182" s="4442"/>
      <c r="E182" s="2669"/>
      <c r="F182" s="2639"/>
      <c r="G182" s="2640"/>
      <c r="H182" s="4442"/>
      <c r="I182" s="2642"/>
      <c r="J182" s="5030"/>
      <c r="K182" s="5032"/>
      <c r="L182" s="5034"/>
      <c r="M182" s="2646"/>
      <c r="N182" s="2647"/>
      <c r="O182" s="5044"/>
      <c r="P182" s="2647"/>
      <c r="Q182" s="2550"/>
      <c r="R182" s="2550"/>
      <c r="S182" s="2550"/>
      <c r="T182" s="2550"/>
      <c r="U182" s="2550"/>
      <c r="V182" s="2550"/>
      <c r="W182" s="2551"/>
    </row>
    <row r="183" spans="1:23" ht="12" customHeight="1">
      <c r="A183" s="4209"/>
      <c r="B183" s="4111"/>
      <c r="C183" s="4456"/>
      <c r="D183" s="4442"/>
      <c r="E183" s="2669"/>
      <c r="F183" s="2639"/>
      <c r="G183" s="2640"/>
      <c r="H183" s="4458"/>
      <c r="I183" s="2642"/>
      <c r="J183" s="5042" t="str">
        <f>HYPERLINK("https://www.codep25.com/jeunes/minibad/","Minibad 5")</f>
        <v>Minibad 5</v>
      </c>
      <c r="K183" s="5165" t="s">
        <v>1260</v>
      </c>
      <c r="L183" s="5166" t="s">
        <v>1266</v>
      </c>
      <c r="M183" s="2646"/>
      <c r="N183" s="2647"/>
      <c r="O183" s="2646"/>
      <c r="P183" s="2647"/>
      <c r="Q183" s="2550"/>
      <c r="R183" s="2550"/>
      <c r="S183" s="2550"/>
      <c r="T183" s="2550"/>
      <c r="U183" s="2550"/>
      <c r="V183" s="2550"/>
      <c r="W183" s="2551"/>
    </row>
    <row r="184" spans="1:23" ht="12" customHeight="1">
      <c r="A184" s="4209"/>
      <c r="B184" s="4393"/>
      <c r="C184" s="4491"/>
      <c r="D184" s="4458"/>
      <c r="E184" s="2837"/>
      <c r="F184" s="2275"/>
      <c r="G184" s="2649"/>
      <c r="H184" s="2923"/>
      <c r="I184" s="2651"/>
      <c r="J184" s="4458"/>
      <c r="K184" s="5060"/>
      <c r="L184" s="5061"/>
      <c r="M184" s="2655"/>
      <c r="N184" s="2656"/>
      <c r="O184" s="2655"/>
      <c r="P184" s="2656"/>
      <c r="Q184" s="2550"/>
      <c r="R184" s="2550"/>
      <c r="S184" s="2550"/>
      <c r="T184" s="2550"/>
      <c r="U184" s="2550"/>
      <c r="V184" s="2550"/>
      <c r="W184" s="2551"/>
    </row>
    <row r="185" spans="1:23" ht="12" customHeight="1">
      <c r="A185" s="4209"/>
      <c r="B185" s="5088" t="s">
        <v>1267</v>
      </c>
      <c r="C185" s="2934"/>
      <c r="D185" s="2643"/>
      <c r="E185" s="2669"/>
      <c r="F185" s="2639"/>
      <c r="G185" s="5157" t="s">
        <v>1268</v>
      </c>
      <c r="H185" s="2842"/>
      <c r="I185" s="2642"/>
      <c r="J185" s="2643"/>
      <c r="K185" s="2694"/>
      <c r="L185" s="2673"/>
      <c r="M185" s="2646"/>
      <c r="N185" s="2647"/>
      <c r="O185" s="2646"/>
      <c r="P185" s="2647"/>
      <c r="Q185" s="2550"/>
      <c r="R185" s="2550"/>
      <c r="S185" s="2550"/>
      <c r="T185" s="2550"/>
      <c r="U185" s="2550"/>
      <c r="V185" s="2550"/>
      <c r="W185" s="2551"/>
    </row>
    <row r="186" spans="1:23" ht="12" customHeight="1">
      <c r="A186" s="4133"/>
      <c r="B186" s="4133"/>
      <c r="C186" s="2935"/>
      <c r="D186" s="2763"/>
      <c r="E186" s="2676"/>
      <c r="F186" s="2293"/>
      <c r="G186" s="4456"/>
      <c r="H186" s="2845"/>
      <c r="I186" s="2678"/>
      <c r="J186" s="2763"/>
      <c r="K186" s="2764"/>
      <c r="L186" s="2680"/>
      <c r="M186" s="2681"/>
      <c r="N186" s="2682"/>
      <c r="O186" s="2681"/>
      <c r="P186" s="2682"/>
      <c r="Q186" s="2550"/>
      <c r="R186" s="2550"/>
      <c r="S186" s="2550"/>
      <c r="T186" s="2550"/>
      <c r="U186" s="2550"/>
      <c r="V186" s="2550"/>
      <c r="W186" s="2551"/>
    </row>
    <row r="187" spans="1:23" ht="12" customHeight="1">
      <c r="A187" s="5080" t="s">
        <v>252</v>
      </c>
      <c r="B187" s="5080" t="s">
        <v>1135</v>
      </c>
      <c r="C187" s="5071"/>
      <c r="D187" s="5075"/>
      <c r="E187" s="2669"/>
      <c r="F187" s="2639"/>
      <c r="G187" s="4456"/>
      <c r="H187" s="2629"/>
      <c r="I187" s="2642"/>
      <c r="J187" s="2631"/>
      <c r="K187" s="2685"/>
      <c r="L187" s="2686"/>
      <c r="M187" s="2646"/>
      <c r="N187" s="2647"/>
      <c r="O187" s="2936"/>
      <c r="P187" s="2687"/>
      <c r="Q187" s="2550"/>
      <c r="R187" s="2550"/>
      <c r="S187" s="2550"/>
      <c r="T187" s="2550"/>
      <c r="U187" s="2550"/>
      <c r="V187" s="2550"/>
      <c r="W187" s="2551"/>
    </row>
    <row r="188" spans="1:23" ht="12" customHeight="1">
      <c r="A188" s="4209"/>
      <c r="B188" s="4209"/>
      <c r="C188" s="4456"/>
      <c r="D188" s="4442"/>
      <c r="E188" s="2669"/>
      <c r="F188" s="2639"/>
      <c r="G188" s="4456"/>
      <c r="H188" s="2641"/>
      <c r="I188" s="2642"/>
      <c r="J188" s="2643"/>
      <c r="K188" s="2663"/>
      <c r="L188" s="2664"/>
      <c r="M188" s="2646"/>
      <c r="N188" s="2647"/>
      <c r="O188" s="2646"/>
      <c r="P188" s="2647"/>
      <c r="Q188" s="2550"/>
      <c r="R188" s="2550"/>
      <c r="S188" s="2550"/>
      <c r="T188" s="2550"/>
      <c r="U188" s="2550"/>
      <c r="V188" s="2550"/>
      <c r="W188" s="2551"/>
    </row>
    <row r="189" spans="1:23" ht="12" customHeight="1">
      <c r="A189" s="4209"/>
      <c r="B189" s="4209"/>
      <c r="C189" s="4456"/>
      <c r="D189" s="4442"/>
      <c r="E189" s="2669"/>
      <c r="F189" s="2639"/>
      <c r="G189" s="4456"/>
      <c r="H189" s="2641"/>
      <c r="I189" s="2642"/>
      <c r="J189" s="2643"/>
      <c r="K189" s="2663"/>
      <c r="L189" s="2664"/>
      <c r="M189" s="2646"/>
      <c r="N189" s="2647"/>
      <c r="O189" s="2646"/>
      <c r="P189" s="2647"/>
      <c r="Q189" s="2550"/>
      <c r="R189" s="2550"/>
      <c r="S189" s="2550"/>
      <c r="T189" s="2550"/>
      <c r="U189" s="2550"/>
      <c r="V189" s="2550"/>
      <c r="W189" s="2551"/>
    </row>
    <row r="190" spans="1:23" ht="12" customHeight="1">
      <c r="A190" s="4209"/>
      <c r="B190" s="4210"/>
      <c r="C190" s="4491"/>
      <c r="D190" s="4458"/>
      <c r="E190" s="2837"/>
      <c r="F190" s="2275"/>
      <c r="G190" s="4491"/>
      <c r="H190" s="2650"/>
      <c r="I190" s="2651"/>
      <c r="J190" s="2652"/>
      <c r="K190" s="2657"/>
      <c r="L190" s="2658"/>
      <c r="M190" s="2655"/>
      <c r="N190" s="2656"/>
      <c r="O190" s="2655"/>
      <c r="P190" s="2656"/>
      <c r="Q190" s="2550"/>
      <c r="R190" s="2550"/>
      <c r="S190" s="2550"/>
      <c r="T190" s="2550"/>
      <c r="U190" s="2550"/>
      <c r="V190" s="2550"/>
      <c r="W190" s="2551"/>
    </row>
    <row r="191" spans="1:23" ht="12" customHeight="1">
      <c r="A191" s="4209"/>
      <c r="B191" s="5056" t="s">
        <v>1136</v>
      </c>
      <c r="C191" s="5054"/>
      <c r="D191" s="5066"/>
      <c r="E191" s="2834"/>
      <c r="F191" s="2627"/>
      <c r="G191" s="5157" t="s">
        <v>1269</v>
      </c>
      <c r="H191" s="2629"/>
      <c r="I191" s="2630"/>
      <c r="J191" s="2631"/>
      <c r="K191" s="2660"/>
      <c r="L191" s="2661"/>
      <c r="M191" s="2634"/>
      <c r="N191" s="2635"/>
      <c r="O191" s="2636"/>
      <c r="P191" s="2637"/>
      <c r="Q191" s="2550"/>
      <c r="R191" s="2550"/>
      <c r="S191" s="2550"/>
      <c r="T191" s="2550"/>
      <c r="U191" s="2550"/>
      <c r="V191" s="2550"/>
      <c r="W191" s="2551"/>
    </row>
    <row r="192" spans="1:23" ht="12" customHeight="1">
      <c r="A192" s="4209"/>
      <c r="B192" s="4209"/>
      <c r="C192" s="4456"/>
      <c r="D192" s="4442"/>
      <c r="E192" s="2669"/>
      <c r="F192" s="2639"/>
      <c r="G192" s="4456"/>
      <c r="H192" s="2641"/>
      <c r="I192" s="2642"/>
      <c r="J192" s="2643"/>
      <c r="K192" s="2663"/>
      <c r="L192" s="2664"/>
      <c r="M192" s="2646"/>
      <c r="N192" s="2647"/>
      <c r="O192" s="2646"/>
      <c r="P192" s="2647"/>
      <c r="Q192" s="2550"/>
      <c r="R192" s="2550"/>
      <c r="S192" s="2550"/>
      <c r="T192" s="2550"/>
      <c r="U192" s="2550"/>
      <c r="V192" s="2550"/>
      <c r="W192" s="2551"/>
    </row>
    <row r="193" spans="1:23" ht="12" customHeight="1">
      <c r="A193" s="4209"/>
      <c r="B193" s="4209"/>
      <c r="C193" s="4456"/>
      <c r="D193" s="4442"/>
      <c r="E193" s="2669"/>
      <c r="F193" s="2639"/>
      <c r="G193" s="4456"/>
      <c r="H193" s="2641"/>
      <c r="I193" s="2642"/>
      <c r="J193" s="2643"/>
      <c r="K193" s="2663"/>
      <c r="L193" s="2664"/>
      <c r="M193" s="2646"/>
      <c r="N193" s="2647"/>
      <c r="O193" s="2646"/>
      <c r="P193" s="2647"/>
      <c r="Q193" s="2550"/>
      <c r="R193" s="2550"/>
      <c r="S193" s="2550"/>
      <c r="T193" s="2550"/>
      <c r="U193" s="2550"/>
      <c r="V193" s="2550"/>
      <c r="W193" s="2551"/>
    </row>
    <row r="194" spans="1:23" ht="12" customHeight="1">
      <c r="A194" s="4209"/>
      <c r="B194" s="5081"/>
      <c r="C194" s="5090"/>
      <c r="D194" s="5030"/>
      <c r="E194" s="2937"/>
      <c r="F194" s="2533"/>
      <c r="G194" s="4456"/>
      <c r="H194" s="2938"/>
      <c r="I194" s="2939"/>
      <c r="J194" s="2908"/>
      <c r="K194" s="2760"/>
      <c r="L194" s="2761"/>
      <c r="M194" s="2670"/>
      <c r="N194" s="2671"/>
      <c r="O194" s="2670"/>
      <c r="P194" s="2671"/>
      <c r="Q194" s="2550"/>
      <c r="R194" s="2550"/>
      <c r="S194" s="2550"/>
      <c r="T194" s="2550"/>
      <c r="U194" s="2550"/>
      <c r="V194" s="2550"/>
      <c r="W194" s="2551"/>
    </row>
    <row r="195" spans="1:23" ht="12" customHeight="1">
      <c r="A195" s="4209"/>
      <c r="B195" s="5082" t="s">
        <v>1270</v>
      </c>
      <c r="C195" s="2940"/>
      <c r="D195" s="2758"/>
      <c r="E195" s="2930"/>
      <c r="F195" s="2913"/>
      <c r="G195" s="4456"/>
      <c r="H195" s="2941"/>
      <c r="I195" s="2931"/>
      <c r="J195" s="2758"/>
      <c r="K195" s="2694"/>
      <c r="L195" s="2673"/>
      <c r="M195" s="2674"/>
      <c r="N195" s="2675"/>
      <c r="O195" s="2674"/>
      <c r="P195" s="2675"/>
      <c r="Q195" s="2550"/>
      <c r="R195" s="2550"/>
      <c r="S195" s="2550"/>
      <c r="T195" s="2550"/>
      <c r="U195" s="2550"/>
      <c r="V195" s="2550"/>
      <c r="W195" s="2551"/>
    </row>
    <row r="196" spans="1:23" ht="12" customHeight="1">
      <c r="A196" s="4209"/>
      <c r="B196" s="4210"/>
      <c r="C196" s="2934"/>
      <c r="D196" s="2643"/>
      <c r="E196" s="2837"/>
      <c r="F196" s="2275"/>
      <c r="G196" s="4491"/>
      <c r="H196" s="2641"/>
      <c r="I196" s="2651"/>
      <c r="J196" s="2652"/>
      <c r="K196" s="2657"/>
      <c r="L196" s="2658"/>
      <c r="M196" s="2646"/>
      <c r="N196" s="2647"/>
      <c r="O196" s="2646"/>
      <c r="P196" s="2647"/>
      <c r="Q196" s="2550"/>
      <c r="R196" s="2550"/>
      <c r="S196" s="2550"/>
      <c r="T196" s="2550"/>
      <c r="U196" s="2550"/>
      <c r="V196" s="2550"/>
      <c r="W196" s="2551"/>
    </row>
    <row r="197" spans="1:23" ht="12" customHeight="1">
      <c r="A197" s="4209"/>
      <c r="B197" s="5056" t="s">
        <v>111</v>
      </c>
      <c r="C197" s="5054"/>
      <c r="D197" s="5066"/>
      <c r="E197" s="2834"/>
      <c r="F197" s="2627"/>
      <c r="G197" s="2628"/>
      <c r="H197" s="5167" t="s">
        <v>1271</v>
      </c>
      <c r="I197" s="2630"/>
      <c r="J197" s="2942" t="str">
        <f>HYPERLINK("https://www.codep25.com/les-tdj/","TDJ 6")</f>
        <v>TDJ 6</v>
      </c>
      <c r="K197" s="2694" t="s">
        <v>1035</v>
      </c>
      <c r="L197" s="2673" t="s">
        <v>1272</v>
      </c>
      <c r="M197" s="2634"/>
      <c r="N197" s="2635"/>
      <c r="O197" s="2636"/>
      <c r="P197" s="2637"/>
      <c r="Q197" s="2550"/>
      <c r="R197" s="2550"/>
      <c r="S197" s="2550"/>
      <c r="T197" s="2550"/>
      <c r="U197" s="2550"/>
      <c r="V197" s="2550"/>
      <c r="W197" s="2551"/>
    </row>
    <row r="198" spans="1:23" ht="12" customHeight="1">
      <c r="A198" s="4209"/>
      <c r="B198" s="4209"/>
      <c r="C198" s="4456"/>
      <c r="D198" s="4442"/>
      <c r="E198" s="2943"/>
      <c r="F198" s="2944"/>
      <c r="G198" s="2640"/>
      <c r="H198" s="4147"/>
      <c r="I198" s="2642"/>
      <c r="J198" s="2945" t="str">
        <f>HYPERLINK("https://www.codep25.com/jeunes/minibad/","Minibad 6")</f>
        <v>Minibad 6</v>
      </c>
      <c r="K198" s="2657" t="s">
        <v>1035</v>
      </c>
      <c r="L198" s="2658" t="s">
        <v>1273</v>
      </c>
      <c r="M198" s="2646"/>
      <c r="N198" s="2647"/>
      <c r="O198" s="2646"/>
      <c r="P198" s="2647"/>
      <c r="Q198" s="2550"/>
      <c r="R198" s="2550"/>
      <c r="S198" s="2550"/>
      <c r="T198" s="2550"/>
      <c r="U198" s="2550"/>
      <c r="V198" s="2550"/>
      <c r="W198" s="2551"/>
    </row>
    <row r="199" spans="1:23" ht="12" customHeight="1">
      <c r="A199" s="4209"/>
      <c r="B199" s="4209"/>
      <c r="C199" s="4456"/>
      <c r="D199" s="4442"/>
      <c r="E199" s="2943"/>
      <c r="F199" s="2944"/>
      <c r="G199" s="2640"/>
      <c r="H199" s="4147"/>
      <c r="I199" s="2642"/>
      <c r="J199" s="2643"/>
      <c r="K199" s="2663"/>
      <c r="L199" s="2664"/>
      <c r="M199" s="2646"/>
      <c r="N199" s="2647"/>
      <c r="O199" s="2646"/>
      <c r="P199" s="2647"/>
      <c r="Q199" s="2550"/>
      <c r="R199" s="2550"/>
      <c r="S199" s="2550"/>
      <c r="T199" s="2550"/>
      <c r="U199" s="2550"/>
      <c r="V199" s="2550"/>
      <c r="W199" s="2551"/>
    </row>
    <row r="200" spans="1:23" ht="12" customHeight="1">
      <c r="A200" s="4209"/>
      <c r="B200" s="4210"/>
      <c r="C200" s="4491"/>
      <c r="D200" s="4458"/>
      <c r="E200" s="2946"/>
      <c r="F200" s="2947"/>
      <c r="G200" s="2649"/>
      <c r="H200" s="4180"/>
      <c r="I200" s="2651"/>
      <c r="J200" s="2652"/>
      <c r="K200" s="2657"/>
      <c r="L200" s="2658"/>
      <c r="M200" s="2655"/>
      <c r="N200" s="2656"/>
      <c r="O200" s="2655"/>
      <c r="P200" s="2656"/>
      <c r="Q200" s="2550"/>
      <c r="R200" s="2550"/>
      <c r="S200" s="2550"/>
      <c r="T200" s="2550"/>
      <c r="U200" s="2550"/>
      <c r="V200" s="2550"/>
      <c r="W200" s="2551"/>
    </row>
    <row r="201" spans="1:23" ht="12" customHeight="1">
      <c r="A201" s="4209"/>
      <c r="B201" s="5056" t="s">
        <v>120</v>
      </c>
      <c r="C201" s="5054"/>
      <c r="D201" s="5066"/>
      <c r="E201" s="2834"/>
      <c r="F201" s="2627"/>
      <c r="G201" s="5157" t="s">
        <v>1274</v>
      </c>
      <c r="H201" s="2683"/>
      <c r="I201" s="2630" t="s">
        <v>908</v>
      </c>
      <c r="J201" s="5049" t="str">
        <f>HYPERLINK("https://www.codep25.com/le-cdj/","CDJ 5")</f>
        <v>CDJ 5</v>
      </c>
      <c r="K201" s="5031" t="s">
        <v>1275</v>
      </c>
      <c r="L201" s="5033" t="s">
        <v>1276</v>
      </c>
      <c r="M201" s="2634"/>
      <c r="N201" s="2635"/>
      <c r="O201" s="2636"/>
      <c r="P201" s="2637"/>
      <c r="Q201" s="2550"/>
      <c r="R201" s="2550"/>
      <c r="S201" s="2550"/>
      <c r="T201" s="2550"/>
      <c r="U201" s="2550"/>
      <c r="V201" s="2550"/>
      <c r="W201" s="2551"/>
    </row>
    <row r="202" spans="1:23" ht="12" customHeight="1">
      <c r="A202" s="4209"/>
      <c r="B202" s="4209"/>
      <c r="C202" s="4456"/>
      <c r="D202" s="4442"/>
      <c r="E202" s="2669"/>
      <c r="F202" s="2639"/>
      <c r="G202" s="4491"/>
      <c r="H202" s="2641"/>
      <c r="I202" s="2642"/>
      <c r="J202" s="4458"/>
      <c r="K202" s="5032"/>
      <c r="L202" s="5034"/>
      <c r="M202" s="2646"/>
      <c r="N202" s="2647"/>
      <c r="O202" s="2646"/>
      <c r="P202" s="2647"/>
      <c r="Q202" s="2550"/>
      <c r="R202" s="2550"/>
      <c r="S202" s="2550"/>
      <c r="T202" s="2550"/>
      <c r="U202" s="2550"/>
      <c r="V202" s="2550"/>
      <c r="W202" s="2551"/>
    </row>
    <row r="203" spans="1:23" ht="12" customHeight="1">
      <c r="A203" s="4209"/>
      <c r="B203" s="4209"/>
      <c r="C203" s="4456"/>
      <c r="D203" s="4442"/>
      <c r="E203" s="2669"/>
      <c r="F203" s="2639"/>
      <c r="G203" s="2640"/>
      <c r="H203" s="2641"/>
      <c r="I203" s="2642"/>
      <c r="J203" s="2758"/>
      <c r="K203" s="2663"/>
      <c r="L203" s="2664"/>
      <c r="M203" s="2646"/>
      <c r="N203" s="2647"/>
      <c r="O203" s="2646"/>
      <c r="P203" s="2647"/>
      <c r="Q203" s="2550"/>
      <c r="R203" s="2550"/>
      <c r="S203" s="2550"/>
      <c r="T203" s="2550"/>
      <c r="U203" s="2550"/>
      <c r="V203" s="2550"/>
      <c r="W203" s="2551"/>
    </row>
    <row r="204" spans="1:23" ht="12" customHeight="1">
      <c r="A204" s="4209"/>
      <c r="B204" s="4210"/>
      <c r="C204" s="4491"/>
      <c r="D204" s="4458"/>
      <c r="E204" s="2837"/>
      <c r="F204" s="2275"/>
      <c r="G204" s="2649"/>
      <c r="H204" s="2650"/>
      <c r="I204" s="2651"/>
      <c r="J204" s="2652"/>
      <c r="K204" s="2657"/>
      <c r="L204" s="2658"/>
      <c r="M204" s="2655"/>
      <c r="N204" s="2656"/>
      <c r="O204" s="2655"/>
      <c r="P204" s="2656"/>
      <c r="Q204" s="2550"/>
      <c r="R204" s="2550"/>
      <c r="S204" s="2550"/>
      <c r="T204" s="2550"/>
      <c r="U204" s="2550"/>
      <c r="V204" s="2550"/>
      <c r="W204" s="2551"/>
    </row>
    <row r="205" spans="1:23" ht="12" customHeight="1">
      <c r="A205" s="4209"/>
      <c r="B205" s="5078" t="s">
        <v>125</v>
      </c>
      <c r="C205" s="5071"/>
      <c r="D205" s="5075"/>
      <c r="E205" s="2669"/>
      <c r="F205" s="2639"/>
      <c r="G205" s="5168" t="s">
        <v>293</v>
      </c>
      <c r="H205" s="2629"/>
      <c r="I205" s="2642"/>
      <c r="J205" s="2631"/>
      <c r="K205" s="2685"/>
      <c r="L205" s="2686"/>
      <c r="M205" s="2646"/>
      <c r="N205" s="2647"/>
      <c r="O205" s="2936"/>
      <c r="P205" s="2687"/>
      <c r="Q205" s="2550"/>
      <c r="R205" s="2550"/>
      <c r="S205" s="2550"/>
      <c r="T205" s="2550"/>
      <c r="U205" s="2550"/>
      <c r="V205" s="2550"/>
      <c r="W205" s="2551"/>
    </row>
    <row r="206" spans="1:23" ht="12" customHeight="1">
      <c r="A206" s="4209"/>
      <c r="B206" s="4069"/>
      <c r="C206" s="4456"/>
      <c r="D206" s="4442"/>
      <c r="E206" s="2669"/>
      <c r="F206" s="2639"/>
      <c r="G206" s="4099"/>
      <c r="H206" s="2641"/>
      <c r="I206" s="2642"/>
      <c r="J206" s="2643"/>
      <c r="K206" s="2663"/>
      <c r="L206" s="2664"/>
      <c r="M206" s="2646"/>
      <c r="N206" s="2647"/>
      <c r="O206" s="2646"/>
      <c r="P206" s="2647"/>
      <c r="Q206" s="2550"/>
      <c r="R206" s="2550"/>
      <c r="S206" s="2550"/>
      <c r="T206" s="2550"/>
      <c r="U206" s="2550"/>
      <c r="V206" s="2550"/>
      <c r="W206" s="2551"/>
    </row>
    <row r="207" spans="1:23" ht="12" customHeight="1">
      <c r="A207" s="4209"/>
      <c r="B207" s="4069"/>
      <c r="C207" s="4456"/>
      <c r="D207" s="4442"/>
      <c r="E207" s="2669"/>
      <c r="F207" s="2639"/>
      <c r="G207" s="2640"/>
      <c r="H207" s="2641"/>
      <c r="I207" s="2642"/>
      <c r="J207" s="2643"/>
      <c r="K207" s="2663"/>
      <c r="L207" s="2664"/>
      <c r="M207" s="2646"/>
      <c r="N207" s="2647"/>
      <c r="O207" s="2646"/>
      <c r="P207" s="2647"/>
      <c r="Q207" s="2550"/>
      <c r="R207" s="2550"/>
      <c r="S207" s="2550"/>
      <c r="T207" s="2550"/>
      <c r="U207" s="2550"/>
      <c r="V207" s="2550"/>
      <c r="W207" s="2551"/>
    </row>
    <row r="208" spans="1:23" ht="12" customHeight="1">
      <c r="A208" s="4209"/>
      <c r="B208" s="4069"/>
      <c r="C208" s="4456"/>
      <c r="D208" s="4442"/>
      <c r="E208" s="2669"/>
      <c r="F208" s="2639"/>
      <c r="G208" s="2640"/>
      <c r="H208" s="2641"/>
      <c r="I208" s="2642"/>
      <c r="J208" s="2643"/>
      <c r="K208" s="2663"/>
      <c r="L208" s="2664"/>
      <c r="M208" s="2646"/>
      <c r="N208" s="2647"/>
      <c r="O208" s="2646"/>
      <c r="P208" s="2647"/>
      <c r="Q208" s="2550"/>
      <c r="R208" s="2550"/>
      <c r="S208" s="2550"/>
      <c r="T208" s="2550"/>
      <c r="U208" s="2550"/>
      <c r="V208" s="2550"/>
      <c r="W208" s="2551"/>
    </row>
    <row r="209" spans="1:23" ht="12" customHeight="1">
      <c r="A209" s="5062" t="s">
        <v>440</v>
      </c>
      <c r="B209" s="5064" t="s">
        <v>1143</v>
      </c>
      <c r="C209" s="5074"/>
      <c r="D209" s="5077"/>
      <c r="E209" s="2948"/>
      <c r="F209" s="2556"/>
      <c r="G209" s="2605"/>
      <c r="H209" s="2949"/>
      <c r="I209" s="2559"/>
      <c r="J209" s="2831"/>
      <c r="K209" s="2950"/>
      <c r="L209" s="2833"/>
      <c r="M209" s="2562"/>
      <c r="N209" s="2608"/>
      <c r="O209" s="2563"/>
      <c r="P209" s="2611"/>
      <c r="Q209" s="2550"/>
      <c r="R209" s="2550"/>
      <c r="S209" s="2550"/>
      <c r="T209" s="2550"/>
      <c r="U209" s="2550"/>
      <c r="V209" s="2550"/>
      <c r="W209" s="2551"/>
    </row>
    <row r="210" spans="1:23" ht="12" customHeight="1">
      <c r="A210" s="4209"/>
      <c r="B210" s="4209"/>
      <c r="C210" s="4456"/>
      <c r="D210" s="4442"/>
      <c r="E210" s="2820"/>
      <c r="F210" s="2569"/>
      <c r="G210" s="2612"/>
      <c r="H210" s="2700"/>
      <c r="I210" s="2572"/>
      <c r="J210" s="2702"/>
      <c r="K210" s="2860"/>
      <c r="L210" s="2710"/>
      <c r="M210" s="2575"/>
      <c r="N210" s="2617"/>
      <c r="O210" s="2575"/>
      <c r="P210" s="2617"/>
      <c r="Q210" s="2550"/>
      <c r="R210" s="2550"/>
      <c r="S210" s="2550"/>
      <c r="T210" s="2550"/>
      <c r="U210" s="2550"/>
      <c r="V210" s="2550"/>
      <c r="W210" s="2551"/>
    </row>
    <row r="211" spans="1:23" ht="12" customHeight="1">
      <c r="A211" s="4209"/>
      <c r="B211" s="4209"/>
      <c r="C211" s="4456"/>
      <c r="D211" s="4442"/>
      <c r="E211" s="2820"/>
      <c r="F211" s="2569"/>
      <c r="G211" s="2612"/>
      <c r="H211" s="2700"/>
      <c r="I211" s="2572"/>
      <c r="J211" s="2702"/>
      <c r="K211" s="2860"/>
      <c r="L211" s="2710"/>
      <c r="M211" s="2575"/>
      <c r="N211" s="2617"/>
      <c r="O211" s="2575"/>
      <c r="P211" s="2617"/>
      <c r="Q211" s="2550"/>
      <c r="R211" s="2550"/>
      <c r="S211" s="2550"/>
      <c r="T211" s="2550"/>
      <c r="U211" s="2550"/>
      <c r="V211" s="2550"/>
      <c r="W211" s="2551"/>
    </row>
    <row r="212" spans="1:23" ht="12" customHeight="1">
      <c r="A212" s="4209"/>
      <c r="B212" s="4210"/>
      <c r="C212" s="4491"/>
      <c r="D212" s="4458"/>
      <c r="E212" s="2951"/>
      <c r="F212" s="2218"/>
      <c r="G212" s="2618"/>
      <c r="H212" s="2711"/>
      <c r="I212" s="2583"/>
      <c r="J212" s="2712"/>
      <c r="K212" s="2863"/>
      <c r="L212" s="2714"/>
      <c r="M212" s="2588"/>
      <c r="N212" s="2623"/>
      <c r="O212" s="2588"/>
      <c r="P212" s="2623"/>
      <c r="Q212" s="2550"/>
      <c r="R212" s="2550"/>
      <c r="S212" s="2550"/>
      <c r="T212" s="2550"/>
      <c r="U212" s="2550"/>
      <c r="V212" s="2550"/>
      <c r="W212" s="2551"/>
    </row>
    <row r="213" spans="1:23" ht="12" customHeight="1">
      <c r="A213" s="4209"/>
      <c r="B213" s="5063" t="s">
        <v>50</v>
      </c>
      <c r="C213" s="5073"/>
      <c r="D213" s="5089"/>
      <c r="E213" s="2817"/>
      <c r="F213" s="2892"/>
      <c r="G213" s="2699"/>
      <c r="H213" s="2715"/>
      <c r="I213" s="2701"/>
      <c r="J213" s="2871"/>
      <c r="K213" s="2856"/>
      <c r="L213" s="2704"/>
      <c r="M213" s="2858"/>
      <c r="N213" s="2706"/>
      <c r="O213" s="2866"/>
      <c r="P213" s="2708"/>
      <c r="Q213" s="2550"/>
      <c r="R213" s="2550"/>
      <c r="S213" s="2550"/>
      <c r="T213" s="2550"/>
      <c r="U213" s="2550"/>
      <c r="V213" s="2550"/>
      <c r="W213" s="2551"/>
    </row>
    <row r="214" spans="1:23" ht="12" customHeight="1">
      <c r="A214" s="4209"/>
      <c r="B214" s="4209"/>
      <c r="C214" s="4456"/>
      <c r="D214" s="4442"/>
      <c r="E214" s="2820"/>
      <c r="F214" s="2569"/>
      <c r="G214" s="2612"/>
      <c r="H214" s="2700"/>
      <c r="I214" s="2572"/>
      <c r="J214" s="2718"/>
      <c r="K214" s="2860"/>
      <c r="L214" s="2710"/>
      <c r="M214" s="2575"/>
      <c r="N214" s="2617"/>
      <c r="O214" s="2575"/>
      <c r="P214" s="2617"/>
      <c r="Q214" s="2550"/>
      <c r="R214" s="2550"/>
      <c r="S214" s="2550"/>
      <c r="T214" s="2550"/>
      <c r="U214" s="2550"/>
      <c r="V214" s="2550"/>
      <c r="W214" s="2551"/>
    </row>
    <row r="215" spans="1:23" ht="12" customHeight="1">
      <c r="A215" s="4209"/>
      <c r="B215" s="4209"/>
      <c r="C215" s="4456"/>
      <c r="D215" s="4442"/>
      <c r="E215" s="2820"/>
      <c r="F215" s="2569"/>
      <c r="G215" s="2612"/>
      <c r="H215" s="2700"/>
      <c r="I215" s="2572"/>
      <c r="J215" s="2718"/>
      <c r="K215" s="2860"/>
      <c r="L215" s="2710"/>
      <c r="M215" s="2575"/>
      <c r="N215" s="2617"/>
      <c r="O215" s="2575"/>
      <c r="P215" s="2617"/>
      <c r="Q215" s="2550"/>
      <c r="R215" s="2550"/>
      <c r="S215" s="2550"/>
      <c r="T215" s="2550"/>
      <c r="U215" s="2550"/>
      <c r="V215" s="2550"/>
      <c r="W215" s="2551"/>
    </row>
    <row r="216" spans="1:23" ht="12" customHeight="1">
      <c r="A216" s="4133"/>
      <c r="B216" s="4133"/>
      <c r="C216" s="4240"/>
      <c r="D216" s="4443"/>
      <c r="E216" s="2895"/>
      <c r="F216" s="2547"/>
      <c r="G216" s="2793"/>
      <c r="H216" s="2825"/>
      <c r="I216" s="2604"/>
      <c r="J216" s="2795"/>
      <c r="K216" s="2896"/>
      <c r="L216" s="2797"/>
      <c r="M216" s="2897"/>
      <c r="N216" s="2799"/>
      <c r="O216" s="2897"/>
      <c r="P216" s="2799"/>
      <c r="Q216" s="2550"/>
      <c r="R216" s="2550"/>
      <c r="S216" s="2550"/>
      <c r="T216" s="2550"/>
      <c r="U216" s="2550"/>
      <c r="V216" s="2550"/>
      <c r="W216" s="2551"/>
    </row>
    <row r="217" spans="1:23" ht="15.75" customHeight="1">
      <c r="A217" s="2550"/>
      <c r="B217" s="2952"/>
      <c r="C217" s="2953"/>
      <c r="D217" s="2953"/>
      <c r="E217" s="2953"/>
      <c r="F217" s="2954"/>
      <c r="G217" s="2953"/>
      <c r="H217" s="2953"/>
      <c r="I217" s="2955"/>
      <c r="J217" s="2953"/>
      <c r="K217" s="2956"/>
      <c r="L217" s="2956"/>
      <c r="M217" s="2955"/>
      <c r="N217" s="2955"/>
      <c r="O217" s="2955"/>
      <c r="P217" s="2955"/>
      <c r="Q217" s="2550"/>
      <c r="R217" s="2550"/>
      <c r="S217" s="2550"/>
      <c r="T217" s="2550"/>
      <c r="U217" s="2550"/>
      <c r="V217" s="2550"/>
      <c r="W217" s="2551"/>
    </row>
    <row r="218" spans="1:23" ht="15.75" customHeight="1">
      <c r="A218" s="2551"/>
      <c r="B218" s="2957"/>
      <c r="C218" s="2551"/>
      <c r="D218" s="2551"/>
      <c r="E218" s="2551"/>
      <c r="F218" s="2958"/>
      <c r="G218" s="2551"/>
      <c r="H218" s="2551"/>
      <c r="I218" s="2551"/>
      <c r="J218" s="2551"/>
      <c r="K218" s="2959"/>
      <c r="L218" s="2959"/>
      <c r="M218" s="2960"/>
      <c r="N218" s="2961"/>
      <c r="O218" s="2960"/>
      <c r="P218" s="2961"/>
      <c r="Q218" s="2551"/>
      <c r="R218" s="2551"/>
      <c r="S218" s="2551"/>
      <c r="T218" s="2551"/>
      <c r="U218" s="2551"/>
      <c r="V218" s="2551"/>
      <c r="W218" s="2551"/>
    </row>
    <row r="219" spans="1:23" ht="15.75" customHeight="1">
      <c r="A219" s="2551"/>
      <c r="B219" s="2957"/>
      <c r="C219" s="2551"/>
      <c r="D219" s="2551"/>
      <c r="E219" s="2551"/>
      <c r="F219" s="2958"/>
      <c r="G219" s="2551"/>
      <c r="H219" s="2551"/>
      <c r="I219" s="2551"/>
      <c r="J219" s="2551"/>
      <c r="K219" s="2959"/>
      <c r="L219" s="2959"/>
      <c r="M219" s="2960"/>
      <c r="N219" s="2961"/>
      <c r="O219" s="2960"/>
      <c r="P219" s="2961"/>
      <c r="Q219" s="2551"/>
      <c r="R219" s="2551"/>
      <c r="S219" s="2551"/>
      <c r="T219" s="2551"/>
      <c r="U219" s="2551"/>
      <c r="V219" s="2551"/>
      <c r="W219" s="2551"/>
    </row>
    <row r="220" spans="1:23" ht="15.75" customHeight="1">
      <c r="A220" s="2551"/>
      <c r="B220" s="2957"/>
      <c r="C220" s="2551"/>
      <c r="D220" s="2551"/>
      <c r="E220" s="2551"/>
      <c r="F220" s="2958"/>
      <c r="G220" s="2551"/>
      <c r="H220" s="2551"/>
      <c r="I220" s="2551"/>
      <c r="J220" s="2551"/>
      <c r="K220" s="2551"/>
      <c r="L220" s="2551"/>
      <c r="M220" s="2960"/>
      <c r="N220" s="2961"/>
      <c r="O220" s="2960"/>
      <c r="P220" s="2961"/>
      <c r="Q220" s="2551"/>
      <c r="R220" s="2551"/>
      <c r="S220" s="2551"/>
      <c r="T220" s="2551"/>
      <c r="U220" s="2551"/>
      <c r="V220" s="2551"/>
      <c r="W220" s="2551"/>
    </row>
    <row r="221" spans="1:23" ht="15.75" customHeight="1">
      <c r="A221" s="2551"/>
      <c r="B221" s="2957"/>
      <c r="C221" s="2551"/>
      <c r="D221" s="2551"/>
      <c r="E221" s="2551"/>
      <c r="F221" s="2958"/>
      <c r="G221" s="2551"/>
      <c r="H221" s="2551"/>
      <c r="I221" s="2551"/>
      <c r="J221" s="2551"/>
      <c r="K221" s="2551"/>
      <c r="L221" s="2551"/>
      <c r="M221" s="2960"/>
      <c r="N221" s="2961"/>
      <c r="O221" s="2960"/>
      <c r="P221" s="2961"/>
      <c r="Q221" s="2551"/>
      <c r="R221" s="2551"/>
      <c r="S221" s="2551"/>
      <c r="T221" s="2551"/>
      <c r="U221" s="2551"/>
      <c r="V221" s="2551"/>
      <c r="W221" s="2551"/>
    </row>
    <row r="222" spans="1:23" ht="15.75" customHeight="1">
      <c r="A222" s="2551"/>
      <c r="B222" s="2957"/>
      <c r="C222" s="2551"/>
      <c r="D222" s="2551"/>
      <c r="E222" s="2551"/>
      <c r="F222" s="2958"/>
      <c r="G222" s="2551"/>
      <c r="H222" s="2551"/>
      <c r="I222" s="2551"/>
      <c r="J222" s="2551"/>
      <c r="K222" s="2551"/>
      <c r="L222" s="2551"/>
      <c r="M222" s="2960"/>
      <c r="N222" s="2961"/>
      <c r="O222" s="2960"/>
      <c r="P222" s="2961"/>
      <c r="Q222" s="2551"/>
      <c r="R222" s="2551"/>
      <c r="S222" s="2551"/>
      <c r="T222" s="2551"/>
      <c r="U222" s="2551"/>
      <c r="V222" s="2551"/>
      <c r="W222" s="2551"/>
    </row>
    <row r="223" spans="1:23" ht="15.75" customHeight="1">
      <c r="A223" s="2551"/>
      <c r="B223" s="2957"/>
      <c r="C223" s="2551"/>
      <c r="D223" s="2551"/>
      <c r="E223" s="2551"/>
      <c r="F223" s="2958"/>
      <c r="G223" s="2551"/>
      <c r="H223" s="2551"/>
      <c r="I223" s="2551"/>
      <c r="J223" s="2551"/>
      <c r="K223" s="2551"/>
      <c r="L223" s="2551"/>
      <c r="M223" s="2960"/>
      <c r="N223" s="2961"/>
      <c r="O223" s="2960"/>
      <c r="P223" s="2961"/>
      <c r="Q223" s="2551"/>
      <c r="R223" s="2551"/>
      <c r="S223" s="2551"/>
      <c r="T223" s="2551"/>
      <c r="U223" s="2551"/>
      <c r="V223" s="2551"/>
      <c r="W223" s="2551"/>
    </row>
    <row r="224" spans="1:23" ht="15.75" customHeight="1">
      <c r="A224" s="2551"/>
      <c r="B224" s="2957"/>
      <c r="C224" s="2551"/>
      <c r="D224" s="2551"/>
      <c r="E224" s="2551"/>
      <c r="F224" s="2958"/>
      <c r="G224" s="2551"/>
      <c r="H224" s="2551"/>
      <c r="I224" s="2551"/>
      <c r="J224" s="2551"/>
      <c r="K224" s="2551"/>
      <c r="L224" s="2551"/>
      <c r="M224" s="2960"/>
      <c r="N224" s="2961"/>
      <c r="O224" s="2960"/>
      <c r="P224" s="2961"/>
      <c r="Q224" s="2551"/>
      <c r="R224" s="2551"/>
      <c r="S224" s="2551"/>
      <c r="T224" s="2551"/>
      <c r="U224" s="2551"/>
      <c r="V224" s="2551"/>
      <c r="W224" s="2551"/>
    </row>
    <row r="225" spans="1:23" ht="15.75" customHeight="1">
      <c r="A225" s="2551"/>
      <c r="B225" s="2957"/>
      <c r="C225" s="2551"/>
      <c r="D225" s="2551"/>
      <c r="E225" s="2551"/>
      <c r="F225" s="2958"/>
      <c r="G225" s="2551"/>
      <c r="H225" s="2551"/>
      <c r="I225" s="2551"/>
      <c r="J225" s="2551"/>
      <c r="K225" s="2551"/>
      <c r="L225" s="2551"/>
      <c r="M225" s="2960"/>
      <c r="N225" s="2961"/>
      <c r="O225" s="2960"/>
      <c r="P225" s="2961"/>
      <c r="Q225" s="2551"/>
      <c r="R225" s="2551"/>
      <c r="S225" s="2551"/>
      <c r="T225" s="2551"/>
      <c r="U225" s="2551"/>
      <c r="V225" s="2551"/>
      <c r="W225" s="2551"/>
    </row>
    <row r="226" spans="1:23" ht="15.75" customHeight="1">
      <c r="A226" s="2551"/>
      <c r="B226" s="2957"/>
      <c r="C226" s="2551"/>
      <c r="D226" s="2551"/>
      <c r="E226" s="2551"/>
      <c r="F226" s="2958"/>
      <c r="G226" s="2551"/>
      <c r="H226" s="2551"/>
      <c r="I226" s="2551"/>
      <c r="J226" s="2551"/>
      <c r="K226" s="2551"/>
      <c r="L226" s="2551"/>
      <c r="M226" s="2960"/>
      <c r="N226" s="2961"/>
      <c r="O226" s="2960"/>
      <c r="P226" s="2961"/>
      <c r="Q226" s="2551"/>
      <c r="R226" s="2551"/>
      <c r="S226" s="2551"/>
      <c r="T226" s="2551"/>
      <c r="U226" s="2551"/>
      <c r="V226" s="2551"/>
      <c r="W226" s="2551"/>
    </row>
    <row r="227" spans="1:23" ht="15.75" customHeight="1">
      <c r="A227" s="2551"/>
      <c r="B227" s="2957"/>
      <c r="C227" s="2551"/>
      <c r="D227" s="2551"/>
      <c r="E227" s="2551"/>
      <c r="F227" s="2958"/>
      <c r="G227" s="2551"/>
      <c r="H227" s="2551"/>
      <c r="I227" s="2551"/>
      <c r="J227" s="2551"/>
      <c r="K227" s="2551"/>
      <c r="L227" s="2551"/>
      <c r="M227" s="2960"/>
      <c r="N227" s="2961"/>
      <c r="O227" s="2960"/>
      <c r="P227" s="2961"/>
      <c r="Q227" s="2551"/>
      <c r="R227" s="2551"/>
      <c r="S227" s="2551"/>
      <c r="T227" s="2551"/>
      <c r="U227" s="2551"/>
      <c r="V227" s="2551"/>
      <c r="W227" s="2551"/>
    </row>
    <row r="228" spans="1:23" ht="15.75" customHeight="1">
      <c r="A228" s="2551"/>
      <c r="B228" s="2957"/>
      <c r="C228" s="2551"/>
      <c r="D228" s="2551"/>
      <c r="E228" s="2551"/>
      <c r="F228" s="2958"/>
      <c r="G228" s="2551"/>
      <c r="H228" s="2551"/>
      <c r="I228" s="2551"/>
      <c r="J228" s="2551"/>
      <c r="K228" s="2551"/>
      <c r="L228" s="2551"/>
      <c r="M228" s="2960"/>
      <c r="N228" s="2961"/>
      <c r="O228" s="2960"/>
      <c r="P228" s="2961"/>
      <c r="Q228" s="2551"/>
      <c r="R228" s="2551"/>
      <c r="S228" s="2551"/>
      <c r="T228" s="2551"/>
      <c r="U228" s="2551"/>
      <c r="V228" s="2551"/>
      <c r="W228" s="2551"/>
    </row>
    <row r="229" spans="1:23" ht="15.75" customHeight="1">
      <c r="A229" s="2551"/>
      <c r="B229" s="2957"/>
      <c r="C229" s="2551"/>
      <c r="D229" s="2551"/>
      <c r="E229" s="2551"/>
      <c r="F229" s="2958"/>
      <c r="G229" s="2551"/>
      <c r="H229" s="2551"/>
      <c r="I229" s="2551"/>
      <c r="J229" s="2551"/>
      <c r="K229" s="2551"/>
      <c r="L229" s="2551"/>
      <c r="M229" s="2960"/>
      <c r="N229" s="2961"/>
      <c r="O229" s="2960"/>
      <c r="P229" s="2961"/>
      <c r="Q229" s="2551"/>
      <c r="R229" s="2551"/>
      <c r="S229" s="2551"/>
      <c r="T229" s="2551"/>
      <c r="U229" s="2551"/>
      <c r="V229" s="2551"/>
      <c r="W229" s="2551"/>
    </row>
    <row r="230" spans="1:23" ht="15.75" customHeight="1">
      <c r="A230" s="2551"/>
      <c r="B230" s="2957"/>
      <c r="C230" s="2551"/>
      <c r="D230" s="2551"/>
      <c r="E230" s="2551"/>
      <c r="F230" s="2958"/>
      <c r="G230" s="2551"/>
      <c r="H230" s="2551"/>
      <c r="I230" s="2551"/>
      <c r="J230" s="2551"/>
      <c r="K230" s="2551"/>
      <c r="L230" s="2551"/>
      <c r="M230" s="2960"/>
      <c r="N230" s="2961"/>
      <c r="O230" s="2960"/>
      <c r="P230" s="2961"/>
      <c r="Q230" s="2551"/>
      <c r="R230" s="2551"/>
      <c r="S230" s="2551"/>
      <c r="T230" s="2551"/>
      <c r="U230" s="2551"/>
      <c r="V230" s="2551"/>
      <c r="W230" s="2551"/>
    </row>
    <row r="231" spans="1:23" ht="15.75" customHeight="1">
      <c r="A231" s="2551"/>
      <c r="B231" s="2957"/>
      <c r="C231" s="2551"/>
      <c r="D231" s="2551"/>
      <c r="E231" s="2551"/>
      <c r="F231" s="2958"/>
      <c r="G231" s="2551"/>
      <c r="H231" s="2551"/>
      <c r="I231" s="2551"/>
      <c r="J231" s="2551"/>
      <c r="K231" s="2551"/>
      <c r="L231" s="2551"/>
      <c r="M231" s="2960"/>
      <c r="N231" s="2961"/>
      <c r="O231" s="2960"/>
      <c r="P231" s="2961"/>
      <c r="Q231" s="2551"/>
      <c r="R231" s="2551"/>
      <c r="S231" s="2551"/>
      <c r="T231" s="2551"/>
      <c r="U231" s="2551"/>
      <c r="V231" s="2551"/>
      <c r="W231" s="2551"/>
    </row>
    <row r="232" spans="1:23" ht="15.75" customHeight="1">
      <c r="A232" s="2551"/>
      <c r="B232" s="2957"/>
      <c r="C232" s="2551"/>
      <c r="D232" s="2551"/>
      <c r="E232" s="2551"/>
      <c r="F232" s="2958"/>
      <c r="G232" s="2551"/>
      <c r="H232" s="2551"/>
      <c r="I232" s="2551"/>
      <c r="J232" s="2551"/>
      <c r="K232" s="2551"/>
      <c r="L232" s="2551"/>
      <c r="M232" s="2960"/>
      <c r="N232" s="2961"/>
      <c r="O232" s="2960"/>
      <c r="P232" s="2961"/>
      <c r="Q232" s="2551"/>
      <c r="R232" s="2551"/>
      <c r="S232" s="2551"/>
      <c r="T232" s="2551"/>
      <c r="U232" s="2551"/>
      <c r="V232" s="2551"/>
      <c r="W232" s="2551"/>
    </row>
    <row r="233" spans="1:23" ht="15.75" customHeight="1">
      <c r="A233" s="2551"/>
      <c r="B233" s="2957"/>
      <c r="C233" s="2551"/>
      <c r="D233" s="2551"/>
      <c r="E233" s="2551"/>
      <c r="F233" s="2958"/>
      <c r="G233" s="2551"/>
      <c r="H233" s="2551"/>
      <c r="I233" s="2551"/>
      <c r="J233" s="2551"/>
      <c r="K233" s="2551"/>
      <c r="L233" s="2551"/>
      <c r="M233" s="2960"/>
      <c r="N233" s="2961"/>
      <c r="O233" s="2960"/>
      <c r="P233" s="2961"/>
      <c r="Q233" s="2551"/>
      <c r="R233" s="2551"/>
      <c r="S233" s="2551"/>
      <c r="T233" s="2551"/>
      <c r="U233" s="2551"/>
      <c r="V233" s="2551"/>
      <c r="W233" s="2551"/>
    </row>
    <row r="234" spans="1:23" ht="15.75" customHeight="1">
      <c r="A234" s="2551"/>
      <c r="B234" s="2957"/>
      <c r="C234" s="2551"/>
      <c r="D234" s="2551"/>
      <c r="E234" s="2551"/>
      <c r="F234" s="2958"/>
      <c r="G234" s="2551"/>
      <c r="H234" s="2551"/>
      <c r="I234" s="2551"/>
      <c r="J234" s="2551"/>
      <c r="K234" s="2551"/>
      <c r="L234" s="2551"/>
      <c r="M234" s="2960"/>
      <c r="N234" s="2961"/>
      <c r="O234" s="2960"/>
      <c r="P234" s="2961"/>
      <c r="Q234" s="2551"/>
      <c r="R234" s="2551"/>
      <c r="S234" s="2551"/>
      <c r="T234" s="2551"/>
      <c r="U234" s="2551"/>
      <c r="V234" s="2551"/>
      <c r="W234" s="2551"/>
    </row>
    <row r="235" spans="1:23" ht="15.75" customHeight="1">
      <c r="A235" s="2551"/>
      <c r="B235" s="2957"/>
      <c r="C235" s="2551"/>
      <c r="D235" s="2551"/>
      <c r="E235" s="2551"/>
      <c r="F235" s="2958"/>
      <c r="G235" s="2551"/>
      <c r="H235" s="2551"/>
      <c r="I235" s="2551"/>
      <c r="J235" s="2551"/>
      <c r="K235" s="2551"/>
      <c r="L235" s="2551"/>
      <c r="M235" s="2960"/>
      <c r="N235" s="2961"/>
      <c r="O235" s="2960"/>
      <c r="P235" s="2961"/>
      <c r="Q235" s="2551"/>
      <c r="R235" s="2551"/>
      <c r="S235" s="2551"/>
      <c r="T235" s="2551"/>
      <c r="U235" s="2551"/>
      <c r="V235" s="2551"/>
      <c r="W235" s="2551"/>
    </row>
    <row r="236" spans="1:23" ht="15.75" customHeight="1">
      <c r="A236" s="2551"/>
      <c r="B236" s="2957"/>
      <c r="C236" s="2551"/>
      <c r="D236" s="2551"/>
      <c r="E236" s="2551"/>
      <c r="F236" s="2958"/>
      <c r="G236" s="2551"/>
      <c r="H236" s="2551"/>
      <c r="I236" s="2551"/>
      <c r="J236" s="2551"/>
      <c r="K236" s="2551"/>
      <c r="L236" s="2551"/>
      <c r="M236" s="2960"/>
      <c r="N236" s="2961"/>
      <c r="O236" s="2960"/>
      <c r="P236" s="2961"/>
      <c r="Q236" s="2551"/>
      <c r="R236" s="2551"/>
      <c r="S236" s="2551"/>
      <c r="T236" s="2551"/>
      <c r="U236" s="2551"/>
      <c r="V236" s="2551"/>
      <c r="W236" s="2551"/>
    </row>
    <row r="237" spans="1:23" ht="15.75" customHeight="1">
      <c r="A237" s="2551"/>
      <c r="B237" s="2957"/>
      <c r="C237" s="2551"/>
      <c r="D237" s="2551"/>
      <c r="E237" s="2551"/>
      <c r="F237" s="2958"/>
      <c r="G237" s="2551"/>
      <c r="H237" s="2551"/>
      <c r="I237" s="2551"/>
      <c r="J237" s="2551"/>
      <c r="K237" s="2551"/>
      <c r="L237" s="2551"/>
      <c r="M237" s="2960"/>
      <c r="N237" s="2961"/>
      <c r="O237" s="2960"/>
      <c r="P237" s="2961"/>
      <c r="Q237" s="2551"/>
      <c r="R237" s="2551"/>
      <c r="S237" s="2551"/>
      <c r="T237" s="2551"/>
      <c r="U237" s="2551"/>
      <c r="V237" s="2551"/>
      <c r="W237" s="2551"/>
    </row>
    <row r="238" spans="1:23" ht="15.75" customHeight="1">
      <c r="A238" s="2551"/>
      <c r="B238" s="2957"/>
      <c r="C238" s="2551"/>
      <c r="D238" s="2551"/>
      <c r="E238" s="2551"/>
      <c r="F238" s="2958"/>
      <c r="G238" s="2551"/>
      <c r="H238" s="2551"/>
      <c r="I238" s="2551"/>
      <c r="J238" s="2551"/>
      <c r="K238" s="2551"/>
      <c r="L238" s="2551"/>
      <c r="M238" s="2960"/>
      <c r="N238" s="2961"/>
      <c r="O238" s="2960"/>
      <c r="P238" s="2961"/>
      <c r="Q238" s="2551"/>
      <c r="R238" s="2551"/>
      <c r="S238" s="2551"/>
      <c r="T238" s="2551"/>
      <c r="U238" s="2551"/>
      <c r="V238" s="2551"/>
      <c r="W238" s="2551"/>
    </row>
    <row r="239" spans="1:23" ht="15.75" customHeight="1">
      <c r="A239" s="2551"/>
      <c r="B239" s="2957"/>
      <c r="C239" s="2551"/>
      <c r="D239" s="2551"/>
      <c r="E239" s="2551"/>
      <c r="F239" s="2958"/>
      <c r="G239" s="2551"/>
      <c r="H239" s="2551"/>
      <c r="I239" s="2551"/>
      <c r="J239" s="2551"/>
      <c r="K239" s="2551"/>
      <c r="L239" s="2551"/>
      <c r="M239" s="2960"/>
      <c r="N239" s="2961"/>
      <c r="O239" s="2960"/>
      <c r="P239" s="2961"/>
      <c r="Q239" s="2551"/>
      <c r="R239" s="2551"/>
      <c r="S239" s="2551"/>
      <c r="T239" s="2551"/>
      <c r="U239" s="2551"/>
      <c r="V239" s="2551"/>
      <c r="W239" s="2551"/>
    </row>
    <row r="240" spans="1:23" ht="15.75" customHeight="1">
      <c r="A240" s="2551"/>
      <c r="B240" s="2957"/>
      <c r="C240" s="2551"/>
      <c r="D240" s="2551"/>
      <c r="E240" s="2551"/>
      <c r="F240" s="2958"/>
      <c r="G240" s="2551"/>
      <c r="H240" s="2551"/>
      <c r="I240" s="2551"/>
      <c r="J240" s="2551"/>
      <c r="K240" s="2551"/>
      <c r="L240" s="2551"/>
      <c r="M240" s="2960"/>
      <c r="N240" s="2961"/>
      <c r="O240" s="2960"/>
      <c r="P240" s="2961"/>
      <c r="Q240" s="2551"/>
      <c r="R240" s="2551"/>
      <c r="S240" s="2551"/>
      <c r="T240" s="2551"/>
      <c r="U240" s="2551"/>
      <c r="V240" s="2551"/>
      <c r="W240" s="2551"/>
    </row>
    <row r="241" spans="1:23" ht="15.75" customHeight="1">
      <c r="A241" s="2551"/>
      <c r="B241" s="2957"/>
      <c r="C241" s="2551"/>
      <c r="D241" s="2551"/>
      <c r="E241" s="2551"/>
      <c r="F241" s="2958"/>
      <c r="G241" s="2551"/>
      <c r="H241" s="2551"/>
      <c r="I241" s="2551"/>
      <c r="J241" s="2551"/>
      <c r="K241" s="2551"/>
      <c r="L241" s="2551"/>
      <c r="M241" s="2960"/>
      <c r="N241" s="2961"/>
      <c r="O241" s="2960"/>
      <c r="P241" s="2961"/>
      <c r="Q241" s="2551"/>
      <c r="R241" s="2551"/>
      <c r="S241" s="2551"/>
      <c r="T241" s="2551"/>
      <c r="U241" s="2551"/>
      <c r="V241" s="2551"/>
      <c r="W241" s="2551"/>
    </row>
    <row r="242" spans="1:23" ht="15.75" customHeight="1">
      <c r="A242" s="2551"/>
      <c r="B242" s="2957"/>
      <c r="C242" s="2551"/>
      <c r="D242" s="2551"/>
      <c r="E242" s="2551"/>
      <c r="F242" s="2958"/>
      <c r="G242" s="2551"/>
      <c r="H242" s="2551"/>
      <c r="I242" s="2551"/>
      <c r="J242" s="2551"/>
      <c r="K242" s="2551"/>
      <c r="L242" s="2551"/>
      <c r="M242" s="2960"/>
      <c r="N242" s="2961"/>
      <c r="O242" s="2960"/>
      <c r="P242" s="2961"/>
      <c r="Q242" s="2551"/>
      <c r="R242" s="2551"/>
      <c r="S242" s="2551"/>
      <c r="T242" s="2551"/>
      <c r="U242" s="2551"/>
      <c r="V242" s="2551"/>
      <c r="W242" s="2551"/>
    </row>
    <row r="243" spans="1:23" ht="15.75" customHeight="1">
      <c r="A243" s="2551"/>
      <c r="B243" s="2957"/>
      <c r="C243" s="2551"/>
      <c r="D243" s="2551"/>
      <c r="E243" s="2551"/>
      <c r="F243" s="2958"/>
      <c r="G243" s="2551"/>
      <c r="H243" s="2551"/>
      <c r="I243" s="2551"/>
      <c r="J243" s="2551"/>
      <c r="K243" s="2551"/>
      <c r="L243" s="2551"/>
      <c r="M243" s="2960"/>
      <c r="N243" s="2961"/>
      <c r="O243" s="2960"/>
      <c r="P243" s="2961"/>
      <c r="Q243" s="2551"/>
      <c r="R243" s="2551"/>
      <c r="S243" s="2551"/>
      <c r="T243" s="2551"/>
      <c r="U243" s="2551"/>
      <c r="V243" s="2551"/>
      <c r="W243" s="2551"/>
    </row>
    <row r="244" spans="1:23" ht="15.75" customHeight="1">
      <c r="A244" s="2551"/>
      <c r="B244" s="2957"/>
      <c r="C244" s="2551"/>
      <c r="D244" s="2551"/>
      <c r="E244" s="2551"/>
      <c r="F244" s="2958"/>
      <c r="G244" s="2551"/>
      <c r="H244" s="2551"/>
      <c r="I244" s="2551"/>
      <c r="J244" s="2551"/>
      <c r="K244" s="2551"/>
      <c r="L244" s="2551"/>
      <c r="M244" s="2960"/>
      <c r="N244" s="2961"/>
      <c r="O244" s="2960"/>
      <c r="P244" s="2961"/>
      <c r="Q244" s="2551"/>
      <c r="R244" s="2551"/>
      <c r="S244" s="2551"/>
      <c r="T244" s="2551"/>
      <c r="U244" s="2551"/>
      <c r="V244" s="2551"/>
      <c r="W244" s="2551"/>
    </row>
    <row r="245" spans="1:23" ht="15.75" customHeight="1">
      <c r="A245" s="2551"/>
      <c r="B245" s="2957"/>
      <c r="C245" s="2551"/>
      <c r="D245" s="2551"/>
      <c r="E245" s="2551"/>
      <c r="F245" s="2958"/>
      <c r="G245" s="2551"/>
      <c r="H245" s="2551"/>
      <c r="I245" s="2551"/>
      <c r="J245" s="2551"/>
      <c r="K245" s="2551"/>
      <c r="L245" s="2551"/>
      <c r="M245" s="2960"/>
      <c r="N245" s="2961"/>
      <c r="O245" s="2960"/>
      <c r="P245" s="2961"/>
      <c r="Q245" s="2551"/>
      <c r="R245" s="2551"/>
      <c r="S245" s="2551"/>
      <c r="T245" s="2551"/>
      <c r="U245" s="2551"/>
      <c r="V245" s="2551"/>
      <c r="W245" s="2551"/>
    </row>
    <row r="246" spans="1:23" ht="15.75" customHeight="1">
      <c r="A246" s="2551"/>
      <c r="B246" s="2957"/>
      <c r="C246" s="2551"/>
      <c r="D246" s="2551"/>
      <c r="E246" s="2551"/>
      <c r="F246" s="2958"/>
      <c r="G246" s="2551"/>
      <c r="H246" s="2551"/>
      <c r="I246" s="2551"/>
      <c r="J246" s="2551"/>
      <c r="K246" s="2551"/>
      <c r="L246" s="2551"/>
      <c r="M246" s="2960"/>
      <c r="N246" s="2961"/>
      <c r="O246" s="2960"/>
      <c r="P246" s="2961"/>
      <c r="Q246" s="2551"/>
      <c r="R246" s="2551"/>
      <c r="S246" s="2551"/>
      <c r="T246" s="2551"/>
      <c r="U246" s="2551"/>
      <c r="V246" s="2551"/>
      <c r="W246" s="2551"/>
    </row>
    <row r="247" spans="1:23" ht="15.75" customHeight="1">
      <c r="A247" s="2551"/>
      <c r="B247" s="2957"/>
      <c r="C247" s="2551"/>
      <c r="D247" s="2551"/>
      <c r="E247" s="2551"/>
      <c r="F247" s="2958"/>
      <c r="G247" s="2551"/>
      <c r="H247" s="2551"/>
      <c r="I247" s="2551"/>
      <c r="J247" s="2551"/>
      <c r="K247" s="2551"/>
      <c r="L247" s="2551"/>
      <c r="M247" s="2960"/>
      <c r="N247" s="2961"/>
      <c r="O247" s="2960"/>
      <c r="P247" s="2961"/>
      <c r="Q247" s="2551"/>
      <c r="R247" s="2551"/>
      <c r="S247" s="2551"/>
      <c r="T247" s="2551"/>
      <c r="U247" s="2551"/>
      <c r="V247" s="2551"/>
      <c r="W247" s="2551"/>
    </row>
    <row r="248" spans="1:23" ht="15.75" customHeight="1">
      <c r="A248" s="2551"/>
      <c r="B248" s="2957"/>
      <c r="C248" s="2551"/>
      <c r="D248" s="2551"/>
      <c r="E248" s="2551"/>
      <c r="F248" s="2958"/>
      <c r="G248" s="2551"/>
      <c r="H248" s="2551"/>
      <c r="I248" s="2551"/>
      <c r="J248" s="2551"/>
      <c r="K248" s="2551"/>
      <c r="L248" s="2551"/>
      <c r="M248" s="2960"/>
      <c r="N248" s="2961"/>
      <c r="O248" s="2960"/>
      <c r="P248" s="2961"/>
      <c r="Q248" s="2551"/>
      <c r="R248" s="2551"/>
      <c r="S248" s="2551"/>
      <c r="T248" s="2551"/>
      <c r="U248" s="2551"/>
      <c r="V248" s="2551"/>
      <c r="W248" s="2551"/>
    </row>
    <row r="249" spans="1:23" ht="15.75" customHeight="1">
      <c r="A249" s="2551"/>
      <c r="B249" s="2957"/>
      <c r="C249" s="2551"/>
      <c r="D249" s="2551"/>
      <c r="E249" s="2551"/>
      <c r="F249" s="2958"/>
      <c r="G249" s="2551"/>
      <c r="H249" s="2551"/>
      <c r="I249" s="2551"/>
      <c r="J249" s="2551"/>
      <c r="K249" s="2551"/>
      <c r="L249" s="2551"/>
      <c r="M249" s="2960"/>
      <c r="N249" s="2961"/>
      <c r="O249" s="2960"/>
      <c r="P249" s="2961"/>
      <c r="Q249" s="2551"/>
      <c r="R249" s="2551"/>
      <c r="S249" s="2551"/>
      <c r="T249" s="2551"/>
      <c r="U249" s="2551"/>
      <c r="V249" s="2551"/>
      <c r="W249" s="2551"/>
    </row>
    <row r="250" spans="1:23" ht="15.75" customHeight="1">
      <c r="A250" s="2551"/>
      <c r="B250" s="2957"/>
      <c r="C250" s="2551"/>
      <c r="D250" s="2551"/>
      <c r="E250" s="2551"/>
      <c r="F250" s="2958"/>
      <c r="G250" s="2551"/>
      <c r="H250" s="2551"/>
      <c r="I250" s="2551"/>
      <c r="J250" s="2551"/>
      <c r="K250" s="2551"/>
      <c r="L250" s="2551"/>
      <c r="M250" s="2960"/>
      <c r="N250" s="2961"/>
      <c r="O250" s="2960"/>
      <c r="P250" s="2961"/>
      <c r="Q250" s="2551"/>
      <c r="R250" s="2551"/>
      <c r="S250" s="2551"/>
      <c r="T250" s="2551"/>
      <c r="U250" s="2551"/>
      <c r="V250" s="2551"/>
      <c r="W250" s="2551"/>
    </row>
    <row r="251" spans="1:23" ht="15.75" customHeight="1">
      <c r="A251" s="2551"/>
      <c r="B251" s="2957"/>
      <c r="C251" s="2551"/>
      <c r="D251" s="2551"/>
      <c r="E251" s="2551"/>
      <c r="F251" s="2958"/>
      <c r="G251" s="2551"/>
      <c r="H251" s="2551"/>
      <c r="I251" s="2551"/>
      <c r="J251" s="2551"/>
      <c r="K251" s="2551"/>
      <c r="L251" s="2551"/>
      <c r="M251" s="2960"/>
      <c r="N251" s="2961"/>
      <c r="O251" s="2960"/>
      <c r="P251" s="2961"/>
      <c r="Q251" s="2551"/>
      <c r="R251" s="2551"/>
      <c r="S251" s="2551"/>
      <c r="T251" s="2551"/>
      <c r="U251" s="2551"/>
      <c r="V251" s="2551"/>
      <c r="W251" s="2551"/>
    </row>
    <row r="252" spans="1:23" ht="15.75" customHeight="1">
      <c r="A252" s="2551"/>
      <c r="B252" s="2957"/>
      <c r="C252" s="2551"/>
      <c r="D252" s="2551"/>
      <c r="E252" s="2551"/>
      <c r="F252" s="2958"/>
      <c r="G252" s="2551"/>
      <c r="H252" s="2551"/>
      <c r="I252" s="2551"/>
      <c r="J252" s="2551"/>
      <c r="K252" s="2551"/>
      <c r="L252" s="2551"/>
      <c r="M252" s="2960"/>
      <c r="N252" s="2961"/>
      <c r="O252" s="2960"/>
      <c r="P252" s="2961"/>
      <c r="Q252" s="2551"/>
      <c r="R252" s="2551"/>
      <c r="S252" s="2551"/>
      <c r="T252" s="2551"/>
      <c r="U252" s="2551"/>
      <c r="V252" s="2551"/>
      <c r="W252" s="2551"/>
    </row>
    <row r="253" spans="1:23" ht="15.75" customHeight="1">
      <c r="A253" s="2551"/>
      <c r="B253" s="2957"/>
      <c r="C253" s="2551"/>
      <c r="D253" s="2551"/>
      <c r="E253" s="2551"/>
      <c r="F253" s="2958"/>
      <c r="G253" s="2551"/>
      <c r="H253" s="2551"/>
      <c r="I253" s="2551"/>
      <c r="J253" s="2551"/>
      <c r="K253" s="2551"/>
      <c r="L253" s="2551"/>
      <c r="M253" s="2960"/>
      <c r="N253" s="2961"/>
      <c r="O253" s="2960"/>
      <c r="P253" s="2961"/>
      <c r="Q253" s="2551"/>
      <c r="R253" s="2551"/>
      <c r="S253" s="2551"/>
      <c r="T253" s="2551"/>
      <c r="U253" s="2551"/>
      <c r="V253" s="2551"/>
      <c r="W253" s="2551"/>
    </row>
    <row r="254" spans="1:23" ht="15.75" customHeight="1">
      <c r="A254" s="2551"/>
      <c r="B254" s="2957"/>
      <c r="C254" s="2551"/>
      <c r="D254" s="2551"/>
      <c r="E254" s="2551"/>
      <c r="F254" s="2958"/>
      <c r="G254" s="2551"/>
      <c r="H254" s="2551"/>
      <c r="I254" s="2551"/>
      <c r="J254" s="2551"/>
      <c r="K254" s="2551"/>
      <c r="L254" s="2551"/>
      <c r="M254" s="2960"/>
      <c r="N254" s="2961"/>
      <c r="O254" s="2960"/>
      <c r="P254" s="2961"/>
      <c r="Q254" s="2551"/>
      <c r="R254" s="2551"/>
      <c r="S254" s="2551"/>
      <c r="T254" s="2551"/>
      <c r="U254" s="2551"/>
      <c r="V254" s="2551"/>
      <c r="W254" s="2551"/>
    </row>
    <row r="255" spans="1:23" ht="15.75" customHeight="1">
      <c r="A255" s="2551"/>
      <c r="B255" s="2957"/>
      <c r="C255" s="2551"/>
      <c r="D255" s="2551"/>
      <c r="E255" s="2551"/>
      <c r="F255" s="2958"/>
      <c r="G255" s="2551"/>
      <c r="H255" s="2551"/>
      <c r="I255" s="2551"/>
      <c r="J255" s="2551"/>
      <c r="K255" s="2551"/>
      <c r="L255" s="2551"/>
      <c r="M255" s="2960"/>
      <c r="N255" s="2961"/>
      <c r="O255" s="2960"/>
      <c r="P255" s="2961"/>
      <c r="Q255" s="2551"/>
      <c r="R255" s="2551"/>
      <c r="S255" s="2551"/>
      <c r="T255" s="2551"/>
      <c r="U255" s="2551"/>
      <c r="V255" s="2551"/>
      <c r="W255" s="2551"/>
    </row>
    <row r="256" spans="1:23" ht="15.75" customHeight="1">
      <c r="A256" s="2551"/>
      <c r="B256" s="2957"/>
      <c r="C256" s="2551"/>
      <c r="D256" s="2551"/>
      <c r="E256" s="2551"/>
      <c r="F256" s="2958"/>
      <c r="G256" s="2551"/>
      <c r="H256" s="2551"/>
      <c r="I256" s="2551"/>
      <c r="J256" s="2551"/>
      <c r="K256" s="2551"/>
      <c r="L256" s="2551"/>
      <c r="M256" s="2960"/>
      <c r="N256" s="2961"/>
      <c r="O256" s="2960"/>
      <c r="P256" s="2961"/>
      <c r="Q256" s="2551"/>
      <c r="R256" s="2551"/>
      <c r="S256" s="2551"/>
      <c r="T256" s="2551"/>
      <c r="U256" s="2551"/>
      <c r="V256" s="2551"/>
      <c r="W256" s="2551"/>
    </row>
    <row r="257" spans="1:23" ht="15.75" customHeight="1">
      <c r="A257" s="2551"/>
      <c r="B257" s="2957"/>
      <c r="C257" s="2551"/>
      <c r="D257" s="2551"/>
      <c r="E257" s="2551"/>
      <c r="F257" s="2958"/>
      <c r="G257" s="2551"/>
      <c r="H257" s="2551"/>
      <c r="I257" s="2551"/>
      <c r="J257" s="2551"/>
      <c r="K257" s="2551"/>
      <c r="L257" s="2551"/>
      <c r="M257" s="2960"/>
      <c r="N257" s="2961"/>
      <c r="O257" s="2960"/>
      <c r="P257" s="2961"/>
      <c r="Q257" s="2551"/>
      <c r="R257" s="2551"/>
      <c r="S257" s="2551"/>
      <c r="T257" s="2551"/>
      <c r="U257" s="2551"/>
      <c r="V257" s="2551"/>
      <c r="W257" s="2551"/>
    </row>
    <row r="258" spans="1:23" ht="15.75" customHeight="1">
      <c r="A258" s="2551"/>
      <c r="B258" s="2957"/>
      <c r="C258" s="2551"/>
      <c r="D258" s="2551"/>
      <c r="E258" s="2551"/>
      <c r="F258" s="2958"/>
      <c r="G258" s="2551"/>
      <c r="H258" s="2551"/>
      <c r="I258" s="2551"/>
      <c r="J258" s="2551"/>
      <c r="K258" s="2551"/>
      <c r="L258" s="2551"/>
      <c r="M258" s="2960"/>
      <c r="N258" s="2961"/>
      <c r="O258" s="2960"/>
      <c r="P258" s="2961"/>
      <c r="Q258" s="2551"/>
      <c r="R258" s="2551"/>
      <c r="S258" s="2551"/>
      <c r="T258" s="2551"/>
      <c r="U258" s="2551"/>
      <c r="V258" s="2551"/>
      <c r="W258" s="2551"/>
    </row>
    <row r="259" spans="1:23" ht="15.75" customHeight="1">
      <c r="A259" s="2551"/>
      <c r="B259" s="2957"/>
      <c r="C259" s="2551"/>
      <c r="D259" s="2551"/>
      <c r="E259" s="2551"/>
      <c r="F259" s="2958"/>
      <c r="G259" s="2551"/>
      <c r="H259" s="2551"/>
      <c r="I259" s="2551"/>
      <c r="J259" s="2551"/>
      <c r="K259" s="2551"/>
      <c r="L259" s="2551"/>
      <c r="M259" s="2960"/>
      <c r="N259" s="2961"/>
      <c r="O259" s="2960"/>
      <c r="P259" s="2961"/>
      <c r="Q259" s="2551"/>
      <c r="R259" s="2551"/>
      <c r="S259" s="2551"/>
      <c r="T259" s="2551"/>
      <c r="U259" s="2551"/>
      <c r="V259" s="2551"/>
      <c r="W259" s="2551"/>
    </row>
    <row r="260" spans="1:23" ht="15.75" customHeight="1">
      <c r="A260" s="2551"/>
      <c r="B260" s="2957"/>
      <c r="C260" s="2551"/>
      <c r="D260" s="2551"/>
      <c r="E260" s="2551"/>
      <c r="F260" s="2958"/>
      <c r="G260" s="2551"/>
      <c r="H260" s="2551"/>
      <c r="I260" s="2551"/>
      <c r="J260" s="2551"/>
      <c r="K260" s="2551"/>
      <c r="L260" s="2551"/>
      <c r="M260" s="2960"/>
      <c r="N260" s="2961"/>
      <c r="O260" s="2960"/>
      <c r="P260" s="2961"/>
      <c r="Q260" s="2551"/>
      <c r="R260" s="2551"/>
      <c r="S260" s="2551"/>
      <c r="T260" s="2551"/>
      <c r="U260" s="2551"/>
      <c r="V260" s="2551"/>
      <c r="W260" s="2551"/>
    </row>
    <row r="261" spans="1:23" ht="15.75" customHeight="1">
      <c r="A261" s="2551"/>
      <c r="B261" s="2957"/>
      <c r="C261" s="2551"/>
      <c r="D261" s="2551"/>
      <c r="E261" s="2551"/>
      <c r="F261" s="2958"/>
      <c r="G261" s="2551"/>
      <c r="H261" s="2551"/>
      <c r="I261" s="2551"/>
      <c r="J261" s="2551"/>
      <c r="K261" s="2551"/>
      <c r="L261" s="2551"/>
      <c r="M261" s="2960"/>
      <c r="N261" s="2961"/>
      <c r="O261" s="2960"/>
      <c r="P261" s="2961"/>
      <c r="Q261" s="2551"/>
      <c r="R261" s="2551"/>
      <c r="S261" s="2551"/>
      <c r="T261" s="2551"/>
      <c r="U261" s="2551"/>
      <c r="V261" s="2551"/>
      <c r="W261" s="2551"/>
    </row>
    <row r="262" spans="1:23" ht="15.75" customHeight="1">
      <c r="A262" s="2551"/>
      <c r="B262" s="2957"/>
      <c r="C262" s="2551"/>
      <c r="D262" s="2551"/>
      <c r="E262" s="2551"/>
      <c r="F262" s="2958"/>
      <c r="G262" s="2551"/>
      <c r="H262" s="2551"/>
      <c r="I262" s="2551"/>
      <c r="J262" s="2551"/>
      <c r="K262" s="2551"/>
      <c r="L262" s="2551"/>
      <c r="M262" s="2960"/>
      <c r="N262" s="2961"/>
      <c r="O262" s="2960"/>
      <c r="P262" s="2961"/>
      <c r="Q262" s="2551"/>
      <c r="R262" s="2551"/>
      <c r="S262" s="2551"/>
      <c r="T262" s="2551"/>
      <c r="U262" s="2551"/>
      <c r="V262" s="2551"/>
      <c r="W262" s="2551"/>
    </row>
    <row r="263" spans="1:23" ht="15.75" customHeight="1">
      <c r="A263" s="2551"/>
      <c r="B263" s="2957"/>
      <c r="C263" s="2551"/>
      <c r="D263" s="2551"/>
      <c r="E263" s="2551"/>
      <c r="F263" s="2958"/>
      <c r="G263" s="2551"/>
      <c r="H263" s="2551"/>
      <c r="I263" s="2551"/>
      <c r="J263" s="2551"/>
      <c r="K263" s="2551"/>
      <c r="L263" s="2551"/>
      <c r="M263" s="2960"/>
      <c r="N263" s="2961"/>
      <c r="O263" s="2960"/>
      <c r="P263" s="2961"/>
      <c r="Q263" s="2551"/>
      <c r="R263" s="2551"/>
      <c r="S263" s="2551"/>
      <c r="T263" s="2551"/>
      <c r="U263" s="2551"/>
      <c r="V263" s="2551"/>
      <c r="W263" s="2551"/>
    </row>
    <row r="264" spans="1:23" ht="15.75" customHeight="1">
      <c r="A264" s="2551"/>
      <c r="B264" s="2957"/>
      <c r="C264" s="2551"/>
      <c r="D264" s="2551"/>
      <c r="E264" s="2551"/>
      <c r="F264" s="2958"/>
      <c r="G264" s="2551"/>
      <c r="H264" s="2551"/>
      <c r="I264" s="2551"/>
      <c r="J264" s="2551"/>
      <c r="K264" s="2551"/>
      <c r="L264" s="2551"/>
      <c r="M264" s="2960"/>
      <c r="N264" s="2961"/>
      <c r="O264" s="2960"/>
      <c r="P264" s="2961"/>
      <c r="Q264" s="2551"/>
      <c r="R264" s="2551"/>
      <c r="S264" s="2551"/>
      <c r="T264" s="2551"/>
      <c r="U264" s="2551"/>
      <c r="V264" s="2551"/>
      <c r="W264" s="2551"/>
    </row>
    <row r="265" spans="1:23" ht="15.75" customHeight="1">
      <c r="A265" s="2551"/>
      <c r="B265" s="2957"/>
      <c r="C265" s="2551"/>
      <c r="D265" s="2551"/>
      <c r="E265" s="2551"/>
      <c r="F265" s="2958"/>
      <c r="G265" s="2551"/>
      <c r="H265" s="2551"/>
      <c r="I265" s="2551"/>
      <c r="J265" s="2551"/>
      <c r="K265" s="2551"/>
      <c r="L265" s="2551"/>
      <c r="M265" s="2960"/>
      <c r="N265" s="2961"/>
      <c r="O265" s="2960"/>
      <c r="P265" s="2961"/>
      <c r="Q265" s="2551"/>
      <c r="R265" s="2551"/>
      <c r="S265" s="2551"/>
      <c r="T265" s="2551"/>
      <c r="U265" s="2551"/>
      <c r="V265" s="2551"/>
      <c r="W265" s="2551"/>
    </row>
    <row r="266" spans="1:23" ht="15.75" customHeight="1">
      <c r="A266" s="2551"/>
      <c r="B266" s="2957"/>
      <c r="C266" s="2551"/>
      <c r="D266" s="2551"/>
      <c r="E266" s="2551"/>
      <c r="F266" s="2958"/>
      <c r="G266" s="2551"/>
      <c r="H266" s="2551"/>
      <c r="I266" s="2551"/>
      <c r="J266" s="2551"/>
      <c r="K266" s="2551"/>
      <c r="L266" s="2551"/>
      <c r="M266" s="2960"/>
      <c r="N266" s="2961"/>
      <c r="O266" s="2960"/>
      <c r="P266" s="2961"/>
      <c r="Q266" s="2551"/>
      <c r="R266" s="2551"/>
      <c r="S266" s="2551"/>
      <c r="T266" s="2551"/>
      <c r="U266" s="2551"/>
      <c r="V266" s="2551"/>
      <c r="W266" s="2551"/>
    </row>
    <row r="267" spans="1:23" ht="15.75" customHeight="1">
      <c r="A267" s="2551"/>
      <c r="B267" s="2957"/>
      <c r="C267" s="2551"/>
      <c r="D267" s="2551"/>
      <c r="E267" s="2551"/>
      <c r="F267" s="2958"/>
      <c r="G267" s="2551"/>
      <c r="H267" s="2551"/>
      <c r="I267" s="2551"/>
      <c r="J267" s="2551"/>
      <c r="K267" s="2551"/>
      <c r="L267" s="2551"/>
      <c r="M267" s="2960"/>
      <c r="N267" s="2961"/>
      <c r="O267" s="2960"/>
      <c r="P267" s="2961"/>
      <c r="Q267" s="2551"/>
      <c r="R267" s="2551"/>
      <c r="S267" s="2551"/>
      <c r="T267" s="2551"/>
      <c r="U267" s="2551"/>
      <c r="V267" s="2551"/>
      <c r="W267" s="2551"/>
    </row>
    <row r="268" spans="1:23" ht="15.75" customHeight="1">
      <c r="A268" s="2551"/>
      <c r="B268" s="2957"/>
      <c r="C268" s="2551"/>
      <c r="D268" s="2551"/>
      <c r="E268" s="2551"/>
      <c r="F268" s="2958"/>
      <c r="G268" s="2551"/>
      <c r="H268" s="2551"/>
      <c r="I268" s="2551"/>
      <c r="J268" s="2551"/>
      <c r="K268" s="2551"/>
      <c r="L268" s="2551"/>
      <c r="M268" s="2960"/>
      <c r="N268" s="2961"/>
      <c r="O268" s="2960"/>
      <c r="P268" s="2961"/>
      <c r="Q268" s="2551"/>
      <c r="R268" s="2551"/>
      <c r="S268" s="2551"/>
      <c r="T268" s="2551"/>
      <c r="U268" s="2551"/>
      <c r="V268" s="2551"/>
      <c r="W268" s="2551"/>
    </row>
    <row r="269" spans="1:23" ht="15.75" customHeight="1">
      <c r="A269" s="2551"/>
      <c r="B269" s="2957"/>
      <c r="C269" s="2551"/>
      <c r="D269" s="2551"/>
      <c r="E269" s="2551"/>
      <c r="F269" s="2958"/>
      <c r="G269" s="2551"/>
      <c r="H269" s="2551"/>
      <c r="I269" s="2551"/>
      <c r="J269" s="2551"/>
      <c r="K269" s="2551"/>
      <c r="L269" s="2551"/>
      <c r="M269" s="2960"/>
      <c r="N269" s="2961"/>
      <c r="O269" s="2960"/>
      <c r="P269" s="2961"/>
      <c r="Q269" s="2551"/>
      <c r="R269" s="2551"/>
      <c r="S269" s="2551"/>
      <c r="T269" s="2551"/>
      <c r="U269" s="2551"/>
      <c r="V269" s="2551"/>
      <c r="W269" s="2551"/>
    </row>
    <row r="270" spans="1:23" ht="15.75" customHeight="1">
      <c r="A270" s="2551"/>
      <c r="B270" s="2957"/>
      <c r="C270" s="2551"/>
      <c r="D270" s="2551"/>
      <c r="E270" s="2551"/>
      <c r="F270" s="2958"/>
      <c r="G270" s="2551"/>
      <c r="H270" s="2551"/>
      <c r="I270" s="2551"/>
      <c r="J270" s="2551"/>
      <c r="K270" s="2551"/>
      <c r="L270" s="2551"/>
      <c r="M270" s="2960"/>
      <c r="N270" s="2961"/>
      <c r="O270" s="2960"/>
      <c r="P270" s="2961"/>
      <c r="Q270" s="2551"/>
      <c r="R270" s="2551"/>
      <c r="S270" s="2551"/>
      <c r="T270" s="2551"/>
      <c r="U270" s="2551"/>
      <c r="V270" s="2551"/>
      <c r="W270" s="2551"/>
    </row>
    <row r="271" spans="1:23" ht="15.75" customHeight="1">
      <c r="A271" s="2551"/>
      <c r="B271" s="2957"/>
      <c r="C271" s="2551"/>
      <c r="D271" s="2551"/>
      <c r="E271" s="2551"/>
      <c r="F271" s="2958"/>
      <c r="G271" s="2551"/>
      <c r="H271" s="2551"/>
      <c r="I271" s="2551"/>
      <c r="J271" s="2551"/>
      <c r="K271" s="2551"/>
      <c r="L271" s="2551"/>
      <c r="M271" s="2960"/>
      <c r="N271" s="2961"/>
      <c r="O271" s="2960"/>
      <c r="P271" s="2961"/>
      <c r="Q271" s="2551"/>
      <c r="R271" s="2551"/>
      <c r="S271" s="2551"/>
      <c r="T271" s="2551"/>
      <c r="U271" s="2551"/>
      <c r="V271" s="2551"/>
      <c r="W271" s="2551"/>
    </row>
    <row r="272" spans="1:23" ht="15.75" customHeight="1">
      <c r="A272" s="2551"/>
      <c r="B272" s="2957"/>
      <c r="C272" s="2551"/>
      <c r="D272" s="2551"/>
      <c r="E272" s="2551"/>
      <c r="F272" s="2958"/>
      <c r="G272" s="2551"/>
      <c r="H272" s="2551"/>
      <c r="I272" s="2551"/>
      <c r="J272" s="2551"/>
      <c r="K272" s="2551"/>
      <c r="L272" s="2551"/>
      <c r="M272" s="2960"/>
      <c r="N272" s="2961"/>
      <c r="O272" s="2960"/>
      <c r="P272" s="2961"/>
      <c r="Q272" s="2551"/>
      <c r="R272" s="2551"/>
      <c r="S272" s="2551"/>
      <c r="T272" s="2551"/>
      <c r="U272" s="2551"/>
      <c r="V272" s="2551"/>
      <c r="W272" s="2551"/>
    </row>
    <row r="273" spans="1:23" ht="15.75" customHeight="1">
      <c r="A273" s="2551"/>
      <c r="B273" s="2957"/>
      <c r="C273" s="2551"/>
      <c r="D273" s="2551"/>
      <c r="E273" s="2551"/>
      <c r="F273" s="2958"/>
      <c r="G273" s="2551"/>
      <c r="H273" s="2551"/>
      <c r="I273" s="2551"/>
      <c r="J273" s="2551"/>
      <c r="K273" s="2551"/>
      <c r="L273" s="2551"/>
      <c r="M273" s="2960"/>
      <c r="N273" s="2961"/>
      <c r="O273" s="2960"/>
      <c r="P273" s="2961"/>
      <c r="Q273" s="2551"/>
      <c r="R273" s="2551"/>
      <c r="S273" s="2551"/>
      <c r="T273" s="2551"/>
      <c r="U273" s="2551"/>
      <c r="V273" s="2551"/>
      <c r="W273" s="2551"/>
    </row>
    <row r="274" spans="1:23" ht="15.75" customHeight="1">
      <c r="A274" s="2551"/>
      <c r="B274" s="2957"/>
      <c r="C274" s="2551"/>
      <c r="D274" s="2551"/>
      <c r="E274" s="2551"/>
      <c r="F274" s="2958"/>
      <c r="G274" s="2551"/>
      <c r="H274" s="2551"/>
      <c r="I274" s="2551"/>
      <c r="J274" s="2551"/>
      <c r="K274" s="2551"/>
      <c r="L274" s="2551"/>
      <c r="M274" s="2960"/>
      <c r="N274" s="2961"/>
      <c r="O274" s="2960"/>
      <c r="P274" s="2961"/>
      <c r="Q274" s="2551"/>
      <c r="R274" s="2551"/>
      <c r="S274" s="2551"/>
      <c r="T274" s="2551"/>
      <c r="U274" s="2551"/>
      <c r="V274" s="2551"/>
      <c r="W274" s="2551"/>
    </row>
    <row r="275" spans="1:23" ht="15.75" customHeight="1">
      <c r="A275" s="2551"/>
      <c r="B275" s="2957"/>
      <c r="C275" s="2551"/>
      <c r="D275" s="2551"/>
      <c r="E275" s="2551"/>
      <c r="F275" s="2958"/>
      <c r="G275" s="2551"/>
      <c r="H275" s="2551"/>
      <c r="I275" s="2551"/>
      <c r="J275" s="2551"/>
      <c r="K275" s="2551"/>
      <c r="L275" s="2551"/>
      <c r="M275" s="2960"/>
      <c r="N275" s="2961"/>
      <c r="O275" s="2960"/>
      <c r="P275" s="2961"/>
      <c r="Q275" s="2551"/>
      <c r="R275" s="2551"/>
      <c r="S275" s="2551"/>
      <c r="T275" s="2551"/>
      <c r="U275" s="2551"/>
      <c r="V275" s="2551"/>
      <c r="W275" s="2551"/>
    </row>
    <row r="276" spans="1:23" ht="15.75" customHeight="1">
      <c r="A276" s="2551"/>
      <c r="B276" s="2957"/>
      <c r="C276" s="2551"/>
      <c r="D276" s="2551"/>
      <c r="E276" s="2551"/>
      <c r="F276" s="2958"/>
      <c r="G276" s="2551"/>
      <c r="H276" s="2551"/>
      <c r="I276" s="2551"/>
      <c r="J276" s="2551"/>
      <c r="K276" s="2551"/>
      <c r="L276" s="2551"/>
      <c r="M276" s="2960"/>
      <c r="N276" s="2961"/>
      <c r="O276" s="2960"/>
      <c r="P276" s="2961"/>
      <c r="Q276" s="2551"/>
      <c r="R276" s="2551"/>
      <c r="S276" s="2551"/>
      <c r="T276" s="2551"/>
      <c r="U276" s="2551"/>
      <c r="V276" s="2551"/>
      <c r="W276" s="2551"/>
    </row>
    <row r="277" spans="1:23" ht="15.75" customHeight="1">
      <c r="A277" s="2551"/>
      <c r="B277" s="2957"/>
      <c r="C277" s="2551"/>
      <c r="D277" s="2551"/>
      <c r="E277" s="2551"/>
      <c r="F277" s="2958"/>
      <c r="G277" s="2551"/>
      <c r="H277" s="2551"/>
      <c r="I277" s="2551"/>
      <c r="J277" s="2551"/>
      <c r="K277" s="2551"/>
      <c r="L277" s="2551"/>
      <c r="M277" s="2960"/>
      <c r="N277" s="2961"/>
      <c r="O277" s="2960"/>
      <c r="P277" s="2961"/>
      <c r="Q277" s="2551"/>
      <c r="R277" s="2551"/>
      <c r="S277" s="2551"/>
      <c r="T277" s="2551"/>
      <c r="U277" s="2551"/>
      <c r="V277" s="2551"/>
      <c r="W277" s="2551"/>
    </row>
    <row r="278" spans="1:23" ht="15.75" customHeight="1">
      <c r="A278" s="2551"/>
      <c r="B278" s="2957"/>
      <c r="C278" s="2551"/>
      <c r="D278" s="2551"/>
      <c r="E278" s="2551"/>
      <c r="F278" s="2958"/>
      <c r="G278" s="2551"/>
      <c r="H278" s="2551"/>
      <c r="I278" s="2551"/>
      <c r="J278" s="2551"/>
      <c r="K278" s="2551"/>
      <c r="L278" s="2551"/>
      <c r="M278" s="2960"/>
      <c r="N278" s="2961"/>
      <c r="O278" s="2960"/>
      <c r="P278" s="2961"/>
      <c r="Q278" s="2551"/>
      <c r="R278" s="2551"/>
      <c r="S278" s="2551"/>
      <c r="T278" s="2551"/>
      <c r="U278" s="2551"/>
      <c r="V278" s="2551"/>
      <c r="W278" s="2551"/>
    </row>
    <row r="279" spans="1:23" ht="15.75" customHeight="1">
      <c r="A279" s="2551"/>
      <c r="B279" s="2957"/>
      <c r="C279" s="2551"/>
      <c r="D279" s="2551"/>
      <c r="E279" s="2551"/>
      <c r="F279" s="2958"/>
      <c r="G279" s="2551"/>
      <c r="H279" s="2551"/>
      <c r="I279" s="2551"/>
      <c r="J279" s="2551"/>
      <c r="K279" s="2551"/>
      <c r="L279" s="2551"/>
      <c r="M279" s="2960"/>
      <c r="N279" s="2961"/>
      <c r="O279" s="2960"/>
      <c r="P279" s="2961"/>
      <c r="Q279" s="2551"/>
      <c r="R279" s="2551"/>
      <c r="S279" s="2551"/>
      <c r="T279" s="2551"/>
      <c r="U279" s="2551"/>
      <c r="V279" s="2551"/>
      <c r="W279" s="2551"/>
    </row>
    <row r="280" spans="1:23" ht="15.75" customHeight="1">
      <c r="A280" s="2551"/>
      <c r="B280" s="2957"/>
      <c r="C280" s="2551"/>
      <c r="D280" s="2551"/>
      <c r="E280" s="2551"/>
      <c r="F280" s="2958"/>
      <c r="G280" s="2551"/>
      <c r="H280" s="2551"/>
      <c r="I280" s="2551"/>
      <c r="J280" s="2551"/>
      <c r="K280" s="2551"/>
      <c r="L280" s="2551"/>
      <c r="M280" s="2960"/>
      <c r="N280" s="2961"/>
      <c r="O280" s="2960"/>
      <c r="P280" s="2961"/>
      <c r="Q280" s="2551"/>
      <c r="R280" s="2551"/>
      <c r="S280" s="2551"/>
      <c r="T280" s="2551"/>
      <c r="U280" s="2551"/>
      <c r="V280" s="2551"/>
      <c r="W280" s="2551"/>
    </row>
    <row r="281" spans="1:23" ht="15.75" customHeight="1">
      <c r="A281" s="2551"/>
      <c r="B281" s="2957"/>
      <c r="C281" s="2551"/>
      <c r="D281" s="2551"/>
      <c r="E281" s="2551"/>
      <c r="F281" s="2958"/>
      <c r="G281" s="2551"/>
      <c r="H281" s="2551"/>
      <c r="I281" s="2551"/>
      <c r="J281" s="2551"/>
      <c r="K281" s="2551"/>
      <c r="L281" s="2551"/>
      <c r="M281" s="2960"/>
      <c r="N281" s="2961"/>
      <c r="O281" s="2960"/>
      <c r="P281" s="2961"/>
      <c r="Q281" s="2551"/>
      <c r="R281" s="2551"/>
      <c r="S281" s="2551"/>
      <c r="T281" s="2551"/>
      <c r="U281" s="2551"/>
      <c r="V281" s="2551"/>
      <c r="W281" s="2551"/>
    </row>
    <row r="282" spans="1:23" ht="15.75" customHeight="1">
      <c r="A282" s="2551"/>
      <c r="B282" s="2957"/>
      <c r="C282" s="2551"/>
      <c r="D282" s="2551"/>
      <c r="E282" s="2551"/>
      <c r="F282" s="2958"/>
      <c r="G282" s="2551"/>
      <c r="H282" s="2551"/>
      <c r="I282" s="2551"/>
      <c r="J282" s="2551"/>
      <c r="K282" s="2551"/>
      <c r="L282" s="2551"/>
      <c r="M282" s="2960"/>
      <c r="N282" s="2961"/>
      <c r="O282" s="2960"/>
      <c r="P282" s="2961"/>
      <c r="Q282" s="2551"/>
      <c r="R282" s="2551"/>
      <c r="S282" s="2551"/>
      <c r="T282" s="2551"/>
      <c r="U282" s="2551"/>
      <c r="V282" s="2551"/>
      <c r="W282" s="2551"/>
    </row>
    <row r="283" spans="1:23" ht="15.75" customHeight="1">
      <c r="A283" s="2551"/>
      <c r="B283" s="2957"/>
      <c r="C283" s="2551"/>
      <c r="D283" s="2551"/>
      <c r="E283" s="2551"/>
      <c r="F283" s="2958"/>
      <c r="G283" s="2551"/>
      <c r="H283" s="2551"/>
      <c r="I283" s="2551"/>
      <c r="J283" s="2551"/>
      <c r="K283" s="2551"/>
      <c r="L283" s="2551"/>
      <c r="M283" s="2960"/>
      <c r="N283" s="2961"/>
      <c r="O283" s="2960"/>
      <c r="P283" s="2961"/>
      <c r="Q283" s="2551"/>
      <c r="R283" s="2551"/>
      <c r="S283" s="2551"/>
      <c r="T283" s="2551"/>
      <c r="U283" s="2551"/>
      <c r="V283" s="2551"/>
      <c r="W283" s="2551"/>
    </row>
    <row r="284" spans="1:23" ht="15.75" customHeight="1">
      <c r="A284" s="2551"/>
      <c r="B284" s="2957"/>
      <c r="C284" s="2551"/>
      <c r="D284" s="2551"/>
      <c r="E284" s="2551"/>
      <c r="F284" s="2958"/>
      <c r="G284" s="2551"/>
      <c r="H284" s="2551"/>
      <c r="I284" s="2551"/>
      <c r="J284" s="2551"/>
      <c r="K284" s="2551"/>
      <c r="L284" s="2551"/>
      <c r="M284" s="2960"/>
      <c r="N284" s="2961"/>
      <c r="O284" s="2960"/>
      <c r="P284" s="2961"/>
      <c r="Q284" s="2551"/>
      <c r="R284" s="2551"/>
      <c r="S284" s="2551"/>
      <c r="T284" s="2551"/>
      <c r="U284" s="2551"/>
      <c r="V284" s="2551"/>
      <c r="W284" s="2551"/>
    </row>
    <row r="285" spans="1:23" ht="15.75" customHeight="1">
      <c r="A285" s="2551"/>
      <c r="B285" s="2957"/>
      <c r="C285" s="2551"/>
      <c r="D285" s="2551"/>
      <c r="E285" s="2551"/>
      <c r="F285" s="2958"/>
      <c r="G285" s="2551"/>
      <c r="H285" s="2551"/>
      <c r="I285" s="2551"/>
      <c r="J285" s="2551"/>
      <c r="K285" s="2551"/>
      <c r="L285" s="2551"/>
      <c r="M285" s="2960"/>
      <c r="N285" s="2961"/>
      <c r="O285" s="2960"/>
      <c r="P285" s="2961"/>
      <c r="Q285" s="2551"/>
      <c r="R285" s="2551"/>
      <c r="S285" s="2551"/>
      <c r="T285" s="2551"/>
      <c r="U285" s="2551"/>
      <c r="V285" s="2551"/>
      <c r="W285" s="2551"/>
    </row>
    <row r="286" spans="1:23" ht="15.75" customHeight="1">
      <c r="A286" s="2551"/>
      <c r="B286" s="2957"/>
      <c r="C286" s="2551"/>
      <c r="D286" s="2551"/>
      <c r="E286" s="2551"/>
      <c r="F286" s="2958"/>
      <c r="G286" s="2551"/>
      <c r="H286" s="2551"/>
      <c r="I286" s="2551"/>
      <c r="J286" s="2551"/>
      <c r="K286" s="2551"/>
      <c r="L286" s="2551"/>
      <c r="M286" s="2960"/>
      <c r="N286" s="2961"/>
      <c r="O286" s="2960"/>
      <c r="P286" s="2961"/>
      <c r="Q286" s="2551"/>
      <c r="R286" s="2551"/>
      <c r="S286" s="2551"/>
      <c r="T286" s="2551"/>
      <c r="U286" s="2551"/>
      <c r="V286" s="2551"/>
      <c r="W286" s="2551"/>
    </row>
    <row r="287" spans="1:23" ht="15.75" customHeight="1">
      <c r="A287" s="2551"/>
      <c r="B287" s="2957"/>
      <c r="C287" s="2551"/>
      <c r="D287" s="2551"/>
      <c r="E287" s="2551"/>
      <c r="F287" s="2958"/>
      <c r="G287" s="2551"/>
      <c r="H287" s="2551"/>
      <c r="I287" s="2551"/>
      <c r="J287" s="2551"/>
      <c r="K287" s="2551"/>
      <c r="L287" s="2551"/>
      <c r="M287" s="2960"/>
      <c r="N287" s="2961"/>
      <c r="O287" s="2960"/>
      <c r="P287" s="2961"/>
      <c r="Q287" s="2551"/>
      <c r="R287" s="2551"/>
      <c r="S287" s="2551"/>
      <c r="T287" s="2551"/>
      <c r="U287" s="2551"/>
      <c r="V287" s="2551"/>
      <c r="W287" s="2551"/>
    </row>
    <row r="288" spans="1:23" ht="15.75" customHeight="1">
      <c r="A288" s="2551"/>
      <c r="B288" s="2957"/>
      <c r="C288" s="2551"/>
      <c r="D288" s="2551"/>
      <c r="E288" s="2551"/>
      <c r="F288" s="2958"/>
      <c r="G288" s="2551"/>
      <c r="H288" s="2551"/>
      <c r="I288" s="2551"/>
      <c r="J288" s="2551"/>
      <c r="K288" s="2551"/>
      <c r="L288" s="2551"/>
      <c r="M288" s="2960"/>
      <c r="N288" s="2961"/>
      <c r="O288" s="2960"/>
      <c r="P288" s="2961"/>
      <c r="Q288" s="2551"/>
      <c r="R288" s="2551"/>
      <c r="S288" s="2551"/>
      <c r="T288" s="2551"/>
      <c r="U288" s="2551"/>
      <c r="V288" s="2551"/>
      <c r="W288" s="2551"/>
    </row>
    <row r="289" spans="1:23" ht="15.75" customHeight="1">
      <c r="A289" s="2551"/>
      <c r="B289" s="2957"/>
      <c r="C289" s="2551"/>
      <c r="D289" s="2551"/>
      <c r="E289" s="2551"/>
      <c r="F289" s="2958"/>
      <c r="G289" s="2551"/>
      <c r="H289" s="2551"/>
      <c r="I289" s="2551"/>
      <c r="J289" s="2551"/>
      <c r="K289" s="2551"/>
      <c r="L289" s="2551"/>
      <c r="M289" s="2960"/>
      <c r="N289" s="2961"/>
      <c r="O289" s="2960"/>
      <c r="P289" s="2961"/>
      <c r="Q289" s="2551"/>
      <c r="R289" s="2551"/>
      <c r="S289" s="2551"/>
      <c r="T289" s="2551"/>
      <c r="U289" s="2551"/>
      <c r="V289" s="2551"/>
      <c r="W289" s="2551"/>
    </row>
    <row r="290" spans="1:23" ht="15.75" customHeight="1">
      <c r="A290" s="2551"/>
      <c r="B290" s="2957"/>
      <c r="C290" s="2551"/>
      <c r="D290" s="2551"/>
      <c r="E290" s="2551"/>
      <c r="F290" s="2958"/>
      <c r="G290" s="2551"/>
      <c r="H290" s="2551"/>
      <c r="I290" s="2551"/>
      <c r="J290" s="2551"/>
      <c r="K290" s="2551"/>
      <c r="L290" s="2551"/>
      <c r="M290" s="2960"/>
      <c r="N290" s="2961"/>
      <c r="O290" s="2960"/>
      <c r="P290" s="2961"/>
      <c r="Q290" s="2551"/>
      <c r="R290" s="2551"/>
      <c r="S290" s="2551"/>
      <c r="T290" s="2551"/>
      <c r="U290" s="2551"/>
      <c r="V290" s="2551"/>
      <c r="W290" s="2551"/>
    </row>
    <row r="291" spans="1:23" ht="15.75" customHeight="1">
      <c r="A291" s="2551"/>
      <c r="B291" s="2957"/>
      <c r="C291" s="2551"/>
      <c r="D291" s="2551"/>
      <c r="E291" s="2551"/>
      <c r="F291" s="2958"/>
      <c r="G291" s="2551"/>
      <c r="H291" s="2551"/>
      <c r="I291" s="2551"/>
      <c r="J291" s="2551"/>
      <c r="K291" s="2551"/>
      <c r="L291" s="2551"/>
      <c r="M291" s="2960"/>
      <c r="N291" s="2961"/>
      <c r="O291" s="2960"/>
      <c r="P291" s="2961"/>
      <c r="Q291" s="2551"/>
      <c r="R291" s="2551"/>
      <c r="S291" s="2551"/>
      <c r="T291" s="2551"/>
      <c r="U291" s="2551"/>
      <c r="V291" s="2551"/>
      <c r="W291" s="2551"/>
    </row>
    <row r="292" spans="1:23" ht="15.75" customHeight="1">
      <c r="A292" s="2551"/>
      <c r="B292" s="2957"/>
      <c r="C292" s="2551"/>
      <c r="D292" s="2551"/>
      <c r="E292" s="2551"/>
      <c r="F292" s="2958"/>
      <c r="G292" s="2551"/>
      <c r="H292" s="2551"/>
      <c r="I292" s="2551"/>
      <c r="J292" s="2551"/>
      <c r="K292" s="2551"/>
      <c r="L292" s="2551"/>
      <c r="M292" s="2960"/>
      <c r="N292" s="2961"/>
      <c r="O292" s="2960"/>
      <c r="P292" s="2961"/>
      <c r="Q292" s="2551"/>
      <c r="R292" s="2551"/>
      <c r="S292" s="2551"/>
      <c r="T292" s="2551"/>
      <c r="U292" s="2551"/>
      <c r="V292" s="2551"/>
      <c r="W292" s="2551"/>
    </row>
    <row r="293" spans="1:23" ht="15.75" customHeight="1">
      <c r="A293" s="2551"/>
      <c r="B293" s="2957"/>
      <c r="C293" s="2551"/>
      <c r="D293" s="2551"/>
      <c r="E293" s="2551"/>
      <c r="F293" s="2958"/>
      <c r="G293" s="2551"/>
      <c r="H293" s="2551"/>
      <c r="I293" s="2551"/>
      <c r="J293" s="2551"/>
      <c r="K293" s="2551"/>
      <c r="L293" s="2551"/>
      <c r="M293" s="2960"/>
      <c r="N293" s="2961"/>
      <c r="O293" s="2960"/>
      <c r="P293" s="2961"/>
      <c r="Q293" s="2551"/>
      <c r="R293" s="2551"/>
      <c r="S293" s="2551"/>
      <c r="T293" s="2551"/>
      <c r="U293" s="2551"/>
      <c r="V293" s="2551"/>
      <c r="W293" s="2551"/>
    </row>
    <row r="294" spans="1:23" ht="15.75" customHeight="1">
      <c r="A294" s="2551"/>
      <c r="B294" s="2957"/>
      <c r="C294" s="2551"/>
      <c r="D294" s="2551"/>
      <c r="E294" s="2551"/>
      <c r="F294" s="2958"/>
      <c r="G294" s="2551"/>
      <c r="H294" s="2551"/>
      <c r="I294" s="2551"/>
      <c r="J294" s="2551"/>
      <c r="K294" s="2551"/>
      <c r="L294" s="2551"/>
      <c r="M294" s="2960"/>
      <c r="N294" s="2961"/>
      <c r="O294" s="2960"/>
      <c r="P294" s="2961"/>
      <c r="Q294" s="2551"/>
      <c r="R294" s="2551"/>
      <c r="S294" s="2551"/>
      <c r="T294" s="2551"/>
      <c r="U294" s="2551"/>
      <c r="V294" s="2551"/>
      <c r="W294" s="2551"/>
    </row>
    <row r="295" spans="1:23" ht="15.75" customHeight="1">
      <c r="A295" s="2551"/>
      <c r="B295" s="2957"/>
      <c r="C295" s="2551"/>
      <c r="D295" s="2551"/>
      <c r="E295" s="2551"/>
      <c r="F295" s="2958"/>
      <c r="G295" s="2551"/>
      <c r="H295" s="2551"/>
      <c r="I295" s="2551"/>
      <c r="J295" s="2551"/>
      <c r="K295" s="2551"/>
      <c r="L295" s="2551"/>
      <c r="M295" s="2960"/>
      <c r="N295" s="2961"/>
      <c r="O295" s="2960"/>
      <c r="P295" s="2961"/>
      <c r="Q295" s="2551"/>
      <c r="R295" s="2551"/>
      <c r="S295" s="2551"/>
      <c r="T295" s="2551"/>
      <c r="U295" s="2551"/>
      <c r="V295" s="2551"/>
      <c r="W295" s="2551"/>
    </row>
    <row r="296" spans="1:23" ht="15.75" customHeight="1">
      <c r="A296" s="2551"/>
      <c r="B296" s="2957"/>
      <c r="C296" s="2551"/>
      <c r="D296" s="2551"/>
      <c r="E296" s="2551"/>
      <c r="F296" s="2958"/>
      <c r="G296" s="2551"/>
      <c r="H296" s="2551"/>
      <c r="I296" s="2551"/>
      <c r="J296" s="2551"/>
      <c r="K296" s="2551"/>
      <c r="L296" s="2551"/>
      <c r="M296" s="2960"/>
      <c r="N296" s="2961"/>
      <c r="O296" s="2960"/>
      <c r="P296" s="2961"/>
      <c r="Q296" s="2551"/>
      <c r="R296" s="2551"/>
      <c r="S296" s="2551"/>
      <c r="T296" s="2551"/>
      <c r="U296" s="2551"/>
      <c r="V296" s="2551"/>
      <c r="W296" s="2551"/>
    </row>
    <row r="297" spans="1:23" ht="15.75" customHeight="1">
      <c r="A297" s="2551"/>
      <c r="B297" s="2957"/>
      <c r="C297" s="2551"/>
      <c r="D297" s="2551"/>
      <c r="E297" s="2551"/>
      <c r="F297" s="2958"/>
      <c r="G297" s="2551"/>
      <c r="H297" s="2551"/>
      <c r="I297" s="2551"/>
      <c r="J297" s="2551"/>
      <c r="K297" s="2551"/>
      <c r="L297" s="2551"/>
      <c r="M297" s="2960"/>
      <c r="N297" s="2961"/>
      <c r="O297" s="2960"/>
      <c r="P297" s="2961"/>
      <c r="Q297" s="2551"/>
      <c r="R297" s="2551"/>
      <c r="S297" s="2551"/>
      <c r="T297" s="2551"/>
      <c r="U297" s="2551"/>
      <c r="V297" s="2551"/>
      <c r="W297" s="2551"/>
    </row>
    <row r="298" spans="1:23" ht="15.75" customHeight="1">
      <c r="A298" s="2551"/>
      <c r="B298" s="2957"/>
      <c r="C298" s="2551"/>
      <c r="D298" s="2551"/>
      <c r="E298" s="2551"/>
      <c r="F298" s="2958"/>
      <c r="G298" s="2551"/>
      <c r="H298" s="2551"/>
      <c r="I298" s="2551"/>
      <c r="J298" s="2551"/>
      <c r="K298" s="2551"/>
      <c r="L298" s="2551"/>
      <c r="M298" s="2960"/>
      <c r="N298" s="2961"/>
      <c r="O298" s="2960"/>
      <c r="P298" s="2961"/>
      <c r="Q298" s="2551"/>
      <c r="R298" s="2551"/>
      <c r="S298" s="2551"/>
      <c r="T298" s="2551"/>
      <c r="U298" s="2551"/>
      <c r="V298" s="2551"/>
      <c r="W298" s="2551"/>
    </row>
    <row r="299" spans="1:23" ht="15.75" customHeight="1">
      <c r="A299" s="2551"/>
      <c r="B299" s="2957"/>
      <c r="C299" s="2551"/>
      <c r="D299" s="2551"/>
      <c r="E299" s="2551"/>
      <c r="F299" s="2958"/>
      <c r="G299" s="2551"/>
      <c r="H299" s="2551"/>
      <c r="I299" s="2551"/>
      <c r="J299" s="2551"/>
      <c r="K299" s="2551"/>
      <c r="L299" s="2551"/>
      <c r="M299" s="2960"/>
      <c r="N299" s="2961"/>
      <c r="O299" s="2960"/>
      <c r="P299" s="2961"/>
      <c r="Q299" s="2551"/>
      <c r="R299" s="2551"/>
      <c r="S299" s="2551"/>
      <c r="T299" s="2551"/>
      <c r="U299" s="2551"/>
      <c r="V299" s="2551"/>
      <c r="W299" s="2551"/>
    </row>
    <row r="300" spans="1:23" ht="15.75" customHeight="1">
      <c r="A300" s="2551"/>
      <c r="B300" s="2957"/>
      <c r="C300" s="2551"/>
      <c r="D300" s="2551"/>
      <c r="E300" s="2551"/>
      <c r="F300" s="2958"/>
      <c r="G300" s="2551"/>
      <c r="H300" s="2551"/>
      <c r="I300" s="2551"/>
      <c r="J300" s="2551"/>
      <c r="K300" s="2551"/>
      <c r="L300" s="2551"/>
      <c r="M300" s="2960"/>
      <c r="N300" s="2961"/>
      <c r="O300" s="2960"/>
      <c r="P300" s="2961"/>
      <c r="Q300" s="2551"/>
      <c r="R300" s="2551"/>
      <c r="S300" s="2551"/>
      <c r="T300" s="2551"/>
      <c r="U300" s="2551"/>
      <c r="V300" s="2551"/>
      <c r="W300" s="2551"/>
    </row>
    <row r="301" spans="1:23" ht="15.75" customHeight="1">
      <c r="A301" s="2551"/>
      <c r="B301" s="2957"/>
      <c r="C301" s="2551"/>
      <c r="D301" s="2551"/>
      <c r="E301" s="2551"/>
      <c r="F301" s="2958"/>
      <c r="G301" s="2551"/>
      <c r="H301" s="2551"/>
      <c r="I301" s="2551"/>
      <c r="J301" s="2551"/>
      <c r="K301" s="2551"/>
      <c r="L301" s="2551"/>
      <c r="M301" s="2960"/>
      <c r="N301" s="2961"/>
      <c r="O301" s="2960"/>
      <c r="P301" s="2961"/>
      <c r="Q301" s="2551"/>
      <c r="R301" s="2551"/>
      <c r="S301" s="2551"/>
      <c r="T301" s="2551"/>
      <c r="U301" s="2551"/>
      <c r="V301" s="2551"/>
      <c r="W301" s="2551"/>
    </row>
    <row r="302" spans="1:23" ht="15.75" customHeight="1">
      <c r="A302" s="2551"/>
      <c r="B302" s="2957"/>
      <c r="C302" s="2551"/>
      <c r="D302" s="2551"/>
      <c r="E302" s="2551"/>
      <c r="F302" s="2958"/>
      <c r="G302" s="2551"/>
      <c r="H302" s="2551"/>
      <c r="I302" s="2551"/>
      <c r="J302" s="2551"/>
      <c r="K302" s="2551"/>
      <c r="L302" s="2551"/>
      <c r="M302" s="2960"/>
      <c r="N302" s="2961"/>
      <c r="O302" s="2960"/>
      <c r="P302" s="2961"/>
      <c r="Q302" s="2551"/>
      <c r="R302" s="2551"/>
      <c r="S302" s="2551"/>
      <c r="T302" s="2551"/>
      <c r="U302" s="2551"/>
      <c r="V302" s="2551"/>
      <c r="W302" s="2551"/>
    </row>
    <row r="303" spans="1:23" ht="15.75" customHeight="1">
      <c r="A303" s="2551"/>
      <c r="B303" s="2957"/>
      <c r="C303" s="2551"/>
      <c r="D303" s="2551"/>
      <c r="E303" s="2551"/>
      <c r="F303" s="2958"/>
      <c r="G303" s="2551"/>
      <c r="H303" s="2551"/>
      <c r="I303" s="2551"/>
      <c r="J303" s="2551"/>
      <c r="K303" s="2551"/>
      <c r="L303" s="2551"/>
      <c r="M303" s="2960"/>
      <c r="N303" s="2961"/>
      <c r="O303" s="2960"/>
      <c r="P303" s="2961"/>
      <c r="Q303" s="2551"/>
      <c r="R303" s="2551"/>
      <c r="S303" s="2551"/>
      <c r="T303" s="2551"/>
      <c r="U303" s="2551"/>
      <c r="V303" s="2551"/>
      <c r="W303" s="2551"/>
    </row>
    <row r="304" spans="1:23" ht="15.75" customHeight="1">
      <c r="A304" s="2551"/>
      <c r="B304" s="2957"/>
      <c r="C304" s="2551"/>
      <c r="D304" s="2551"/>
      <c r="E304" s="2551"/>
      <c r="F304" s="2958"/>
      <c r="G304" s="2551"/>
      <c r="H304" s="2551"/>
      <c r="I304" s="2551"/>
      <c r="J304" s="2551"/>
      <c r="K304" s="2551"/>
      <c r="L304" s="2551"/>
      <c r="M304" s="2960"/>
      <c r="N304" s="2961"/>
      <c r="O304" s="2960"/>
      <c r="P304" s="2961"/>
      <c r="Q304" s="2551"/>
      <c r="R304" s="2551"/>
      <c r="S304" s="2551"/>
      <c r="T304" s="2551"/>
      <c r="U304" s="2551"/>
      <c r="V304" s="2551"/>
      <c r="W304" s="2551"/>
    </row>
    <row r="305" spans="1:23" ht="15.75" customHeight="1">
      <c r="A305" s="2551"/>
      <c r="B305" s="2957"/>
      <c r="C305" s="2551"/>
      <c r="D305" s="2551"/>
      <c r="E305" s="2551"/>
      <c r="F305" s="2958"/>
      <c r="G305" s="2551"/>
      <c r="H305" s="2551"/>
      <c r="I305" s="2551"/>
      <c r="J305" s="2551"/>
      <c r="K305" s="2551"/>
      <c r="L305" s="2551"/>
      <c r="M305" s="2960"/>
      <c r="N305" s="2961"/>
      <c r="O305" s="2960"/>
      <c r="P305" s="2961"/>
      <c r="Q305" s="2551"/>
      <c r="R305" s="2551"/>
      <c r="S305" s="2551"/>
      <c r="T305" s="2551"/>
      <c r="U305" s="2551"/>
      <c r="V305" s="2551"/>
      <c r="W305" s="2551"/>
    </row>
    <row r="306" spans="1:23" ht="15.75" customHeight="1">
      <c r="A306" s="2551"/>
      <c r="B306" s="2957"/>
      <c r="C306" s="2551"/>
      <c r="D306" s="2551"/>
      <c r="E306" s="2551"/>
      <c r="F306" s="2958"/>
      <c r="G306" s="2551"/>
      <c r="H306" s="2551"/>
      <c r="I306" s="2551"/>
      <c r="J306" s="2551"/>
      <c r="K306" s="2551"/>
      <c r="L306" s="2551"/>
      <c r="M306" s="2960"/>
      <c r="N306" s="2961"/>
      <c r="O306" s="2960"/>
      <c r="P306" s="2961"/>
      <c r="Q306" s="2551"/>
      <c r="R306" s="2551"/>
      <c r="S306" s="2551"/>
      <c r="T306" s="2551"/>
      <c r="U306" s="2551"/>
      <c r="V306" s="2551"/>
      <c r="W306" s="2551"/>
    </row>
    <row r="307" spans="1:23" ht="15.75" customHeight="1">
      <c r="A307" s="2551"/>
      <c r="B307" s="2957"/>
      <c r="C307" s="2551"/>
      <c r="D307" s="2551"/>
      <c r="E307" s="2551"/>
      <c r="F307" s="2958"/>
      <c r="G307" s="2551"/>
      <c r="H307" s="2551"/>
      <c r="I307" s="2551"/>
      <c r="J307" s="2551"/>
      <c r="K307" s="2551"/>
      <c r="L307" s="2551"/>
      <c r="M307" s="2960"/>
      <c r="N307" s="2961"/>
      <c r="O307" s="2960"/>
      <c r="P307" s="2961"/>
      <c r="Q307" s="2551"/>
      <c r="R307" s="2551"/>
      <c r="S307" s="2551"/>
      <c r="T307" s="2551"/>
      <c r="U307" s="2551"/>
      <c r="V307" s="2551"/>
      <c r="W307" s="2551"/>
    </row>
    <row r="308" spans="1:23" ht="15.75" customHeight="1">
      <c r="A308" s="2551"/>
      <c r="B308" s="2957"/>
      <c r="C308" s="2551"/>
      <c r="D308" s="2551"/>
      <c r="E308" s="2551"/>
      <c r="F308" s="2958"/>
      <c r="G308" s="2551"/>
      <c r="H308" s="2551"/>
      <c r="I308" s="2551"/>
      <c r="J308" s="2551"/>
      <c r="K308" s="2551"/>
      <c r="L308" s="2551"/>
      <c r="M308" s="2960"/>
      <c r="N308" s="2961"/>
      <c r="O308" s="2960"/>
      <c r="P308" s="2961"/>
      <c r="Q308" s="2551"/>
      <c r="R308" s="2551"/>
      <c r="S308" s="2551"/>
      <c r="T308" s="2551"/>
      <c r="U308" s="2551"/>
      <c r="V308" s="2551"/>
      <c r="W308" s="2551"/>
    </row>
    <row r="309" spans="1:23" ht="15.75" customHeight="1">
      <c r="A309" s="2551"/>
      <c r="B309" s="2957"/>
      <c r="C309" s="2551"/>
      <c r="D309" s="2551"/>
      <c r="E309" s="2551"/>
      <c r="F309" s="2958"/>
      <c r="G309" s="2551"/>
      <c r="H309" s="2551"/>
      <c r="I309" s="2551"/>
      <c r="J309" s="2551"/>
      <c r="K309" s="2551"/>
      <c r="L309" s="2551"/>
      <c r="M309" s="2960"/>
      <c r="N309" s="2961"/>
      <c r="O309" s="2960"/>
      <c r="P309" s="2961"/>
      <c r="Q309" s="2551"/>
      <c r="R309" s="2551"/>
      <c r="S309" s="2551"/>
      <c r="T309" s="2551"/>
      <c r="U309" s="2551"/>
      <c r="V309" s="2551"/>
      <c r="W309" s="2551"/>
    </row>
    <row r="310" spans="1:23" ht="15.75" customHeight="1">
      <c r="A310" s="2551"/>
      <c r="B310" s="2957"/>
      <c r="C310" s="2551"/>
      <c r="D310" s="2551"/>
      <c r="E310" s="2551"/>
      <c r="F310" s="2958"/>
      <c r="G310" s="2551"/>
      <c r="H310" s="2551"/>
      <c r="I310" s="2551"/>
      <c r="J310" s="2551"/>
      <c r="K310" s="2551"/>
      <c r="L310" s="2551"/>
      <c r="M310" s="2960"/>
      <c r="N310" s="2961"/>
      <c r="O310" s="2960"/>
      <c r="P310" s="2961"/>
      <c r="Q310" s="2551"/>
      <c r="R310" s="2551"/>
      <c r="S310" s="2551"/>
      <c r="T310" s="2551"/>
      <c r="U310" s="2551"/>
      <c r="V310" s="2551"/>
      <c r="W310" s="2551"/>
    </row>
    <row r="311" spans="1:23" ht="15.75" customHeight="1">
      <c r="A311" s="2551"/>
      <c r="B311" s="2957"/>
      <c r="C311" s="2551"/>
      <c r="D311" s="2551"/>
      <c r="E311" s="2551"/>
      <c r="F311" s="2958"/>
      <c r="G311" s="2551"/>
      <c r="H311" s="2551"/>
      <c r="I311" s="2551"/>
      <c r="J311" s="2551"/>
      <c r="K311" s="2551"/>
      <c r="L311" s="2551"/>
      <c r="M311" s="2960"/>
      <c r="N311" s="2961"/>
      <c r="O311" s="2960"/>
      <c r="P311" s="2961"/>
      <c r="Q311" s="2551"/>
      <c r="R311" s="2551"/>
      <c r="S311" s="2551"/>
      <c r="T311" s="2551"/>
      <c r="U311" s="2551"/>
      <c r="V311" s="2551"/>
      <c r="W311" s="2551"/>
    </row>
    <row r="312" spans="1:23" ht="15.75" customHeight="1">
      <c r="A312" s="2551"/>
      <c r="B312" s="2957"/>
      <c r="C312" s="2551"/>
      <c r="D312" s="2551"/>
      <c r="E312" s="2551"/>
      <c r="F312" s="2958"/>
      <c r="G312" s="2551"/>
      <c r="H312" s="2551"/>
      <c r="I312" s="2551"/>
      <c r="J312" s="2551"/>
      <c r="K312" s="2551"/>
      <c r="L312" s="2551"/>
      <c r="M312" s="2960"/>
      <c r="N312" s="2961"/>
      <c r="O312" s="2960"/>
      <c r="P312" s="2961"/>
      <c r="Q312" s="2551"/>
      <c r="R312" s="2551"/>
      <c r="S312" s="2551"/>
      <c r="T312" s="2551"/>
      <c r="U312" s="2551"/>
      <c r="V312" s="2551"/>
      <c r="W312" s="2551"/>
    </row>
    <row r="313" spans="1:23" ht="15.75" customHeight="1">
      <c r="A313" s="2551"/>
      <c r="B313" s="2957"/>
      <c r="C313" s="2551"/>
      <c r="D313" s="2551"/>
      <c r="E313" s="2551"/>
      <c r="F313" s="2958"/>
      <c r="G313" s="2551"/>
      <c r="H313" s="2551"/>
      <c r="I313" s="2551"/>
      <c r="J313" s="2551"/>
      <c r="K313" s="2551"/>
      <c r="L313" s="2551"/>
      <c r="M313" s="2960"/>
      <c r="N313" s="2961"/>
      <c r="O313" s="2960"/>
      <c r="P313" s="2961"/>
      <c r="Q313" s="2551"/>
      <c r="R313" s="2551"/>
      <c r="S313" s="2551"/>
      <c r="T313" s="2551"/>
      <c r="U313" s="2551"/>
      <c r="V313" s="2551"/>
      <c r="W313" s="2551"/>
    </row>
    <row r="314" spans="1:23" ht="15.75" customHeight="1">
      <c r="A314" s="2551"/>
      <c r="B314" s="2957"/>
      <c r="C314" s="2551"/>
      <c r="D314" s="2551"/>
      <c r="E314" s="2551"/>
      <c r="F314" s="2958"/>
      <c r="G314" s="2551"/>
      <c r="H314" s="2551"/>
      <c r="I314" s="2551"/>
      <c r="J314" s="2551"/>
      <c r="K314" s="2551"/>
      <c r="L314" s="2551"/>
      <c r="M314" s="2960"/>
      <c r="N314" s="2961"/>
      <c r="O314" s="2960"/>
      <c r="P314" s="2961"/>
      <c r="Q314" s="2551"/>
      <c r="R314" s="2551"/>
      <c r="S314" s="2551"/>
      <c r="T314" s="2551"/>
      <c r="U314" s="2551"/>
      <c r="V314" s="2551"/>
      <c r="W314" s="2551"/>
    </row>
    <row r="315" spans="1:23" ht="15.75" customHeight="1">
      <c r="A315" s="2551"/>
      <c r="B315" s="2957"/>
      <c r="C315" s="2551"/>
      <c r="D315" s="2551"/>
      <c r="E315" s="2551"/>
      <c r="F315" s="2958"/>
      <c r="G315" s="2551"/>
      <c r="H315" s="2551"/>
      <c r="I315" s="2551"/>
      <c r="J315" s="2551"/>
      <c r="K315" s="2551"/>
      <c r="L315" s="2551"/>
      <c r="M315" s="2960"/>
      <c r="N315" s="2961"/>
      <c r="O315" s="2960"/>
      <c r="P315" s="2961"/>
      <c r="Q315" s="2551"/>
      <c r="R315" s="2551"/>
      <c r="S315" s="2551"/>
      <c r="T315" s="2551"/>
      <c r="U315" s="2551"/>
      <c r="V315" s="2551"/>
      <c r="W315" s="2551"/>
    </row>
    <row r="316" spans="1:23" ht="15.75" customHeight="1">
      <c r="A316" s="2551"/>
      <c r="B316" s="2957"/>
      <c r="C316" s="2551"/>
      <c r="D316" s="2551"/>
      <c r="E316" s="2551"/>
      <c r="F316" s="2958"/>
      <c r="G316" s="2551"/>
      <c r="H316" s="2551"/>
      <c r="I316" s="2551"/>
      <c r="J316" s="2551"/>
      <c r="K316" s="2551"/>
      <c r="L316" s="2551"/>
      <c r="M316" s="2960"/>
      <c r="N316" s="2961"/>
      <c r="O316" s="2960"/>
      <c r="P316" s="2961"/>
      <c r="Q316" s="2551"/>
      <c r="R316" s="2551"/>
      <c r="S316" s="2551"/>
      <c r="T316" s="2551"/>
      <c r="U316" s="2551"/>
      <c r="V316" s="2551"/>
      <c r="W316" s="2551"/>
    </row>
    <row r="317" spans="1:23" ht="15.75" customHeight="1">
      <c r="A317" s="2551"/>
      <c r="B317" s="2957"/>
      <c r="C317" s="2551"/>
      <c r="D317" s="2551"/>
      <c r="E317" s="2551"/>
      <c r="F317" s="2958"/>
      <c r="G317" s="2551"/>
      <c r="H317" s="2551"/>
      <c r="I317" s="2551"/>
      <c r="J317" s="2551"/>
      <c r="K317" s="2551"/>
      <c r="L317" s="2551"/>
      <c r="M317" s="2960"/>
      <c r="N317" s="2961"/>
      <c r="O317" s="2960"/>
      <c r="P317" s="2961"/>
      <c r="Q317" s="2551"/>
      <c r="R317" s="2551"/>
      <c r="S317" s="2551"/>
      <c r="T317" s="2551"/>
      <c r="U317" s="2551"/>
      <c r="V317" s="2551"/>
      <c r="W317" s="2551"/>
    </row>
    <row r="318" spans="1:23" ht="15.75" customHeight="1">
      <c r="A318" s="2551"/>
      <c r="B318" s="2957"/>
      <c r="C318" s="2551"/>
      <c r="D318" s="2551"/>
      <c r="E318" s="2551"/>
      <c r="F318" s="2958"/>
      <c r="G318" s="2551"/>
      <c r="H318" s="2551"/>
      <c r="I318" s="2551"/>
      <c r="J318" s="2551"/>
      <c r="K318" s="2551"/>
      <c r="L318" s="2551"/>
      <c r="M318" s="2960"/>
      <c r="N318" s="2961"/>
      <c r="O318" s="2960"/>
      <c r="P318" s="2961"/>
      <c r="Q318" s="2551"/>
      <c r="R318" s="2551"/>
      <c r="S318" s="2551"/>
      <c r="T318" s="2551"/>
      <c r="U318" s="2551"/>
      <c r="V318" s="2551"/>
      <c r="W318" s="2551"/>
    </row>
    <row r="319" spans="1:23" ht="15.75" customHeight="1">
      <c r="A319" s="2551"/>
      <c r="B319" s="2957"/>
      <c r="C319" s="2551"/>
      <c r="D319" s="2551"/>
      <c r="E319" s="2551"/>
      <c r="F319" s="2958"/>
      <c r="G319" s="2551"/>
      <c r="H319" s="2551"/>
      <c r="I319" s="2551"/>
      <c r="J319" s="2551"/>
      <c r="K319" s="2551"/>
      <c r="L319" s="2551"/>
      <c r="M319" s="2960"/>
      <c r="N319" s="2961"/>
      <c r="O319" s="2960"/>
      <c r="P319" s="2961"/>
      <c r="Q319" s="2551"/>
      <c r="R319" s="2551"/>
      <c r="S319" s="2551"/>
      <c r="T319" s="2551"/>
      <c r="U319" s="2551"/>
      <c r="V319" s="2551"/>
      <c r="W319" s="2551"/>
    </row>
    <row r="320" spans="1:23" ht="15.75" customHeight="1">
      <c r="A320" s="2551"/>
      <c r="B320" s="2957"/>
      <c r="C320" s="2551"/>
      <c r="D320" s="2551"/>
      <c r="E320" s="2551"/>
      <c r="F320" s="2958"/>
      <c r="G320" s="2551"/>
      <c r="H320" s="2551"/>
      <c r="I320" s="2551"/>
      <c r="J320" s="2551"/>
      <c r="K320" s="2551"/>
      <c r="L320" s="2551"/>
      <c r="M320" s="2960"/>
      <c r="N320" s="2961"/>
      <c r="O320" s="2960"/>
      <c r="P320" s="2961"/>
      <c r="Q320" s="2551"/>
      <c r="R320" s="2551"/>
      <c r="S320" s="2551"/>
      <c r="T320" s="2551"/>
      <c r="U320" s="2551"/>
      <c r="V320" s="2551"/>
      <c r="W320" s="2551"/>
    </row>
    <row r="321" spans="1:23" ht="15.75" customHeight="1">
      <c r="A321" s="2551"/>
      <c r="B321" s="2957"/>
      <c r="C321" s="2551"/>
      <c r="D321" s="2551"/>
      <c r="E321" s="2551"/>
      <c r="F321" s="2958"/>
      <c r="G321" s="2551"/>
      <c r="H321" s="2551"/>
      <c r="I321" s="2551"/>
      <c r="J321" s="2551"/>
      <c r="K321" s="2551"/>
      <c r="L321" s="2551"/>
      <c r="M321" s="2960"/>
      <c r="N321" s="2961"/>
      <c r="O321" s="2960"/>
      <c r="P321" s="2961"/>
      <c r="Q321" s="2551"/>
      <c r="R321" s="2551"/>
      <c r="S321" s="2551"/>
      <c r="T321" s="2551"/>
      <c r="U321" s="2551"/>
      <c r="V321" s="2551"/>
      <c r="W321" s="2551"/>
    </row>
    <row r="322" spans="1:23" ht="15.75" customHeight="1">
      <c r="A322" s="2551"/>
      <c r="B322" s="2957"/>
      <c r="C322" s="2551"/>
      <c r="D322" s="2551"/>
      <c r="E322" s="2551"/>
      <c r="F322" s="2958"/>
      <c r="G322" s="2551"/>
      <c r="H322" s="2551"/>
      <c r="I322" s="2551"/>
      <c r="J322" s="2551"/>
      <c r="K322" s="2551"/>
      <c r="L322" s="2551"/>
      <c r="M322" s="2960"/>
      <c r="N322" s="2961"/>
      <c r="O322" s="2960"/>
      <c r="P322" s="2961"/>
      <c r="Q322" s="2551"/>
      <c r="R322" s="2551"/>
      <c r="S322" s="2551"/>
      <c r="T322" s="2551"/>
      <c r="U322" s="2551"/>
      <c r="V322" s="2551"/>
      <c r="W322" s="2551"/>
    </row>
    <row r="323" spans="1:23" ht="15.75" customHeight="1">
      <c r="A323" s="2551"/>
      <c r="B323" s="2957"/>
      <c r="C323" s="2551"/>
      <c r="D323" s="2551"/>
      <c r="E323" s="2551"/>
      <c r="F323" s="2958"/>
      <c r="G323" s="2551"/>
      <c r="H323" s="2551"/>
      <c r="I323" s="2551"/>
      <c r="J323" s="2551"/>
      <c r="K323" s="2551"/>
      <c r="L323" s="2551"/>
      <c r="M323" s="2960"/>
      <c r="N323" s="2961"/>
      <c r="O323" s="2960"/>
      <c r="P323" s="2961"/>
      <c r="Q323" s="2551"/>
      <c r="R323" s="2551"/>
      <c r="S323" s="2551"/>
      <c r="T323" s="2551"/>
      <c r="U323" s="2551"/>
      <c r="V323" s="2551"/>
      <c r="W323" s="2551"/>
    </row>
    <row r="324" spans="1:23" ht="15.75" customHeight="1">
      <c r="A324" s="2551"/>
      <c r="B324" s="2957"/>
      <c r="C324" s="2551"/>
      <c r="D324" s="2551"/>
      <c r="E324" s="2551"/>
      <c r="F324" s="2958"/>
      <c r="G324" s="2551"/>
      <c r="H324" s="2551"/>
      <c r="I324" s="2551"/>
      <c r="J324" s="2551"/>
      <c r="K324" s="2551"/>
      <c r="L324" s="2551"/>
      <c r="M324" s="2960"/>
      <c r="N324" s="2961"/>
      <c r="O324" s="2960"/>
      <c r="P324" s="2961"/>
      <c r="Q324" s="2551"/>
      <c r="R324" s="2551"/>
      <c r="S324" s="2551"/>
      <c r="T324" s="2551"/>
      <c r="U324" s="2551"/>
      <c r="V324" s="2551"/>
      <c r="W324" s="2551"/>
    </row>
    <row r="325" spans="1:23" ht="15.75" customHeight="1">
      <c r="A325" s="2551"/>
      <c r="B325" s="2957"/>
      <c r="C325" s="2551"/>
      <c r="D325" s="2551"/>
      <c r="E325" s="2551"/>
      <c r="F325" s="2958"/>
      <c r="G325" s="2551"/>
      <c r="H325" s="2551"/>
      <c r="I325" s="2551"/>
      <c r="J325" s="2551"/>
      <c r="K325" s="2551"/>
      <c r="L325" s="2551"/>
      <c r="M325" s="2960"/>
      <c r="N325" s="2961"/>
      <c r="O325" s="2960"/>
      <c r="P325" s="2961"/>
      <c r="Q325" s="2551"/>
      <c r="R325" s="2551"/>
      <c r="S325" s="2551"/>
      <c r="T325" s="2551"/>
      <c r="U325" s="2551"/>
      <c r="V325" s="2551"/>
      <c r="W325" s="2551"/>
    </row>
    <row r="326" spans="1:23" ht="15.75" customHeight="1">
      <c r="A326" s="2551"/>
      <c r="B326" s="2957"/>
      <c r="C326" s="2551"/>
      <c r="D326" s="2551"/>
      <c r="E326" s="2551"/>
      <c r="F326" s="2958"/>
      <c r="G326" s="2551"/>
      <c r="H326" s="2551"/>
      <c r="I326" s="2551"/>
      <c r="J326" s="2551"/>
      <c r="K326" s="2551"/>
      <c r="L326" s="2551"/>
      <c r="M326" s="2960"/>
      <c r="N326" s="2961"/>
      <c r="O326" s="2960"/>
      <c r="P326" s="2961"/>
      <c r="Q326" s="2551"/>
      <c r="R326" s="2551"/>
      <c r="S326" s="2551"/>
      <c r="T326" s="2551"/>
      <c r="U326" s="2551"/>
      <c r="V326" s="2551"/>
      <c r="W326" s="2551"/>
    </row>
    <row r="327" spans="1:23" ht="15.75" customHeight="1">
      <c r="A327" s="2551"/>
      <c r="B327" s="2957"/>
      <c r="C327" s="2551"/>
      <c r="D327" s="2551"/>
      <c r="E327" s="2551"/>
      <c r="F327" s="2958"/>
      <c r="G327" s="2551"/>
      <c r="H327" s="2551"/>
      <c r="I327" s="2551"/>
      <c r="J327" s="2551"/>
      <c r="K327" s="2551"/>
      <c r="L327" s="2551"/>
      <c r="M327" s="2960"/>
      <c r="N327" s="2961"/>
      <c r="O327" s="2960"/>
      <c r="P327" s="2961"/>
      <c r="Q327" s="2551"/>
      <c r="R327" s="2551"/>
      <c r="S327" s="2551"/>
      <c r="T327" s="2551"/>
      <c r="U327" s="2551"/>
      <c r="V327" s="2551"/>
      <c r="W327" s="2551"/>
    </row>
    <row r="328" spans="1:23" ht="15.75" customHeight="1">
      <c r="A328" s="2551"/>
      <c r="B328" s="2957"/>
      <c r="C328" s="2551"/>
      <c r="D328" s="2551"/>
      <c r="E328" s="2551"/>
      <c r="F328" s="2958"/>
      <c r="G328" s="2551"/>
      <c r="H328" s="2551"/>
      <c r="I328" s="2551"/>
      <c r="J328" s="2551"/>
      <c r="K328" s="2551"/>
      <c r="L328" s="2551"/>
      <c r="M328" s="2960"/>
      <c r="N328" s="2961"/>
      <c r="O328" s="2960"/>
      <c r="P328" s="2961"/>
      <c r="Q328" s="2551"/>
      <c r="R328" s="2551"/>
      <c r="S328" s="2551"/>
      <c r="T328" s="2551"/>
      <c r="U328" s="2551"/>
      <c r="V328" s="2551"/>
      <c r="W328" s="2551"/>
    </row>
    <row r="329" spans="1:23" ht="15.75" customHeight="1">
      <c r="A329" s="2551"/>
      <c r="B329" s="2957"/>
      <c r="C329" s="2551"/>
      <c r="D329" s="2551"/>
      <c r="E329" s="2551"/>
      <c r="F329" s="2958"/>
      <c r="G329" s="2551"/>
      <c r="H329" s="2551"/>
      <c r="I329" s="2551"/>
      <c r="J329" s="2551"/>
      <c r="K329" s="2551"/>
      <c r="L329" s="2551"/>
      <c r="M329" s="2960"/>
      <c r="N329" s="2961"/>
      <c r="O329" s="2960"/>
      <c r="P329" s="2961"/>
      <c r="Q329" s="2551"/>
      <c r="R329" s="2551"/>
      <c r="S329" s="2551"/>
      <c r="T329" s="2551"/>
      <c r="U329" s="2551"/>
      <c r="V329" s="2551"/>
      <c r="W329" s="2551"/>
    </row>
    <row r="330" spans="1:23" ht="15.75" customHeight="1">
      <c r="A330" s="2551"/>
      <c r="B330" s="2957"/>
      <c r="C330" s="2551"/>
      <c r="D330" s="2551"/>
      <c r="E330" s="2551"/>
      <c r="F330" s="2958"/>
      <c r="G330" s="2551"/>
      <c r="H330" s="2551"/>
      <c r="I330" s="2551"/>
      <c r="J330" s="2551"/>
      <c r="K330" s="2551"/>
      <c r="L330" s="2551"/>
      <c r="M330" s="2960"/>
      <c r="N330" s="2961"/>
      <c r="O330" s="2960"/>
      <c r="P330" s="2961"/>
      <c r="Q330" s="2551"/>
      <c r="R330" s="2551"/>
      <c r="S330" s="2551"/>
      <c r="T330" s="2551"/>
      <c r="U330" s="2551"/>
      <c r="V330" s="2551"/>
      <c r="W330" s="2551"/>
    </row>
    <row r="331" spans="1:23" ht="15.75" customHeight="1">
      <c r="A331" s="2551"/>
      <c r="B331" s="2957"/>
      <c r="C331" s="2551"/>
      <c r="D331" s="2551"/>
      <c r="E331" s="2551"/>
      <c r="F331" s="2958"/>
      <c r="G331" s="2551"/>
      <c r="H331" s="2551"/>
      <c r="I331" s="2551"/>
      <c r="J331" s="2551"/>
      <c r="K331" s="2551"/>
      <c r="L331" s="2551"/>
      <c r="M331" s="2960"/>
      <c r="N331" s="2961"/>
      <c r="O331" s="2960"/>
      <c r="P331" s="2961"/>
      <c r="Q331" s="2551"/>
      <c r="R331" s="2551"/>
      <c r="S331" s="2551"/>
      <c r="T331" s="2551"/>
      <c r="U331" s="2551"/>
      <c r="V331" s="2551"/>
      <c r="W331" s="2551"/>
    </row>
    <row r="332" spans="1:23" ht="15.75" customHeight="1">
      <c r="A332" s="2551"/>
      <c r="B332" s="2957"/>
      <c r="C332" s="2551"/>
      <c r="D332" s="2551"/>
      <c r="E332" s="2551"/>
      <c r="F332" s="2958"/>
      <c r="G332" s="2551"/>
      <c r="H332" s="2551"/>
      <c r="I332" s="2551"/>
      <c r="J332" s="2551"/>
      <c r="K332" s="2551"/>
      <c r="L332" s="2551"/>
      <c r="M332" s="2960"/>
      <c r="N332" s="2961"/>
      <c r="O332" s="2960"/>
      <c r="P332" s="2961"/>
      <c r="Q332" s="2551"/>
      <c r="R332" s="2551"/>
      <c r="S332" s="2551"/>
      <c r="T332" s="2551"/>
      <c r="U332" s="2551"/>
      <c r="V332" s="2551"/>
      <c r="W332" s="2551"/>
    </row>
    <row r="333" spans="1:23" ht="15.75" customHeight="1">
      <c r="A333" s="2551"/>
      <c r="B333" s="2957"/>
      <c r="C333" s="2551"/>
      <c r="D333" s="2551"/>
      <c r="E333" s="2551"/>
      <c r="F333" s="2958"/>
      <c r="G333" s="2551"/>
      <c r="H333" s="2551"/>
      <c r="I333" s="2551"/>
      <c r="J333" s="2551"/>
      <c r="K333" s="2551"/>
      <c r="L333" s="2551"/>
      <c r="M333" s="2960"/>
      <c r="N333" s="2961"/>
      <c r="O333" s="2960"/>
      <c r="P333" s="2961"/>
      <c r="Q333" s="2551"/>
      <c r="R333" s="2551"/>
      <c r="S333" s="2551"/>
      <c r="T333" s="2551"/>
      <c r="U333" s="2551"/>
      <c r="V333" s="2551"/>
      <c r="W333" s="2551"/>
    </row>
    <row r="334" spans="1:23" ht="15.75" customHeight="1">
      <c r="A334" s="2551"/>
      <c r="B334" s="2957"/>
      <c r="C334" s="2551"/>
      <c r="D334" s="2551"/>
      <c r="E334" s="2551"/>
      <c r="F334" s="2958"/>
      <c r="G334" s="2551"/>
      <c r="H334" s="2551"/>
      <c r="I334" s="2551"/>
      <c r="J334" s="2551"/>
      <c r="K334" s="2551"/>
      <c r="L334" s="2551"/>
      <c r="M334" s="2960"/>
      <c r="N334" s="2961"/>
      <c r="O334" s="2960"/>
      <c r="P334" s="2961"/>
      <c r="Q334" s="2551"/>
      <c r="R334" s="2551"/>
      <c r="S334" s="2551"/>
      <c r="T334" s="2551"/>
      <c r="U334" s="2551"/>
      <c r="V334" s="2551"/>
      <c r="W334" s="2551"/>
    </row>
    <row r="335" spans="1:23" ht="15.75" customHeight="1">
      <c r="A335" s="2551"/>
      <c r="B335" s="2957"/>
      <c r="C335" s="2551"/>
      <c r="D335" s="2551"/>
      <c r="E335" s="2551"/>
      <c r="F335" s="2958"/>
      <c r="G335" s="2551"/>
      <c r="H335" s="2551"/>
      <c r="I335" s="2551"/>
      <c r="J335" s="2551"/>
      <c r="K335" s="2551"/>
      <c r="L335" s="2551"/>
      <c r="M335" s="2960"/>
      <c r="N335" s="2961"/>
      <c r="O335" s="2960"/>
      <c r="P335" s="2961"/>
      <c r="Q335" s="2551"/>
      <c r="R335" s="2551"/>
      <c r="S335" s="2551"/>
      <c r="T335" s="2551"/>
      <c r="U335" s="2551"/>
      <c r="V335" s="2551"/>
      <c r="W335" s="2551"/>
    </row>
    <row r="336" spans="1:23" ht="15.75" customHeight="1">
      <c r="A336" s="2551"/>
      <c r="B336" s="2957"/>
      <c r="C336" s="2551"/>
      <c r="D336" s="2551"/>
      <c r="E336" s="2551"/>
      <c r="F336" s="2958"/>
      <c r="G336" s="2551"/>
      <c r="H336" s="2551"/>
      <c r="I336" s="2551"/>
      <c r="J336" s="2551"/>
      <c r="K336" s="2551"/>
      <c r="L336" s="2551"/>
      <c r="M336" s="2960"/>
      <c r="N336" s="2961"/>
      <c r="O336" s="2960"/>
      <c r="P336" s="2961"/>
      <c r="Q336" s="2551"/>
      <c r="R336" s="2551"/>
      <c r="S336" s="2551"/>
      <c r="T336" s="2551"/>
      <c r="U336" s="2551"/>
      <c r="V336" s="2551"/>
      <c r="W336" s="2551"/>
    </row>
    <row r="337" spans="1:23" ht="15.75" customHeight="1">
      <c r="A337" s="2551"/>
      <c r="B337" s="2957"/>
      <c r="C337" s="2551"/>
      <c r="D337" s="2551"/>
      <c r="E337" s="2551"/>
      <c r="F337" s="2958"/>
      <c r="G337" s="2551"/>
      <c r="H337" s="2551"/>
      <c r="I337" s="2551"/>
      <c r="J337" s="2551"/>
      <c r="K337" s="2551"/>
      <c r="L337" s="2551"/>
      <c r="M337" s="2960"/>
      <c r="N337" s="2961"/>
      <c r="O337" s="2960"/>
      <c r="P337" s="2961"/>
      <c r="Q337" s="2551"/>
      <c r="R337" s="2551"/>
      <c r="S337" s="2551"/>
      <c r="T337" s="2551"/>
      <c r="U337" s="2551"/>
      <c r="V337" s="2551"/>
      <c r="W337" s="2551"/>
    </row>
    <row r="338" spans="1:23" ht="15.75" customHeight="1">
      <c r="A338" s="2551"/>
      <c r="B338" s="2957"/>
      <c r="C338" s="2551"/>
      <c r="D338" s="2551"/>
      <c r="E338" s="2551"/>
      <c r="F338" s="2958"/>
      <c r="G338" s="2551"/>
      <c r="H338" s="2551"/>
      <c r="I338" s="2551"/>
      <c r="J338" s="2551"/>
      <c r="K338" s="2551"/>
      <c r="L338" s="2551"/>
      <c r="M338" s="2960"/>
      <c r="N338" s="2961"/>
      <c r="O338" s="2960"/>
      <c r="P338" s="2961"/>
      <c r="Q338" s="2551"/>
      <c r="R338" s="2551"/>
      <c r="S338" s="2551"/>
      <c r="T338" s="2551"/>
      <c r="U338" s="2551"/>
      <c r="V338" s="2551"/>
      <c r="W338" s="2551"/>
    </row>
    <row r="339" spans="1:23" ht="15.75" customHeight="1">
      <c r="A339" s="2551"/>
      <c r="B339" s="2957"/>
      <c r="C339" s="2551"/>
      <c r="D339" s="2551"/>
      <c r="E339" s="2551"/>
      <c r="F339" s="2958"/>
      <c r="G339" s="2551"/>
      <c r="H339" s="2551"/>
      <c r="I339" s="2551"/>
      <c r="J339" s="2551"/>
      <c r="K339" s="2551"/>
      <c r="L339" s="2551"/>
      <c r="M339" s="2960"/>
      <c r="N339" s="2961"/>
      <c r="O339" s="2960"/>
      <c r="P339" s="2961"/>
      <c r="Q339" s="2551"/>
      <c r="R339" s="2551"/>
      <c r="S339" s="2551"/>
      <c r="T339" s="2551"/>
      <c r="U339" s="2551"/>
      <c r="V339" s="2551"/>
      <c r="W339" s="2551"/>
    </row>
    <row r="340" spans="1:23" ht="15.75" customHeight="1">
      <c r="A340" s="2551"/>
      <c r="B340" s="2957"/>
      <c r="C340" s="2551"/>
      <c r="D340" s="2551"/>
      <c r="E340" s="2551"/>
      <c r="F340" s="2958"/>
      <c r="G340" s="2551"/>
      <c r="H340" s="2551"/>
      <c r="I340" s="2551"/>
      <c r="J340" s="2551"/>
      <c r="K340" s="2551"/>
      <c r="L340" s="2551"/>
      <c r="M340" s="2960"/>
      <c r="N340" s="2961"/>
      <c r="O340" s="2960"/>
      <c r="P340" s="2961"/>
      <c r="Q340" s="2551"/>
      <c r="R340" s="2551"/>
      <c r="S340" s="2551"/>
      <c r="T340" s="2551"/>
      <c r="U340" s="2551"/>
      <c r="V340" s="2551"/>
      <c r="W340" s="2551"/>
    </row>
    <row r="341" spans="1:23" ht="15.75" customHeight="1">
      <c r="A341" s="2551"/>
      <c r="B341" s="2957"/>
      <c r="C341" s="2551"/>
      <c r="D341" s="2551"/>
      <c r="E341" s="2551"/>
      <c r="F341" s="2958"/>
      <c r="G341" s="2551"/>
      <c r="H341" s="2551"/>
      <c r="I341" s="2551"/>
      <c r="J341" s="2551"/>
      <c r="K341" s="2551"/>
      <c r="L341" s="2551"/>
      <c r="M341" s="2960"/>
      <c r="N341" s="2961"/>
      <c r="O341" s="2960"/>
      <c r="P341" s="2961"/>
      <c r="Q341" s="2551"/>
      <c r="R341" s="2551"/>
      <c r="S341" s="2551"/>
      <c r="T341" s="2551"/>
      <c r="U341" s="2551"/>
      <c r="V341" s="2551"/>
      <c r="W341" s="2551"/>
    </row>
    <row r="342" spans="1:23" ht="15.75" customHeight="1">
      <c r="A342" s="2551"/>
      <c r="B342" s="2957"/>
      <c r="C342" s="2551"/>
      <c r="D342" s="2551"/>
      <c r="E342" s="2551"/>
      <c r="F342" s="2958"/>
      <c r="G342" s="2551"/>
      <c r="H342" s="2551"/>
      <c r="I342" s="2551"/>
      <c r="J342" s="2551"/>
      <c r="K342" s="2551"/>
      <c r="L342" s="2551"/>
      <c r="M342" s="2960"/>
      <c r="N342" s="2961"/>
      <c r="O342" s="2960"/>
      <c r="P342" s="2961"/>
      <c r="Q342" s="2551"/>
      <c r="R342" s="2551"/>
      <c r="S342" s="2551"/>
      <c r="T342" s="2551"/>
      <c r="U342" s="2551"/>
      <c r="V342" s="2551"/>
      <c r="W342" s="2551"/>
    </row>
    <row r="343" spans="1:23" ht="15.75" customHeight="1">
      <c r="A343" s="2551"/>
      <c r="B343" s="2957"/>
      <c r="C343" s="2551"/>
      <c r="D343" s="2551"/>
      <c r="E343" s="2551"/>
      <c r="F343" s="2958"/>
      <c r="G343" s="2551"/>
      <c r="H343" s="2551"/>
      <c r="I343" s="2551"/>
      <c r="J343" s="2551"/>
      <c r="K343" s="2551"/>
      <c r="L343" s="2551"/>
      <c r="M343" s="2960"/>
      <c r="N343" s="2961"/>
      <c r="O343" s="2960"/>
      <c r="P343" s="2961"/>
      <c r="Q343" s="2551"/>
      <c r="R343" s="2551"/>
      <c r="S343" s="2551"/>
      <c r="T343" s="2551"/>
      <c r="U343" s="2551"/>
      <c r="V343" s="2551"/>
      <c r="W343" s="2551"/>
    </row>
    <row r="344" spans="1:23" ht="15.75" customHeight="1">
      <c r="A344" s="2551"/>
      <c r="B344" s="2957"/>
      <c r="C344" s="2551"/>
      <c r="D344" s="2551"/>
      <c r="E344" s="2551"/>
      <c r="F344" s="2958"/>
      <c r="G344" s="2551"/>
      <c r="H344" s="2551"/>
      <c r="I344" s="2551"/>
      <c r="J344" s="2551"/>
      <c r="K344" s="2551"/>
      <c r="L344" s="2551"/>
      <c r="M344" s="2960"/>
      <c r="N344" s="2961"/>
      <c r="O344" s="2960"/>
      <c r="P344" s="2961"/>
      <c r="Q344" s="2551"/>
      <c r="R344" s="2551"/>
      <c r="S344" s="2551"/>
      <c r="T344" s="2551"/>
      <c r="U344" s="2551"/>
      <c r="V344" s="2551"/>
      <c r="W344" s="2551"/>
    </row>
    <row r="345" spans="1:23" ht="15.75" customHeight="1">
      <c r="A345" s="2551"/>
      <c r="B345" s="2957"/>
      <c r="C345" s="2551"/>
      <c r="D345" s="2551"/>
      <c r="E345" s="2551"/>
      <c r="F345" s="2958"/>
      <c r="G345" s="2551"/>
      <c r="H345" s="2551"/>
      <c r="I345" s="2551"/>
      <c r="J345" s="2551"/>
      <c r="K345" s="2551"/>
      <c r="L345" s="2551"/>
      <c r="M345" s="2960"/>
      <c r="N345" s="2961"/>
      <c r="O345" s="2960"/>
      <c r="P345" s="2961"/>
      <c r="Q345" s="2551"/>
      <c r="R345" s="2551"/>
      <c r="S345" s="2551"/>
      <c r="T345" s="2551"/>
      <c r="U345" s="2551"/>
      <c r="V345" s="2551"/>
      <c r="W345" s="2551"/>
    </row>
    <row r="346" spans="1:23" ht="15.75" customHeight="1">
      <c r="A346" s="2551"/>
      <c r="B346" s="2957"/>
      <c r="C346" s="2551"/>
      <c r="D346" s="2551"/>
      <c r="E346" s="2551"/>
      <c r="F346" s="2958"/>
      <c r="G346" s="2551"/>
      <c r="H346" s="2551"/>
      <c r="I346" s="2551"/>
      <c r="J346" s="2551"/>
      <c r="K346" s="2551"/>
      <c r="L346" s="2551"/>
      <c r="M346" s="2960"/>
      <c r="N346" s="2961"/>
      <c r="O346" s="2960"/>
      <c r="P346" s="2961"/>
      <c r="Q346" s="2551"/>
      <c r="R346" s="2551"/>
      <c r="S346" s="2551"/>
      <c r="T346" s="2551"/>
      <c r="U346" s="2551"/>
      <c r="V346" s="2551"/>
      <c r="W346" s="2551"/>
    </row>
    <row r="347" spans="1:23" ht="15.75" customHeight="1">
      <c r="A347" s="2551"/>
      <c r="B347" s="2957"/>
      <c r="C347" s="2551"/>
      <c r="D347" s="2551"/>
      <c r="E347" s="2551"/>
      <c r="F347" s="2958"/>
      <c r="G347" s="2551"/>
      <c r="H347" s="2551"/>
      <c r="I347" s="2551"/>
      <c r="J347" s="2551"/>
      <c r="K347" s="2551"/>
      <c r="L347" s="2551"/>
      <c r="M347" s="2960"/>
      <c r="N347" s="2961"/>
      <c r="O347" s="2960"/>
      <c r="P347" s="2961"/>
      <c r="Q347" s="2551"/>
      <c r="R347" s="2551"/>
      <c r="S347" s="2551"/>
      <c r="T347" s="2551"/>
      <c r="U347" s="2551"/>
      <c r="V347" s="2551"/>
      <c r="W347" s="2551"/>
    </row>
    <row r="348" spans="1:23" ht="15.75" customHeight="1">
      <c r="A348" s="2551"/>
      <c r="B348" s="2957"/>
      <c r="C348" s="2551"/>
      <c r="D348" s="2551"/>
      <c r="E348" s="2551"/>
      <c r="F348" s="2958"/>
      <c r="G348" s="2551"/>
      <c r="H348" s="2551"/>
      <c r="I348" s="2551"/>
      <c r="J348" s="2551"/>
      <c r="K348" s="2551"/>
      <c r="L348" s="2551"/>
      <c r="M348" s="2960"/>
      <c r="N348" s="2961"/>
      <c r="O348" s="2960"/>
      <c r="P348" s="2961"/>
      <c r="Q348" s="2551"/>
      <c r="R348" s="2551"/>
      <c r="S348" s="2551"/>
      <c r="T348" s="2551"/>
      <c r="U348" s="2551"/>
      <c r="V348" s="2551"/>
      <c r="W348" s="2551"/>
    </row>
    <row r="349" spans="1:23" ht="15.75" customHeight="1">
      <c r="A349" s="2551"/>
      <c r="B349" s="2957"/>
      <c r="C349" s="2551"/>
      <c r="D349" s="2551"/>
      <c r="E349" s="2551"/>
      <c r="F349" s="2958"/>
      <c r="G349" s="2551"/>
      <c r="H349" s="2551"/>
      <c r="I349" s="2551"/>
      <c r="J349" s="2551"/>
      <c r="K349" s="2551"/>
      <c r="L349" s="2551"/>
      <c r="M349" s="2960"/>
      <c r="N349" s="2961"/>
      <c r="O349" s="2960"/>
      <c r="P349" s="2961"/>
      <c r="Q349" s="2551"/>
      <c r="R349" s="2551"/>
      <c r="S349" s="2551"/>
      <c r="T349" s="2551"/>
      <c r="U349" s="2551"/>
      <c r="V349" s="2551"/>
      <c r="W349" s="2551"/>
    </row>
    <row r="350" spans="1:23" ht="15.75" customHeight="1">
      <c r="A350" s="2551"/>
      <c r="B350" s="2957"/>
      <c r="C350" s="2551"/>
      <c r="D350" s="2551"/>
      <c r="E350" s="2551"/>
      <c r="F350" s="2958"/>
      <c r="G350" s="2551"/>
      <c r="H350" s="2551"/>
      <c r="I350" s="2551"/>
      <c r="J350" s="2551"/>
      <c r="K350" s="2551"/>
      <c r="L350" s="2551"/>
      <c r="M350" s="2960"/>
      <c r="N350" s="2961"/>
      <c r="O350" s="2960"/>
      <c r="P350" s="2961"/>
      <c r="Q350" s="2551"/>
      <c r="R350" s="2551"/>
      <c r="S350" s="2551"/>
      <c r="T350" s="2551"/>
      <c r="U350" s="2551"/>
      <c r="V350" s="2551"/>
      <c r="W350" s="2551"/>
    </row>
    <row r="351" spans="1:23" ht="15.75" customHeight="1">
      <c r="A351" s="2551"/>
      <c r="B351" s="2957"/>
      <c r="C351" s="2551"/>
      <c r="D351" s="2551"/>
      <c r="E351" s="2551"/>
      <c r="F351" s="2958"/>
      <c r="G351" s="2551"/>
      <c r="H351" s="2551"/>
      <c r="I351" s="2551"/>
      <c r="J351" s="2551"/>
      <c r="K351" s="2551"/>
      <c r="L351" s="2551"/>
      <c r="M351" s="2960"/>
      <c r="N351" s="2961"/>
      <c r="O351" s="2960"/>
      <c r="P351" s="2961"/>
      <c r="Q351" s="2551"/>
      <c r="R351" s="2551"/>
      <c r="S351" s="2551"/>
      <c r="T351" s="2551"/>
      <c r="U351" s="2551"/>
      <c r="V351" s="2551"/>
      <c r="W351" s="2551"/>
    </row>
    <row r="352" spans="1:23" ht="15.75" customHeight="1">
      <c r="A352" s="2551"/>
      <c r="B352" s="2957"/>
      <c r="C352" s="2551"/>
      <c r="D352" s="2551"/>
      <c r="E352" s="2551"/>
      <c r="F352" s="2958"/>
      <c r="G352" s="2551"/>
      <c r="H352" s="2551"/>
      <c r="I352" s="2551"/>
      <c r="J352" s="2551"/>
      <c r="K352" s="2551"/>
      <c r="L352" s="2551"/>
      <c r="M352" s="2960"/>
      <c r="N352" s="2961"/>
      <c r="O352" s="2960"/>
      <c r="P352" s="2961"/>
      <c r="Q352" s="2551"/>
      <c r="R352" s="2551"/>
      <c r="S352" s="2551"/>
      <c r="T352" s="2551"/>
      <c r="U352" s="2551"/>
      <c r="V352" s="2551"/>
      <c r="W352" s="2551"/>
    </row>
    <row r="353" spans="1:23" ht="15.75" customHeight="1">
      <c r="A353" s="2551"/>
      <c r="B353" s="2957"/>
      <c r="C353" s="2551"/>
      <c r="D353" s="2551"/>
      <c r="E353" s="2551"/>
      <c r="F353" s="2958"/>
      <c r="G353" s="2551"/>
      <c r="H353" s="2551"/>
      <c r="I353" s="2551"/>
      <c r="J353" s="2551"/>
      <c r="K353" s="2551"/>
      <c r="L353" s="2551"/>
      <c r="M353" s="2960"/>
      <c r="N353" s="2961"/>
      <c r="O353" s="2960"/>
      <c r="P353" s="2961"/>
      <c r="Q353" s="2551"/>
      <c r="R353" s="2551"/>
      <c r="S353" s="2551"/>
      <c r="T353" s="2551"/>
      <c r="U353" s="2551"/>
      <c r="V353" s="2551"/>
      <c r="W353" s="2551"/>
    </row>
    <row r="354" spans="1:23" ht="15.75" customHeight="1">
      <c r="A354" s="2551"/>
      <c r="B354" s="2957"/>
      <c r="C354" s="2551"/>
      <c r="D354" s="2551"/>
      <c r="E354" s="2551"/>
      <c r="F354" s="2958"/>
      <c r="G354" s="2551"/>
      <c r="H354" s="2551"/>
      <c r="I354" s="2551"/>
      <c r="J354" s="2551"/>
      <c r="K354" s="2551"/>
      <c r="L354" s="2551"/>
      <c r="M354" s="2960"/>
      <c r="N354" s="2961"/>
      <c r="O354" s="2960"/>
      <c r="P354" s="2961"/>
      <c r="Q354" s="2551"/>
      <c r="R354" s="2551"/>
      <c r="S354" s="2551"/>
      <c r="T354" s="2551"/>
      <c r="U354" s="2551"/>
      <c r="V354" s="2551"/>
      <c r="W354" s="2551"/>
    </row>
    <row r="355" spans="1:23" ht="15.75" customHeight="1">
      <c r="A355" s="2551"/>
      <c r="B355" s="2957"/>
      <c r="C355" s="2551"/>
      <c r="D355" s="2551"/>
      <c r="E355" s="2551"/>
      <c r="F355" s="2958"/>
      <c r="G355" s="2551"/>
      <c r="H355" s="2551"/>
      <c r="I355" s="2551"/>
      <c r="J355" s="2551"/>
      <c r="K355" s="2551"/>
      <c r="L355" s="2551"/>
      <c r="M355" s="2960"/>
      <c r="N355" s="2961"/>
      <c r="O355" s="2960"/>
      <c r="P355" s="2961"/>
      <c r="Q355" s="2551"/>
      <c r="R355" s="2551"/>
      <c r="S355" s="2551"/>
      <c r="T355" s="2551"/>
      <c r="U355" s="2551"/>
      <c r="V355" s="2551"/>
      <c r="W355" s="2551"/>
    </row>
    <row r="356" spans="1:23" ht="15.75" customHeight="1">
      <c r="A356" s="2551"/>
      <c r="B356" s="2957"/>
      <c r="C356" s="2551"/>
      <c r="D356" s="2551"/>
      <c r="E356" s="2551"/>
      <c r="F356" s="2958"/>
      <c r="G356" s="2551"/>
      <c r="H356" s="2551"/>
      <c r="I356" s="2551"/>
      <c r="J356" s="2551"/>
      <c r="K356" s="2551"/>
      <c r="L356" s="2551"/>
      <c r="M356" s="2960"/>
      <c r="N356" s="2961"/>
      <c r="O356" s="2960"/>
      <c r="P356" s="2961"/>
      <c r="Q356" s="2551"/>
      <c r="R356" s="2551"/>
      <c r="S356" s="2551"/>
      <c r="T356" s="2551"/>
      <c r="U356" s="2551"/>
      <c r="V356" s="2551"/>
      <c r="W356" s="2551"/>
    </row>
    <row r="357" spans="1:23" ht="15.75" customHeight="1">
      <c r="A357" s="2551"/>
      <c r="B357" s="2957"/>
      <c r="C357" s="2551"/>
      <c r="D357" s="2551"/>
      <c r="E357" s="2551"/>
      <c r="F357" s="2958"/>
      <c r="G357" s="2551"/>
      <c r="H357" s="2551"/>
      <c r="I357" s="2551"/>
      <c r="J357" s="2551"/>
      <c r="K357" s="2551"/>
      <c r="L357" s="2551"/>
      <c r="M357" s="2960"/>
      <c r="N357" s="2961"/>
      <c r="O357" s="2960"/>
      <c r="P357" s="2961"/>
      <c r="Q357" s="2551"/>
      <c r="R357" s="2551"/>
      <c r="S357" s="2551"/>
      <c r="T357" s="2551"/>
      <c r="U357" s="2551"/>
      <c r="V357" s="2551"/>
      <c r="W357" s="2551"/>
    </row>
    <row r="358" spans="1:23" ht="15.75" customHeight="1">
      <c r="A358" s="2551"/>
      <c r="B358" s="2957"/>
      <c r="C358" s="2551"/>
      <c r="D358" s="2551"/>
      <c r="E358" s="2551"/>
      <c r="F358" s="2958"/>
      <c r="G358" s="2551"/>
      <c r="H358" s="2551"/>
      <c r="I358" s="2551"/>
      <c r="J358" s="2551"/>
      <c r="K358" s="2551"/>
      <c r="L358" s="2551"/>
      <c r="M358" s="2960"/>
      <c r="N358" s="2961"/>
      <c r="O358" s="2960"/>
      <c r="P358" s="2961"/>
      <c r="Q358" s="2551"/>
      <c r="R358" s="2551"/>
      <c r="S358" s="2551"/>
      <c r="T358" s="2551"/>
      <c r="U358" s="2551"/>
      <c r="V358" s="2551"/>
      <c r="W358" s="2551"/>
    </row>
    <row r="359" spans="1:23" ht="15.75" customHeight="1">
      <c r="A359" s="2551"/>
      <c r="B359" s="2957"/>
      <c r="C359" s="2551"/>
      <c r="D359" s="2551"/>
      <c r="E359" s="2551"/>
      <c r="F359" s="2958"/>
      <c r="G359" s="2551"/>
      <c r="H359" s="2551"/>
      <c r="I359" s="2551"/>
      <c r="J359" s="2551"/>
      <c r="K359" s="2551"/>
      <c r="L359" s="2551"/>
      <c r="M359" s="2960"/>
      <c r="N359" s="2961"/>
      <c r="O359" s="2960"/>
      <c r="P359" s="2961"/>
      <c r="Q359" s="2551"/>
      <c r="R359" s="2551"/>
      <c r="S359" s="2551"/>
      <c r="T359" s="2551"/>
      <c r="U359" s="2551"/>
      <c r="V359" s="2551"/>
      <c r="W359" s="2551"/>
    </row>
    <row r="360" spans="1:23" ht="15.75" customHeight="1">
      <c r="A360" s="2551"/>
      <c r="B360" s="2957"/>
      <c r="C360" s="2551"/>
      <c r="D360" s="2551"/>
      <c r="E360" s="2551"/>
      <c r="F360" s="2958"/>
      <c r="G360" s="2551"/>
      <c r="H360" s="2551"/>
      <c r="I360" s="2551"/>
      <c r="J360" s="2551"/>
      <c r="K360" s="2551"/>
      <c r="L360" s="2551"/>
      <c r="M360" s="2960"/>
      <c r="N360" s="2961"/>
      <c r="O360" s="2960"/>
      <c r="P360" s="2961"/>
      <c r="Q360" s="2551"/>
      <c r="R360" s="2551"/>
      <c r="S360" s="2551"/>
      <c r="T360" s="2551"/>
      <c r="U360" s="2551"/>
      <c r="V360" s="2551"/>
      <c r="W360" s="2551"/>
    </row>
    <row r="361" spans="1:23" ht="15.75" customHeight="1">
      <c r="A361" s="2551"/>
      <c r="B361" s="2957"/>
      <c r="C361" s="2551"/>
      <c r="D361" s="2551"/>
      <c r="E361" s="2551"/>
      <c r="F361" s="2958"/>
      <c r="G361" s="2551"/>
      <c r="H361" s="2551"/>
      <c r="I361" s="2551"/>
      <c r="J361" s="2551"/>
      <c r="K361" s="2551"/>
      <c r="L361" s="2551"/>
      <c r="M361" s="2960"/>
      <c r="N361" s="2961"/>
      <c r="O361" s="2960"/>
      <c r="P361" s="2961"/>
      <c r="Q361" s="2551"/>
      <c r="R361" s="2551"/>
      <c r="S361" s="2551"/>
      <c r="T361" s="2551"/>
      <c r="U361" s="2551"/>
      <c r="V361" s="2551"/>
      <c r="W361" s="2551"/>
    </row>
    <row r="362" spans="1:23" ht="15.75" customHeight="1">
      <c r="A362" s="2551"/>
      <c r="B362" s="2957"/>
      <c r="C362" s="2551"/>
      <c r="D362" s="2551"/>
      <c r="E362" s="2551"/>
      <c r="F362" s="2958"/>
      <c r="G362" s="2551"/>
      <c r="H362" s="2551"/>
      <c r="I362" s="2551"/>
      <c r="J362" s="2551"/>
      <c r="K362" s="2551"/>
      <c r="L362" s="2551"/>
      <c r="M362" s="2960"/>
      <c r="N362" s="2961"/>
      <c r="O362" s="2960"/>
      <c r="P362" s="2961"/>
      <c r="Q362" s="2551"/>
      <c r="R362" s="2551"/>
      <c r="S362" s="2551"/>
      <c r="T362" s="2551"/>
      <c r="U362" s="2551"/>
      <c r="V362" s="2551"/>
      <c r="W362" s="2551"/>
    </row>
    <row r="363" spans="1:23" ht="15.75" customHeight="1">
      <c r="A363" s="2551"/>
      <c r="B363" s="2957"/>
      <c r="C363" s="2551"/>
      <c r="D363" s="2551"/>
      <c r="E363" s="2551"/>
      <c r="F363" s="2958"/>
      <c r="G363" s="2551"/>
      <c r="H363" s="2551"/>
      <c r="I363" s="2551"/>
      <c r="J363" s="2551"/>
      <c r="K363" s="2551"/>
      <c r="L363" s="2551"/>
      <c r="M363" s="2960"/>
      <c r="N363" s="2961"/>
      <c r="O363" s="2960"/>
      <c r="P363" s="2961"/>
      <c r="Q363" s="2551"/>
      <c r="R363" s="2551"/>
      <c r="S363" s="2551"/>
      <c r="T363" s="2551"/>
      <c r="U363" s="2551"/>
      <c r="V363" s="2551"/>
      <c r="W363" s="2551"/>
    </row>
    <row r="364" spans="1:23" ht="15.75" customHeight="1">
      <c r="A364" s="2551"/>
      <c r="B364" s="2957"/>
      <c r="C364" s="2551"/>
      <c r="D364" s="2551"/>
      <c r="E364" s="2551"/>
      <c r="F364" s="2958"/>
      <c r="G364" s="2551"/>
      <c r="H364" s="2551"/>
      <c r="I364" s="2551"/>
      <c r="J364" s="2551"/>
      <c r="K364" s="2551"/>
      <c r="L364" s="2551"/>
      <c r="M364" s="2960"/>
      <c r="N364" s="2961"/>
      <c r="O364" s="2960"/>
      <c r="P364" s="2961"/>
      <c r="Q364" s="2551"/>
      <c r="R364" s="2551"/>
      <c r="S364" s="2551"/>
      <c r="T364" s="2551"/>
      <c r="U364" s="2551"/>
      <c r="V364" s="2551"/>
      <c r="W364" s="2551"/>
    </row>
    <row r="365" spans="1:23" ht="15.75" customHeight="1">
      <c r="A365" s="2551"/>
      <c r="B365" s="2957"/>
      <c r="C365" s="2551"/>
      <c r="D365" s="2551"/>
      <c r="E365" s="2551"/>
      <c r="F365" s="2958"/>
      <c r="G365" s="2551"/>
      <c r="H365" s="2551"/>
      <c r="I365" s="2551"/>
      <c r="J365" s="2551"/>
      <c r="K365" s="2551"/>
      <c r="L365" s="2551"/>
      <c r="M365" s="2960"/>
      <c r="N365" s="2961"/>
      <c r="O365" s="2960"/>
      <c r="P365" s="2961"/>
      <c r="Q365" s="2551"/>
      <c r="R365" s="2551"/>
      <c r="S365" s="2551"/>
      <c r="T365" s="2551"/>
      <c r="U365" s="2551"/>
      <c r="V365" s="2551"/>
      <c r="W365" s="2551"/>
    </row>
    <row r="366" spans="1:23" ht="15.75" customHeight="1">
      <c r="A366" s="2551"/>
      <c r="B366" s="2957"/>
      <c r="C366" s="2551"/>
      <c r="D366" s="2551"/>
      <c r="E366" s="2551"/>
      <c r="F366" s="2958"/>
      <c r="G366" s="2551"/>
      <c r="H366" s="2551"/>
      <c r="I366" s="2551"/>
      <c r="J366" s="2551"/>
      <c r="K366" s="2551"/>
      <c r="L366" s="2551"/>
      <c r="M366" s="2960"/>
      <c r="N366" s="2961"/>
      <c r="O366" s="2960"/>
      <c r="P366" s="2961"/>
      <c r="Q366" s="2551"/>
      <c r="R366" s="2551"/>
      <c r="S366" s="2551"/>
      <c r="T366" s="2551"/>
      <c r="U366" s="2551"/>
      <c r="V366" s="2551"/>
      <c r="W366" s="2551"/>
    </row>
    <row r="367" spans="1:23" ht="15.75" customHeight="1">
      <c r="A367" s="2551"/>
      <c r="B367" s="2957"/>
      <c r="C367" s="2551"/>
      <c r="D367" s="2551"/>
      <c r="E367" s="2551"/>
      <c r="F367" s="2958"/>
      <c r="G367" s="2551"/>
      <c r="H367" s="2551"/>
      <c r="I367" s="2551"/>
      <c r="J367" s="2551"/>
      <c r="K367" s="2551"/>
      <c r="L367" s="2551"/>
      <c r="M367" s="2960"/>
      <c r="N367" s="2961"/>
      <c r="O367" s="2960"/>
      <c r="P367" s="2961"/>
      <c r="Q367" s="2551"/>
      <c r="R367" s="2551"/>
      <c r="S367" s="2551"/>
      <c r="T367" s="2551"/>
      <c r="U367" s="2551"/>
      <c r="V367" s="2551"/>
      <c r="W367" s="2551"/>
    </row>
    <row r="368" spans="1:23" ht="15.75" customHeight="1">
      <c r="A368" s="2551"/>
      <c r="B368" s="2957"/>
      <c r="C368" s="2551"/>
      <c r="D368" s="2551"/>
      <c r="E368" s="2551"/>
      <c r="F368" s="2958"/>
      <c r="G368" s="2551"/>
      <c r="H368" s="2551"/>
      <c r="I368" s="2551"/>
      <c r="J368" s="2551"/>
      <c r="K368" s="2551"/>
      <c r="L368" s="2551"/>
      <c r="M368" s="2960"/>
      <c r="N368" s="2961"/>
      <c r="O368" s="2960"/>
      <c r="P368" s="2961"/>
      <c r="Q368" s="2551"/>
      <c r="R368" s="2551"/>
      <c r="S368" s="2551"/>
      <c r="T368" s="2551"/>
      <c r="U368" s="2551"/>
      <c r="V368" s="2551"/>
      <c r="W368" s="2551"/>
    </row>
    <row r="369" spans="1:23" ht="15.75" customHeight="1">
      <c r="A369" s="2551"/>
      <c r="B369" s="2957"/>
      <c r="C369" s="2551"/>
      <c r="D369" s="2551"/>
      <c r="E369" s="2551"/>
      <c r="F369" s="2958"/>
      <c r="G369" s="2551"/>
      <c r="H369" s="2551"/>
      <c r="I369" s="2551"/>
      <c r="J369" s="2551"/>
      <c r="K369" s="2551"/>
      <c r="L369" s="2551"/>
      <c r="M369" s="2960"/>
      <c r="N369" s="2961"/>
      <c r="O369" s="2960"/>
      <c r="P369" s="2961"/>
      <c r="Q369" s="2551"/>
      <c r="R369" s="2551"/>
      <c r="S369" s="2551"/>
      <c r="T369" s="2551"/>
      <c r="U369" s="2551"/>
      <c r="V369" s="2551"/>
      <c r="W369" s="2551"/>
    </row>
    <row r="370" spans="1:23" ht="15.75" customHeight="1">
      <c r="A370" s="2551"/>
      <c r="B370" s="2957"/>
      <c r="C370" s="2551"/>
      <c r="D370" s="2551"/>
      <c r="E370" s="2551"/>
      <c r="F370" s="2958"/>
      <c r="G370" s="2551"/>
      <c r="H370" s="2551"/>
      <c r="I370" s="2551"/>
      <c r="J370" s="2551"/>
      <c r="K370" s="2551"/>
      <c r="L370" s="2551"/>
      <c r="M370" s="2960"/>
      <c r="N370" s="2961"/>
      <c r="O370" s="2960"/>
      <c r="P370" s="2961"/>
      <c r="Q370" s="2551"/>
      <c r="R370" s="2551"/>
      <c r="S370" s="2551"/>
      <c r="T370" s="2551"/>
      <c r="U370" s="2551"/>
      <c r="V370" s="2551"/>
      <c r="W370" s="2551"/>
    </row>
    <row r="371" spans="1:23" ht="15.75" customHeight="1">
      <c r="A371" s="2551"/>
      <c r="B371" s="2957"/>
      <c r="C371" s="2551"/>
      <c r="D371" s="2551"/>
      <c r="E371" s="2551"/>
      <c r="F371" s="2958"/>
      <c r="G371" s="2551"/>
      <c r="H371" s="2551"/>
      <c r="I371" s="2551"/>
      <c r="J371" s="2551"/>
      <c r="K371" s="2551"/>
      <c r="L371" s="2551"/>
      <c r="M371" s="2960"/>
      <c r="N371" s="2961"/>
      <c r="O371" s="2960"/>
      <c r="P371" s="2961"/>
      <c r="Q371" s="2551"/>
      <c r="R371" s="2551"/>
      <c r="S371" s="2551"/>
      <c r="T371" s="2551"/>
      <c r="U371" s="2551"/>
      <c r="V371" s="2551"/>
      <c r="W371" s="2551"/>
    </row>
    <row r="372" spans="1:23" ht="15.75" customHeight="1">
      <c r="A372" s="2551"/>
      <c r="B372" s="2957"/>
      <c r="C372" s="2551"/>
      <c r="D372" s="2551"/>
      <c r="E372" s="2551"/>
      <c r="F372" s="2958"/>
      <c r="G372" s="2551"/>
      <c r="H372" s="2551"/>
      <c r="I372" s="2551"/>
      <c r="J372" s="2551"/>
      <c r="K372" s="2551"/>
      <c r="L372" s="2551"/>
      <c r="M372" s="2960"/>
      <c r="N372" s="2961"/>
      <c r="O372" s="2960"/>
      <c r="P372" s="2961"/>
      <c r="Q372" s="2551"/>
      <c r="R372" s="2551"/>
      <c r="S372" s="2551"/>
      <c r="T372" s="2551"/>
      <c r="U372" s="2551"/>
      <c r="V372" s="2551"/>
      <c r="W372" s="2551"/>
    </row>
    <row r="373" spans="1:23" ht="15.75" customHeight="1">
      <c r="A373" s="2551"/>
      <c r="B373" s="2957"/>
      <c r="C373" s="2551"/>
      <c r="D373" s="2551"/>
      <c r="E373" s="2551"/>
      <c r="F373" s="2958"/>
      <c r="G373" s="2551"/>
      <c r="H373" s="2551"/>
      <c r="I373" s="2551"/>
      <c r="J373" s="2551"/>
      <c r="K373" s="2551"/>
      <c r="L373" s="2551"/>
      <c r="M373" s="2960"/>
      <c r="N373" s="2961"/>
      <c r="O373" s="2960"/>
      <c r="P373" s="2961"/>
      <c r="Q373" s="2551"/>
      <c r="R373" s="2551"/>
      <c r="S373" s="2551"/>
      <c r="T373" s="2551"/>
      <c r="U373" s="2551"/>
      <c r="V373" s="2551"/>
      <c r="W373" s="2551"/>
    </row>
    <row r="374" spans="1:23" ht="15.75" customHeight="1">
      <c r="A374" s="2551"/>
      <c r="B374" s="2957"/>
      <c r="C374" s="2551"/>
      <c r="D374" s="2551"/>
      <c r="E374" s="2551"/>
      <c r="F374" s="2958"/>
      <c r="G374" s="2551"/>
      <c r="H374" s="2551"/>
      <c r="I374" s="2551"/>
      <c r="J374" s="2551"/>
      <c r="K374" s="2551"/>
      <c r="L374" s="2551"/>
      <c r="M374" s="2960"/>
      <c r="N374" s="2961"/>
      <c r="O374" s="2960"/>
      <c r="P374" s="2961"/>
      <c r="Q374" s="2551"/>
      <c r="R374" s="2551"/>
      <c r="S374" s="2551"/>
      <c r="T374" s="2551"/>
      <c r="U374" s="2551"/>
      <c r="V374" s="2551"/>
      <c r="W374" s="2551"/>
    </row>
    <row r="375" spans="1:23" ht="15.75" customHeight="1">
      <c r="A375" s="2551"/>
      <c r="B375" s="2957"/>
      <c r="C375" s="2551"/>
      <c r="D375" s="2551"/>
      <c r="E375" s="2551"/>
      <c r="F375" s="2958"/>
      <c r="G375" s="2551"/>
      <c r="H375" s="2551"/>
      <c r="I375" s="2551"/>
      <c r="J375" s="2551"/>
      <c r="K375" s="2551"/>
      <c r="L375" s="2551"/>
      <c r="M375" s="2960"/>
      <c r="N375" s="2961"/>
      <c r="O375" s="2960"/>
      <c r="P375" s="2961"/>
      <c r="Q375" s="2551"/>
      <c r="R375" s="2551"/>
      <c r="S375" s="2551"/>
      <c r="T375" s="2551"/>
      <c r="U375" s="2551"/>
      <c r="V375" s="2551"/>
      <c r="W375" s="2551"/>
    </row>
    <row r="376" spans="1:23" ht="15.75" customHeight="1">
      <c r="A376" s="2551"/>
      <c r="B376" s="2957"/>
      <c r="C376" s="2551"/>
      <c r="D376" s="2551"/>
      <c r="E376" s="2551"/>
      <c r="F376" s="2958"/>
      <c r="G376" s="2551"/>
      <c r="H376" s="2551"/>
      <c r="I376" s="2551"/>
      <c r="J376" s="2551"/>
      <c r="K376" s="2551"/>
      <c r="L376" s="2551"/>
      <c r="M376" s="2960"/>
      <c r="N376" s="2961"/>
      <c r="O376" s="2960"/>
      <c r="P376" s="2961"/>
      <c r="Q376" s="2551"/>
      <c r="R376" s="2551"/>
      <c r="S376" s="2551"/>
      <c r="T376" s="2551"/>
      <c r="U376" s="2551"/>
      <c r="V376" s="2551"/>
      <c r="W376" s="2551"/>
    </row>
    <row r="377" spans="1:23" ht="15.75" customHeight="1">
      <c r="A377" s="2551"/>
      <c r="B377" s="2957"/>
      <c r="C377" s="2551"/>
      <c r="D377" s="2551"/>
      <c r="E377" s="2551"/>
      <c r="F377" s="2958"/>
      <c r="G377" s="2551"/>
      <c r="H377" s="2551"/>
      <c r="I377" s="2551"/>
      <c r="J377" s="2551"/>
      <c r="K377" s="2551"/>
      <c r="L377" s="2551"/>
      <c r="M377" s="2960"/>
      <c r="N377" s="2961"/>
      <c r="O377" s="2960"/>
      <c r="P377" s="2961"/>
      <c r="Q377" s="2551"/>
      <c r="R377" s="2551"/>
      <c r="S377" s="2551"/>
      <c r="T377" s="2551"/>
      <c r="U377" s="2551"/>
      <c r="V377" s="2551"/>
      <c r="W377" s="2551"/>
    </row>
    <row r="378" spans="1:23" ht="15.75" customHeight="1">
      <c r="A378" s="2551"/>
      <c r="B378" s="2957"/>
      <c r="C378" s="2551"/>
      <c r="D378" s="2551"/>
      <c r="E378" s="2551"/>
      <c r="F378" s="2958"/>
      <c r="G378" s="2551"/>
      <c r="H378" s="2551"/>
      <c r="I378" s="2551"/>
      <c r="J378" s="2551"/>
      <c r="K378" s="2551"/>
      <c r="L378" s="2551"/>
      <c r="M378" s="2960"/>
      <c r="N378" s="2961"/>
      <c r="O378" s="2960"/>
      <c r="P378" s="2961"/>
      <c r="Q378" s="2551"/>
      <c r="R378" s="2551"/>
      <c r="S378" s="2551"/>
      <c r="T378" s="2551"/>
      <c r="U378" s="2551"/>
      <c r="V378" s="2551"/>
      <c r="W378" s="2551"/>
    </row>
    <row r="379" spans="1:23" ht="15.75" customHeight="1">
      <c r="A379" s="2551"/>
      <c r="B379" s="2957"/>
      <c r="C379" s="2551"/>
      <c r="D379" s="2551"/>
      <c r="E379" s="2551"/>
      <c r="F379" s="2958"/>
      <c r="G379" s="2551"/>
      <c r="H379" s="2551"/>
      <c r="I379" s="2551"/>
      <c r="J379" s="2551"/>
      <c r="K379" s="2551"/>
      <c r="L379" s="2551"/>
      <c r="M379" s="2960"/>
      <c r="N379" s="2961"/>
      <c r="O379" s="2960"/>
      <c r="P379" s="2961"/>
      <c r="Q379" s="2551"/>
      <c r="R379" s="2551"/>
      <c r="S379" s="2551"/>
      <c r="T379" s="2551"/>
      <c r="U379" s="2551"/>
      <c r="V379" s="2551"/>
      <c r="W379" s="2551"/>
    </row>
    <row r="380" spans="1:23" ht="15.75" customHeight="1">
      <c r="A380" s="2551"/>
      <c r="B380" s="2957"/>
      <c r="C380" s="2551"/>
      <c r="D380" s="2551"/>
      <c r="E380" s="2551"/>
      <c r="F380" s="2958"/>
      <c r="G380" s="2551"/>
      <c r="H380" s="2551"/>
      <c r="I380" s="2551"/>
      <c r="J380" s="2551"/>
      <c r="K380" s="2551"/>
      <c r="L380" s="2551"/>
      <c r="M380" s="2960"/>
      <c r="N380" s="2961"/>
      <c r="O380" s="2960"/>
      <c r="P380" s="2961"/>
      <c r="Q380" s="2551"/>
      <c r="R380" s="2551"/>
      <c r="S380" s="2551"/>
      <c r="T380" s="2551"/>
      <c r="U380" s="2551"/>
      <c r="V380" s="2551"/>
      <c r="W380" s="2551"/>
    </row>
    <row r="381" spans="1:23" ht="15.75" customHeight="1">
      <c r="A381" s="2551"/>
      <c r="B381" s="2957"/>
      <c r="C381" s="2551"/>
      <c r="D381" s="2551"/>
      <c r="E381" s="2551"/>
      <c r="F381" s="2958"/>
      <c r="G381" s="2551"/>
      <c r="H381" s="2551"/>
      <c r="I381" s="2551"/>
      <c r="J381" s="2551"/>
      <c r="K381" s="2551"/>
      <c r="L381" s="2551"/>
      <c r="M381" s="2960"/>
      <c r="N381" s="2961"/>
      <c r="O381" s="2960"/>
      <c r="P381" s="2961"/>
      <c r="Q381" s="2551"/>
      <c r="R381" s="2551"/>
      <c r="S381" s="2551"/>
      <c r="T381" s="2551"/>
      <c r="U381" s="2551"/>
      <c r="V381" s="2551"/>
      <c r="W381" s="2551"/>
    </row>
    <row r="382" spans="1:23" ht="15.75" customHeight="1">
      <c r="A382" s="2551"/>
      <c r="B382" s="2957"/>
      <c r="C382" s="2551"/>
      <c r="D382" s="2551"/>
      <c r="E382" s="2551"/>
      <c r="F382" s="2958"/>
      <c r="G382" s="2551"/>
      <c r="H382" s="2551"/>
      <c r="I382" s="2551"/>
      <c r="J382" s="2551"/>
      <c r="K382" s="2551"/>
      <c r="L382" s="2551"/>
      <c r="M382" s="2960"/>
      <c r="N382" s="2961"/>
      <c r="O382" s="2960"/>
      <c r="P382" s="2961"/>
      <c r="Q382" s="2551"/>
      <c r="R382" s="2551"/>
      <c r="S382" s="2551"/>
      <c r="T382" s="2551"/>
      <c r="U382" s="2551"/>
      <c r="V382" s="2551"/>
      <c r="W382" s="2551"/>
    </row>
    <row r="383" spans="1:23" ht="15.75" customHeight="1">
      <c r="A383" s="2551"/>
      <c r="B383" s="2957"/>
      <c r="C383" s="2551"/>
      <c r="D383" s="2551"/>
      <c r="E383" s="2551"/>
      <c r="F383" s="2958"/>
      <c r="G383" s="2551"/>
      <c r="H383" s="2551"/>
      <c r="I383" s="2551"/>
      <c r="J383" s="2551"/>
      <c r="K383" s="2551"/>
      <c r="L383" s="2551"/>
      <c r="M383" s="2960"/>
      <c r="N383" s="2961"/>
      <c r="O383" s="2960"/>
      <c r="P383" s="2961"/>
      <c r="Q383" s="2551"/>
      <c r="R383" s="2551"/>
      <c r="S383" s="2551"/>
      <c r="T383" s="2551"/>
      <c r="U383" s="2551"/>
      <c r="V383" s="2551"/>
      <c r="W383" s="2551"/>
    </row>
    <row r="384" spans="1:23" ht="15.75" customHeight="1">
      <c r="A384" s="2551"/>
      <c r="B384" s="2957"/>
      <c r="C384" s="2551"/>
      <c r="D384" s="2551"/>
      <c r="E384" s="2551"/>
      <c r="F384" s="2958"/>
      <c r="G384" s="2551"/>
      <c r="H384" s="2551"/>
      <c r="I384" s="2551"/>
      <c r="J384" s="2551"/>
      <c r="K384" s="2551"/>
      <c r="L384" s="2551"/>
      <c r="M384" s="2960"/>
      <c r="N384" s="2961"/>
      <c r="O384" s="2960"/>
      <c r="P384" s="2961"/>
      <c r="Q384" s="2551"/>
      <c r="R384" s="2551"/>
      <c r="S384" s="2551"/>
      <c r="T384" s="2551"/>
      <c r="U384" s="2551"/>
      <c r="V384" s="2551"/>
      <c r="W384" s="2551"/>
    </row>
    <row r="385" spans="1:23" ht="15.75" customHeight="1">
      <c r="A385" s="2551"/>
      <c r="B385" s="2957"/>
      <c r="C385" s="2551"/>
      <c r="D385" s="2551"/>
      <c r="E385" s="2551"/>
      <c r="F385" s="2958"/>
      <c r="G385" s="2551"/>
      <c r="H385" s="2551"/>
      <c r="I385" s="2551"/>
      <c r="J385" s="2551"/>
      <c r="K385" s="2551"/>
      <c r="L385" s="2551"/>
      <c r="M385" s="2960"/>
      <c r="N385" s="2961"/>
      <c r="O385" s="2960"/>
      <c r="P385" s="2961"/>
      <c r="Q385" s="2551"/>
      <c r="R385" s="2551"/>
      <c r="S385" s="2551"/>
      <c r="T385" s="2551"/>
      <c r="U385" s="2551"/>
      <c r="V385" s="2551"/>
      <c r="W385" s="2551"/>
    </row>
    <row r="386" spans="1:23" ht="15.75" customHeight="1">
      <c r="A386" s="2551"/>
      <c r="B386" s="2957"/>
      <c r="C386" s="2551"/>
      <c r="D386" s="2551"/>
      <c r="E386" s="2551"/>
      <c r="F386" s="2958"/>
      <c r="G386" s="2551"/>
      <c r="H386" s="2551"/>
      <c r="I386" s="2551"/>
      <c r="J386" s="2551"/>
      <c r="K386" s="2551"/>
      <c r="L386" s="2551"/>
      <c r="M386" s="2960"/>
      <c r="N386" s="2961"/>
      <c r="O386" s="2960"/>
      <c r="P386" s="2961"/>
      <c r="Q386" s="2551"/>
      <c r="R386" s="2551"/>
      <c r="S386" s="2551"/>
      <c r="T386" s="2551"/>
      <c r="U386" s="2551"/>
      <c r="V386" s="2551"/>
      <c r="W386" s="2551"/>
    </row>
    <row r="387" spans="1:23" ht="15.75" customHeight="1">
      <c r="A387" s="2551"/>
      <c r="B387" s="2957"/>
      <c r="C387" s="2551"/>
      <c r="D387" s="2551"/>
      <c r="E387" s="2551"/>
      <c r="F387" s="2958"/>
      <c r="G387" s="2551"/>
      <c r="H387" s="2551"/>
      <c r="I387" s="2551"/>
      <c r="J387" s="2551"/>
      <c r="K387" s="2551"/>
      <c r="L387" s="2551"/>
      <c r="M387" s="2960"/>
      <c r="N387" s="2961"/>
      <c r="O387" s="2960"/>
      <c r="P387" s="2961"/>
      <c r="Q387" s="2551"/>
      <c r="R387" s="2551"/>
      <c r="S387" s="2551"/>
      <c r="T387" s="2551"/>
      <c r="U387" s="2551"/>
      <c r="V387" s="2551"/>
      <c r="W387" s="2551"/>
    </row>
    <row r="388" spans="1:23" ht="15.75" customHeight="1">
      <c r="A388" s="2551"/>
      <c r="B388" s="2957"/>
      <c r="C388" s="2551"/>
      <c r="D388" s="2551"/>
      <c r="E388" s="2551"/>
      <c r="F388" s="2958"/>
      <c r="G388" s="2551"/>
      <c r="H388" s="2551"/>
      <c r="I388" s="2551"/>
      <c r="J388" s="2551"/>
      <c r="K388" s="2551"/>
      <c r="L388" s="2551"/>
      <c r="M388" s="2960"/>
      <c r="N388" s="2961"/>
      <c r="O388" s="2960"/>
      <c r="P388" s="2961"/>
      <c r="Q388" s="2551"/>
      <c r="R388" s="2551"/>
      <c r="S388" s="2551"/>
      <c r="T388" s="2551"/>
      <c r="U388" s="2551"/>
      <c r="V388" s="2551"/>
      <c r="W388" s="2551"/>
    </row>
    <row r="389" spans="1:23" ht="15.75" customHeight="1">
      <c r="A389" s="2551"/>
      <c r="B389" s="2957"/>
      <c r="C389" s="2551"/>
      <c r="D389" s="2551"/>
      <c r="E389" s="2551"/>
      <c r="F389" s="2958"/>
      <c r="G389" s="2551"/>
      <c r="H389" s="2551"/>
      <c r="I389" s="2551"/>
      <c r="J389" s="2551"/>
      <c r="K389" s="2551"/>
      <c r="L389" s="2551"/>
      <c r="M389" s="2960"/>
      <c r="N389" s="2961"/>
      <c r="O389" s="2960"/>
      <c r="P389" s="2961"/>
      <c r="Q389" s="2551"/>
      <c r="R389" s="2551"/>
      <c r="S389" s="2551"/>
      <c r="T389" s="2551"/>
      <c r="U389" s="2551"/>
      <c r="V389" s="2551"/>
      <c r="W389" s="2551"/>
    </row>
    <row r="390" spans="1:23" ht="15.75" customHeight="1">
      <c r="A390" s="2551"/>
      <c r="B390" s="2957"/>
      <c r="C390" s="2551"/>
      <c r="D390" s="2551"/>
      <c r="E390" s="2551"/>
      <c r="F390" s="2958"/>
      <c r="G390" s="2551"/>
      <c r="H390" s="2551"/>
      <c r="I390" s="2551"/>
      <c r="J390" s="2551"/>
      <c r="K390" s="2551"/>
      <c r="L390" s="2551"/>
      <c r="M390" s="2960"/>
      <c r="N390" s="2961"/>
      <c r="O390" s="2960"/>
      <c r="P390" s="2961"/>
      <c r="Q390" s="2551"/>
      <c r="R390" s="2551"/>
      <c r="S390" s="2551"/>
      <c r="T390" s="2551"/>
      <c r="U390" s="2551"/>
      <c r="V390" s="2551"/>
      <c r="W390" s="2551"/>
    </row>
    <row r="391" spans="1:23" ht="15.75" customHeight="1">
      <c r="A391" s="2551"/>
      <c r="B391" s="2957"/>
      <c r="C391" s="2551"/>
      <c r="D391" s="2551"/>
      <c r="E391" s="2551"/>
      <c r="F391" s="2958"/>
      <c r="G391" s="2551"/>
      <c r="H391" s="2551"/>
      <c r="I391" s="2551"/>
      <c r="J391" s="2551"/>
      <c r="K391" s="2551"/>
      <c r="L391" s="2551"/>
      <c r="M391" s="2960"/>
      <c r="N391" s="2961"/>
      <c r="O391" s="2960"/>
      <c r="P391" s="2961"/>
      <c r="Q391" s="2551"/>
      <c r="R391" s="2551"/>
      <c r="S391" s="2551"/>
      <c r="T391" s="2551"/>
      <c r="U391" s="2551"/>
      <c r="V391" s="2551"/>
      <c r="W391" s="2551"/>
    </row>
    <row r="392" spans="1:23" ht="15.75" customHeight="1">
      <c r="A392" s="2551"/>
      <c r="B392" s="2957"/>
      <c r="C392" s="2551"/>
      <c r="D392" s="2551"/>
      <c r="E392" s="2551"/>
      <c r="F392" s="2958"/>
      <c r="G392" s="2551"/>
      <c r="H392" s="2551"/>
      <c r="I392" s="2551"/>
      <c r="J392" s="2551"/>
      <c r="K392" s="2551"/>
      <c r="L392" s="2551"/>
      <c r="M392" s="2960"/>
      <c r="N392" s="2961"/>
      <c r="O392" s="2960"/>
      <c r="P392" s="2961"/>
      <c r="Q392" s="2551"/>
      <c r="R392" s="2551"/>
      <c r="S392" s="2551"/>
      <c r="T392" s="2551"/>
      <c r="U392" s="2551"/>
      <c r="V392" s="2551"/>
      <c r="W392" s="2551"/>
    </row>
    <row r="393" spans="1:23" ht="15.75" customHeight="1">
      <c r="A393" s="2551"/>
      <c r="B393" s="2957"/>
      <c r="C393" s="2551"/>
      <c r="D393" s="2551"/>
      <c r="E393" s="2551"/>
      <c r="F393" s="2958"/>
      <c r="G393" s="2551"/>
      <c r="H393" s="2551"/>
      <c r="I393" s="2551"/>
      <c r="J393" s="2551"/>
      <c r="K393" s="2551"/>
      <c r="L393" s="2551"/>
      <c r="M393" s="2960"/>
      <c r="N393" s="2961"/>
      <c r="O393" s="2960"/>
      <c r="P393" s="2961"/>
      <c r="Q393" s="2551"/>
      <c r="R393" s="2551"/>
      <c r="S393" s="2551"/>
      <c r="T393" s="2551"/>
      <c r="U393" s="2551"/>
      <c r="V393" s="2551"/>
      <c r="W393" s="2551"/>
    </row>
    <row r="394" spans="1:23" ht="15.75" customHeight="1">
      <c r="A394" s="2551"/>
      <c r="B394" s="2957"/>
      <c r="C394" s="2551"/>
      <c r="D394" s="2551"/>
      <c r="E394" s="2551"/>
      <c r="F394" s="2958"/>
      <c r="G394" s="2551"/>
      <c r="H394" s="2551"/>
      <c r="I394" s="2551"/>
      <c r="J394" s="2551"/>
      <c r="K394" s="2551"/>
      <c r="L394" s="2551"/>
      <c r="M394" s="2960"/>
      <c r="N394" s="2961"/>
      <c r="O394" s="2960"/>
      <c r="P394" s="2961"/>
      <c r="Q394" s="2551"/>
      <c r="R394" s="2551"/>
      <c r="S394" s="2551"/>
      <c r="T394" s="2551"/>
      <c r="U394" s="2551"/>
      <c r="V394" s="2551"/>
      <c r="W394" s="2551"/>
    </row>
    <row r="395" spans="1:23" ht="15.75" customHeight="1">
      <c r="A395" s="2551"/>
      <c r="B395" s="2957"/>
      <c r="C395" s="2551"/>
      <c r="D395" s="2551"/>
      <c r="E395" s="2551"/>
      <c r="F395" s="2958"/>
      <c r="G395" s="2551"/>
      <c r="H395" s="2551"/>
      <c r="I395" s="2551"/>
      <c r="J395" s="2551"/>
      <c r="K395" s="2551"/>
      <c r="L395" s="2551"/>
      <c r="M395" s="2960"/>
      <c r="N395" s="2961"/>
      <c r="O395" s="2960"/>
      <c r="P395" s="2961"/>
      <c r="Q395" s="2551"/>
      <c r="R395" s="2551"/>
      <c r="S395" s="2551"/>
      <c r="T395" s="2551"/>
      <c r="U395" s="2551"/>
      <c r="V395" s="2551"/>
      <c r="W395" s="2551"/>
    </row>
    <row r="396" spans="1:23" ht="15.75" customHeight="1">
      <c r="A396" s="2551"/>
      <c r="B396" s="2957"/>
      <c r="C396" s="2551"/>
      <c r="D396" s="2551"/>
      <c r="E396" s="2551"/>
      <c r="F396" s="2958"/>
      <c r="G396" s="2551"/>
      <c r="H396" s="2551"/>
      <c r="I396" s="2551"/>
      <c r="J396" s="2551"/>
      <c r="K396" s="2551"/>
      <c r="L396" s="2551"/>
      <c r="M396" s="2960"/>
      <c r="N396" s="2961"/>
      <c r="O396" s="2960"/>
      <c r="P396" s="2961"/>
      <c r="Q396" s="2551"/>
      <c r="R396" s="2551"/>
      <c r="S396" s="2551"/>
      <c r="T396" s="2551"/>
      <c r="U396" s="2551"/>
      <c r="V396" s="2551"/>
      <c r="W396" s="2551"/>
    </row>
    <row r="397" spans="1:23" ht="15.75" customHeight="1">
      <c r="A397" s="2551"/>
      <c r="B397" s="2957"/>
      <c r="C397" s="2551"/>
      <c r="D397" s="2551"/>
      <c r="E397" s="2551"/>
      <c r="F397" s="2958"/>
      <c r="G397" s="2551"/>
      <c r="H397" s="2551"/>
      <c r="I397" s="2551"/>
      <c r="J397" s="2551"/>
      <c r="K397" s="2551"/>
      <c r="L397" s="2551"/>
      <c r="M397" s="2960"/>
      <c r="N397" s="2961"/>
      <c r="O397" s="2960"/>
      <c r="P397" s="2961"/>
      <c r="Q397" s="2551"/>
      <c r="R397" s="2551"/>
      <c r="S397" s="2551"/>
      <c r="T397" s="2551"/>
      <c r="U397" s="2551"/>
      <c r="V397" s="2551"/>
      <c r="W397" s="2551"/>
    </row>
    <row r="398" spans="1:23" ht="15.75" customHeight="1">
      <c r="A398" s="2551"/>
      <c r="B398" s="2957"/>
      <c r="C398" s="2551"/>
      <c r="D398" s="2551"/>
      <c r="E398" s="2551"/>
      <c r="F398" s="2958"/>
      <c r="G398" s="2551"/>
      <c r="H398" s="2551"/>
      <c r="I398" s="2551"/>
      <c r="J398" s="2551"/>
      <c r="K398" s="2551"/>
      <c r="L398" s="2551"/>
      <c r="M398" s="2960"/>
      <c r="N398" s="2961"/>
      <c r="O398" s="2960"/>
      <c r="P398" s="2961"/>
      <c r="Q398" s="2551"/>
      <c r="R398" s="2551"/>
      <c r="S398" s="2551"/>
      <c r="T398" s="2551"/>
      <c r="U398" s="2551"/>
      <c r="V398" s="2551"/>
      <c r="W398" s="2551"/>
    </row>
    <row r="399" spans="1:23" ht="15.75" customHeight="1">
      <c r="A399" s="2551"/>
      <c r="B399" s="2957"/>
      <c r="C399" s="2551"/>
      <c r="D399" s="2551"/>
      <c r="E399" s="2551"/>
      <c r="F399" s="2958"/>
      <c r="G399" s="2551"/>
      <c r="H399" s="2551"/>
      <c r="I399" s="2551"/>
      <c r="J399" s="2551"/>
      <c r="K399" s="2551"/>
      <c r="L399" s="2551"/>
      <c r="M399" s="2960"/>
      <c r="N399" s="2961"/>
      <c r="O399" s="2960"/>
      <c r="P399" s="2961"/>
      <c r="Q399" s="2551"/>
      <c r="R399" s="2551"/>
      <c r="S399" s="2551"/>
      <c r="T399" s="2551"/>
      <c r="U399" s="2551"/>
      <c r="V399" s="2551"/>
      <c r="W399" s="2551"/>
    </row>
    <row r="400" spans="1:23" ht="15.75" customHeight="1">
      <c r="A400" s="2551"/>
      <c r="B400" s="2957"/>
      <c r="C400" s="2551"/>
      <c r="D400" s="2551"/>
      <c r="E400" s="2551"/>
      <c r="F400" s="2958"/>
      <c r="G400" s="2551"/>
      <c r="H400" s="2551"/>
      <c r="I400" s="2551"/>
      <c r="J400" s="2551"/>
      <c r="K400" s="2551"/>
      <c r="L400" s="2551"/>
      <c r="M400" s="2960"/>
      <c r="N400" s="2961"/>
      <c r="O400" s="2960"/>
      <c r="P400" s="2961"/>
      <c r="Q400" s="2551"/>
      <c r="R400" s="2551"/>
      <c r="S400" s="2551"/>
      <c r="T400" s="2551"/>
      <c r="U400" s="2551"/>
      <c r="V400" s="2551"/>
      <c r="W400" s="2551"/>
    </row>
    <row r="401" spans="1:23" ht="15.75" customHeight="1">
      <c r="A401" s="2551"/>
      <c r="B401" s="2957"/>
      <c r="C401" s="2551"/>
      <c r="D401" s="2551"/>
      <c r="E401" s="2551"/>
      <c r="F401" s="2958"/>
      <c r="G401" s="2551"/>
      <c r="H401" s="2551"/>
      <c r="I401" s="2551"/>
      <c r="J401" s="2551"/>
      <c r="K401" s="2551"/>
      <c r="L401" s="2551"/>
      <c r="M401" s="2960"/>
      <c r="N401" s="2961"/>
      <c r="O401" s="2960"/>
      <c r="P401" s="2961"/>
      <c r="Q401" s="2551"/>
      <c r="R401" s="2551"/>
      <c r="S401" s="2551"/>
      <c r="T401" s="2551"/>
      <c r="U401" s="2551"/>
      <c r="V401" s="2551"/>
      <c r="W401" s="2551"/>
    </row>
    <row r="402" spans="1:23" ht="15.75" customHeight="1">
      <c r="A402" s="2551"/>
      <c r="B402" s="2957"/>
      <c r="C402" s="2551"/>
      <c r="D402" s="2551"/>
      <c r="E402" s="2551"/>
      <c r="F402" s="2958"/>
      <c r="G402" s="2551"/>
      <c r="H402" s="2551"/>
      <c r="I402" s="2551"/>
      <c r="J402" s="2551"/>
      <c r="K402" s="2551"/>
      <c r="L402" s="2551"/>
      <c r="M402" s="2960"/>
      <c r="N402" s="2961"/>
      <c r="O402" s="2960"/>
      <c r="P402" s="2961"/>
      <c r="Q402" s="2551"/>
      <c r="R402" s="2551"/>
      <c r="S402" s="2551"/>
      <c r="T402" s="2551"/>
      <c r="U402" s="2551"/>
      <c r="V402" s="2551"/>
      <c r="W402" s="2551"/>
    </row>
    <row r="403" spans="1:23" ht="15.75" customHeight="1">
      <c r="A403" s="2551"/>
      <c r="B403" s="2957"/>
      <c r="C403" s="2551"/>
      <c r="D403" s="2551"/>
      <c r="E403" s="2551"/>
      <c r="F403" s="2958"/>
      <c r="G403" s="2551"/>
      <c r="H403" s="2551"/>
      <c r="I403" s="2551"/>
      <c r="J403" s="2551"/>
      <c r="K403" s="2551"/>
      <c r="L403" s="2551"/>
      <c r="M403" s="2960"/>
      <c r="N403" s="2961"/>
      <c r="O403" s="2960"/>
      <c r="P403" s="2961"/>
      <c r="Q403" s="2551"/>
      <c r="R403" s="2551"/>
      <c r="S403" s="2551"/>
      <c r="T403" s="2551"/>
      <c r="U403" s="2551"/>
      <c r="V403" s="2551"/>
      <c r="W403" s="2551"/>
    </row>
    <row r="404" spans="1:23" ht="15.75" customHeight="1">
      <c r="A404" s="2551"/>
      <c r="B404" s="2957"/>
      <c r="C404" s="2551"/>
      <c r="D404" s="2551"/>
      <c r="E404" s="2551"/>
      <c r="F404" s="2958"/>
      <c r="G404" s="2551"/>
      <c r="H404" s="2551"/>
      <c r="I404" s="2551"/>
      <c r="J404" s="2551"/>
      <c r="K404" s="2551"/>
      <c r="L404" s="2551"/>
      <c r="M404" s="2960"/>
      <c r="N404" s="2961"/>
      <c r="O404" s="2960"/>
      <c r="P404" s="2961"/>
      <c r="Q404" s="2551"/>
      <c r="R404" s="2551"/>
      <c r="S404" s="2551"/>
      <c r="T404" s="2551"/>
      <c r="U404" s="2551"/>
      <c r="V404" s="2551"/>
      <c r="W404" s="2551"/>
    </row>
    <row r="405" spans="1:23" ht="15.75" customHeight="1">
      <c r="A405" s="2551"/>
      <c r="B405" s="2957"/>
      <c r="C405" s="2551"/>
      <c r="D405" s="2551"/>
      <c r="E405" s="2551"/>
      <c r="F405" s="2958"/>
      <c r="G405" s="2551"/>
      <c r="H405" s="2551"/>
      <c r="I405" s="2551"/>
      <c r="J405" s="2551"/>
      <c r="K405" s="2551"/>
      <c r="L405" s="2551"/>
      <c r="M405" s="2960"/>
      <c r="N405" s="2961"/>
      <c r="O405" s="2960"/>
      <c r="P405" s="2961"/>
      <c r="Q405" s="2551"/>
      <c r="R405" s="2551"/>
      <c r="S405" s="2551"/>
      <c r="T405" s="2551"/>
      <c r="U405" s="2551"/>
      <c r="V405" s="2551"/>
      <c r="W405" s="2551"/>
    </row>
    <row r="406" spans="1:23" ht="15.75" customHeight="1">
      <c r="A406" s="2551"/>
      <c r="B406" s="2957"/>
      <c r="C406" s="2551"/>
      <c r="D406" s="2551"/>
      <c r="E406" s="2551"/>
      <c r="F406" s="2958"/>
      <c r="G406" s="2551"/>
      <c r="H406" s="2551"/>
      <c r="I406" s="2551"/>
      <c r="J406" s="2551"/>
      <c r="K406" s="2551"/>
      <c r="L406" s="2551"/>
      <c r="M406" s="2960"/>
      <c r="N406" s="2961"/>
      <c r="O406" s="2960"/>
      <c r="P406" s="2961"/>
      <c r="Q406" s="2551"/>
      <c r="R406" s="2551"/>
      <c r="S406" s="2551"/>
      <c r="T406" s="2551"/>
      <c r="U406" s="2551"/>
      <c r="V406" s="2551"/>
      <c r="W406" s="2551"/>
    </row>
    <row r="407" spans="1:23" ht="15.75" customHeight="1">
      <c r="A407" s="2551"/>
      <c r="B407" s="2957"/>
      <c r="C407" s="2551"/>
      <c r="D407" s="2551"/>
      <c r="E407" s="2551"/>
      <c r="F407" s="2958"/>
      <c r="G407" s="2551"/>
      <c r="H407" s="2551"/>
      <c r="I407" s="2551"/>
      <c r="J407" s="2551"/>
      <c r="K407" s="2551"/>
      <c r="L407" s="2551"/>
      <c r="M407" s="2960"/>
      <c r="N407" s="2961"/>
      <c r="O407" s="2960"/>
      <c r="P407" s="2961"/>
      <c r="Q407" s="2551"/>
      <c r="R407" s="2551"/>
      <c r="S407" s="2551"/>
      <c r="T407" s="2551"/>
      <c r="U407" s="2551"/>
      <c r="V407" s="2551"/>
      <c r="W407" s="2551"/>
    </row>
    <row r="408" spans="1:23" ht="15.75" customHeight="1">
      <c r="A408" s="2551"/>
      <c r="B408" s="2957"/>
      <c r="C408" s="2551"/>
      <c r="D408" s="2551"/>
      <c r="E408" s="2551"/>
      <c r="F408" s="2958"/>
      <c r="G408" s="2551"/>
      <c r="H408" s="2551"/>
      <c r="I408" s="2551"/>
      <c r="J408" s="2551"/>
      <c r="K408" s="2551"/>
      <c r="L408" s="2551"/>
      <c r="M408" s="2960"/>
      <c r="N408" s="2961"/>
      <c r="O408" s="2960"/>
      <c r="P408" s="2961"/>
      <c r="Q408" s="2551"/>
      <c r="R408" s="2551"/>
      <c r="S408" s="2551"/>
      <c r="T408" s="2551"/>
      <c r="U408" s="2551"/>
      <c r="V408" s="2551"/>
      <c r="W408" s="2551"/>
    </row>
    <row r="409" spans="1:23" ht="15.75" customHeight="1">
      <c r="A409" s="2551"/>
      <c r="B409" s="2957"/>
      <c r="C409" s="2551"/>
      <c r="D409" s="2551"/>
      <c r="E409" s="2551"/>
      <c r="F409" s="2958"/>
      <c r="G409" s="2551"/>
      <c r="H409" s="2551"/>
      <c r="I409" s="2551"/>
      <c r="J409" s="2551"/>
      <c r="K409" s="2551"/>
      <c r="L409" s="2551"/>
      <c r="M409" s="2960"/>
      <c r="N409" s="2961"/>
      <c r="O409" s="2960"/>
      <c r="P409" s="2961"/>
      <c r="Q409" s="2551"/>
      <c r="R409" s="2551"/>
      <c r="S409" s="2551"/>
      <c r="T409" s="2551"/>
      <c r="U409" s="2551"/>
      <c r="V409" s="2551"/>
      <c r="W409" s="2551"/>
    </row>
    <row r="410" spans="1:23" ht="15.75" customHeight="1">
      <c r="A410" s="2551"/>
      <c r="B410" s="2957"/>
      <c r="C410" s="2551"/>
      <c r="D410" s="2551"/>
      <c r="E410" s="2551"/>
      <c r="F410" s="2958"/>
      <c r="G410" s="2551"/>
      <c r="H410" s="2551"/>
      <c r="I410" s="2551"/>
      <c r="J410" s="2551"/>
      <c r="K410" s="2551"/>
      <c r="L410" s="2551"/>
      <c r="M410" s="2960"/>
      <c r="N410" s="2961"/>
      <c r="O410" s="2960"/>
      <c r="P410" s="2961"/>
      <c r="Q410" s="2551"/>
      <c r="R410" s="2551"/>
      <c r="S410" s="2551"/>
      <c r="T410" s="2551"/>
      <c r="U410" s="2551"/>
      <c r="V410" s="2551"/>
      <c r="W410" s="2551"/>
    </row>
    <row r="411" spans="1:23" ht="15.75" customHeight="1">
      <c r="A411" s="2551"/>
      <c r="B411" s="2957"/>
      <c r="C411" s="2551"/>
      <c r="D411" s="2551"/>
      <c r="E411" s="2551"/>
      <c r="F411" s="2958"/>
      <c r="G411" s="2551"/>
      <c r="H411" s="2551"/>
      <c r="I411" s="2551"/>
      <c r="J411" s="2551"/>
      <c r="K411" s="2551"/>
      <c r="L411" s="2551"/>
      <c r="M411" s="2960"/>
      <c r="N411" s="2961"/>
      <c r="O411" s="2960"/>
      <c r="P411" s="2961"/>
      <c r="Q411" s="2551"/>
      <c r="R411" s="2551"/>
      <c r="S411" s="2551"/>
      <c r="T411" s="2551"/>
      <c r="U411" s="2551"/>
      <c r="V411" s="2551"/>
      <c r="W411" s="2551"/>
    </row>
    <row r="412" spans="1:23" ht="15.75" customHeight="1">
      <c r="A412" s="2551"/>
      <c r="B412" s="2957"/>
      <c r="C412" s="2551"/>
      <c r="D412" s="2551"/>
      <c r="E412" s="2551"/>
      <c r="F412" s="2958"/>
      <c r="G412" s="2551"/>
      <c r="H412" s="2551"/>
      <c r="I412" s="2551"/>
      <c r="J412" s="2551"/>
      <c r="K412" s="2551"/>
      <c r="L412" s="2551"/>
      <c r="M412" s="2960"/>
      <c r="N412" s="2961"/>
      <c r="O412" s="2960"/>
      <c r="P412" s="2961"/>
      <c r="Q412" s="2551"/>
      <c r="R412" s="2551"/>
      <c r="S412" s="2551"/>
      <c r="T412" s="2551"/>
      <c r="U412" s="2551"/>
      <c r="V412" s="2551"/>
      <c r="W412" s="2551"/>
    </row>
    <row r="413" spans="1:23" ht="15.75" customHeight="1">
      <c r="A413" s="2551"/>
      <c r="B413" s="2957"/>
      <c r="C413" s="2551"/>
      <c r="D413" s="2551"/>
      <c r="E413" s="2551"/>
      <c r="F413" s="2958"/>
      <c r="G413" s="2551"/>
      <c r="H413" s="2551"/>
      <c r="I413" s="2551"/>
      <c r="J413" s="2551"/>
      <c r="K413" s="2551"/>
      <c r="L413" s="2551"/>
      <c r="M413" s="2960"/>
      <c r="N413" s="2961"/>
      <c r="O413" s="2960"/>
      <c r="P413" s="2961"/>
      <c r="Q413" s="2551"/>
      <c r="R413" s="2551"/>
      <c r="S413" s="2551"/>
      <c r="T413" s="2551"/>
      <c r="U413" s="2551"/>
      <c r="V413" s="2551"/>
      <c r="W413" s="2551"/>
    </row>
    <row r="414" spans="1:23" ht="15.75" customHeight="1">
      <c r="A414" s="2551"/>
      <c r="B414" s="2957"/>
      <c r="C414" s="2551"/>
      <c r="D414" s="2551"/>
      <c r="E414" s="2551"/>
      <c r="F414" s="2958"/>
      <c r="G414" s="2551"/>
      <c r="H414" s="2551"/>
      <c r="I414" s="2551"/>
      <c r="J414" s="2551"/>
      <c r="K414" s="2551"/>
      <c r="L414" s="2551"/>
      <c r="M414" s="2960"/>
      <c r="N414" s="2961"/>
      <c r="O414" s="2960"/>
      <c r="P414" s="2961"/>
      <c r="Q414" s="2551"/>
      <c r="R414" s="2551"/>
      <c r="S414" s="2551"/>
      <c r="T414" s="2551"/>
      <c r="U414" s="2551"/>
      <c r="V414" s="2551"/>
      <c r="W414" s="2551"/>
    </row>
    <row r="415" spans="1:23" ht="15.75" customHeight="1">
      <c r="A415" s="2551"/>
      <c r="B415" s="2957"/>
      <c r="C415" s="2551"/>
      <c r="D415" s="2551"/>
      <c r="E415" s="2551"/>
      <c r="F415" s="2958"/>
      <c r="G415" s="2551"/>
      <c r="H415" s="2551"/>
      <c r="I415" s="2551"/>
      <c r="J415" s="2551"/>
      <c r="K415" s="2551"/>
      <c r="L415" s="2551"/>
      <c r="M415" s="2960"/>
      <c r="N415" s="2961"/>
      <c r="O415" s="2960"/>
      <c r="P415" s="2961"/>
      <c r="Q415" s="2551"/>
      <c r="R415" s="2551"/>
      <c r="S415" s="2551"/>
      <c r="T415" s="2551"/>
      <c r="U415" s="2551"/>
      <c r="V415" s="2551"/>
      <c r="W415" s="2551"/>
    </row>
    <row r="416" spans="1:23" ht="15.75" customHeight="1">
      <c r="A416" s="2551"/>
      <c r="B416" s="2957"/>
      <c r="C416" s="2551"/>
      <c r="D416" s="2551"/>
      <c r="E416" s="2551"/>
      <c r="F416" s="2958"/>
      <c r="G416" s="2551"/>
      <c r="H416" s="2551"/>
      <c r="I416" s="2551"/>
      <c r="J416" s="2551"/>
      <c r="K416" s="2551"/>
      <c r="L416" s="2551"/>
      <c r="M416" s="2960"/>
      <c r="N416" s="2961"/>
      <c r="O416" s="2960"/>
      <c r="P416" s="2961"/>
      <c r="Q416" s="2551"/>
      <c r="R416" s="2551"/>
      <c r="S416" s="2551"/>
      <c r="T416" s="2551"/>
      <c r="U416" s="2551"/>
      <c r="V416" s="2551"/>
      <c r="W416" s="2551"/>
    </row>
    <row r="417" spans="1:23" ht="15.75" customHeight="1">
      <c r="A417" s="2551"/>
      <c r="B417" s="2957"/>
      <c r="C417" s="2551"/>
      <c r="D417" s="2551"/>
      <c r="E417" s="2551"/>
      <c r="F417" s="2958"/>
      <c r="G417" s="2551"/>
      <c r="H417" s="2551"/>
      <c r="I417" s="2551"/>
      <c r="J417" s="2551"/>
      <c r="K417" s="2551"/>
      <c r="L417" s="2551"/>
      <c r="M417" s="2960"/>
      <c r="N417" s="2961"/>
      <c r="O417" s="2960"/>
      <c r="P417" s="2961"/>
      <c r="Q417" s="2551"/>
      <c r="R417" s="2551"/>
      <c r="S417" s="2551"/>
      <c r="T417" s="2551"/>
      <c r="U417" s="2551"/>
      <c r="V417" s="2551"/>
      <c r="W417" s="2551"/>
    </row>
    <row r="418" spans="1:23" ht="15.75" customHeight="1">
      <c r="A418" s="2551"/>
      <c r="B418" s="2957"/>
      <c r="C418" s="2551"/>
      <c r="D418" s="2551"/>
      <c r="E418" s="2551"/>
      <c r="F418" s="2958"/>
      <c r="G418" s="2551"/>
      <c r="H418" s="2551"/>
      <c r="I418" s="2551"/>
      <c r="J418" s="2551"/>
      <c r="K418" s="2551"/>
      <c r="L418" s="2551"/>
      <c r="M418" s="2960"/>
      <c r="N418" s="2961"/>
      <c r="O418" s="2960"/>
      <c r="P418" s="2961"/>
      <c r="Q418" s="2551"/>
      <c r="R418" s="2551"/>
      <c r="S418" s="2551"/>
      <c r="T418" s="2551"/>
      <c r="U418" s="2551"/>
      <c r="V418" s="2551"/>
      <c r="W418" s="2551"/>
    </row>
    <row r="419" spans="1:23" ht="15.75" customHeight="1">
      <c r="A419" s="2551"/>
      <c r="B419" s="2957"/>
      <c r="C419" s="2551"/>
      <c r="D419" s="2551"/>
      <c r="E419" s="2551"/>
      <c r="F419" s="2958"/>
      <c r="G419" s="2551"/>
      <c r="H419" s="2551"/>
      <c r="I419" s="2551"/>
      <c r="J419" s="2551"/>
      <c r="K419" s="2551"/>
      <c r="L419" s="2551"/>
      <c r="M419" s="2960"/>
      <c r="N419" s="2961"/>
      <c r="O419" s="2960"/>
      <c r="P419" s="2961"/>
      <c r="Q419" s="2551"/>
      <c r="R419" s="2551"/>
      <c r="S419" s="2551"/>
      <c r="T419" s="2551"/>
      <c r="U419" s="2551"/>
      <c r="V419" s="2551"/>
      <c r="W419" s="2551"/>
    </row>
    <row r="420" spans="1:23" ht="15.75" customHeight="1">
      <c r="A420" s="2551"/>
      <c r="B420" s="2957"/>
      <c r="C420" s="2551"/>
      <c r="D420" s="2551"/>
      <c r="E420" s="2551"/>
      <c r="F420" s="2958"/>
      <c r="G420" s="2551"/>
      <c r="H420" s="2551"/>
      <c r="I420" s="2551"/>
      <c r="J420" s="2551"/>
      <c r="K420" s="2551"/>
      <c r="L420" s="2551"/>
      <c r="M420" s="2960"/>
      <c r="N420" s="2961"/>
      <c r="O420" s="2960"/>
      <c r="P420" s="2961"/>
      <c r="Q420" s="2551"/>
      <c r="R420" s="2551"/>
      <c r="S420" s="2551"/>
      <c r="T420" s="2551"/>
      <c r="U420" s="2551"/>
      <c r="V420" s="2551"/>
      <c r="W420" s="2551"/>
    </row>
    <row r="421" spans="1:23" ht="15.75" customHeight="1">
      <c r="A421" s="2551"/>
      <c r="B421" s="2957"/>
      <c r="C421" s="2551"/>
      <c r="D421" s="2551"/>
      <c r="E421" s="2551"/>
      <c r="F421" s="2958"/>
      <c r="G421" s="2551"/>
      <c r="H421" s="2551"/>
      <c r="I421" s="2551"/>
      <c r="J421" s="2551"/>
      <c r="K421" s="2551"/>
      <c r="L421" s="2551"/>
      <c r="M421" s="2960"/>
      <c r="N421" s="2961"/>
      <c r="O421" s="2960"/>
      <c r="P421" s="2961"/>
      <c r="Q421" s="2551"/>
      <c r="R421" s="2551"/>
      <c r="S421" s="2551"/>
      <c r="T421" s="2551"/>
      <c r="U421" s="2551"/>
      <c r="V421" s="2551"/>
      <c r="W421" s="2551"/>
    </row>
    <row r="422" spans="1:23" ht="15.75" customHeight="1">
      <c r="A422" s="2551"/>
      <c r="B422" s="2957"/>
      <c r="C422" s="2551"/>
      <c r="D422" s="2551"/>
      <c r="E422" s="2551"/>
      <c r="F422" s="2958"/>
      <c r="G422" s="2551"/>
      <c r="H422" s="2551"/>
      <c r="I422" s="2551"/>
      <c r="J422" s="2551"/>
      <c r="K422" s="2551"/>
      <c r="L422" s="2551"/>
      <c r="M422" s="2960"/>
      <c r="N422" s="2961"/>
      <c r="O422" s="2960"/>
      <c r="P422" s="2961"/>
      <c r="Q422" s="2551"/>
      <c r="R422" s="2551"/>
      <c r="S422" s="2551"/>
      <c r="T422" s="2551"/>
      <c r="U422" s="2551"/>
      <c r="V422" s="2551"/>
      <c r="W422" s="2551"/>
    </row>
    <row r="423" spans="1:23" ht="15.75" customHeight="1">
      <c r="A423" s="2551"/>
      <c r="B423" s="2957"/>
      <c r="C423" s="2551"/>
      <c r="D423" s="2551"/>
      <c r="E423" s="2551"/>
      <c r="F423" s="2958"/>
      <c r="G423" s="2551"/>
      <c r="H423" s="2551"/>
      <c r="I423" s="2551"/>
      <c r="J423" s="2551"/>
      <c r="K423" s="2551"/>
      <c r="L423" s="2551"/>
      <c r="M423" s="2960"/>
      <c r="N423" s="2961"/>
      <c r="O423" s="2960"/>
      <c r="P423" s="2961"/>
      <c r="Q423" s="2551"/>
      <c r="R423" s="2551"/>
      <c r="S423" s="2551"/>
      <c r="T423" s="2551"/>
      <c r="U423" s="2551"/>
      <c r="V423" s="2551"/>
      <c r="W423" s="2551"/>
    </row>
    <row r="424" spans="1:23" ht="15.75" customHeight="1">
      <c r="A424" s="2551"/>
      <c r="B424" s="2957"/>
      <c r="C424" s="2551"/>
      <c r="D424" s="2551"/>
      <c r="E424" s="2551"/>
      <c r="F424" s="2958"/>
      <c r="G424" s="2551"/>
      <c r="H424" s="2551"/>
      <c r="I424" s="2551"/>
      <c r="J424" s="2551"/>
      <c r="K424" s="2551"/>
      <c r="L424" s="2551"/>
      <c r="M424" s="2960"/>
      <c r="N424" s="2961"/>
      <c r="O424" s="2960"/>
      <c r="P424" s="2961"/>
      <c r="Q424" s="2551"/>
      <c r="R424" s="2551"/>
      <c r="S424" s="2551"/>
      <c r="T424" s="2551"/>
      <c r="U424" s="2551"/>
      <c r="V424" s="2551"/>
      <c r="W424" s="2551"/>
    </row>
    <row r="425" spans="1:23" ht="15.75" customHeight="1">
      <c r="A425" s="2551"/>
      <c r="B425" s="2957"/>
      <c r="C425" s="2551"/>
      <c r="D425" s="2551"/>
      <c r="E425" s="2551"/>
      <c r="F425" s="2958"/>
      <c r="G425" s="2551"/>
      <c r="H425" s="2551"/>
      <c r="I425" s="2551"/>
      <c r="J425" s="2551"/>
      <c r="K425" s="2551"/>
      <c r="L425" s="2551"/>
      <c r="M425" s="2960"/>
      <c r="N425" s="2961"/>
      <c r="O425" s="2960"/>
      <c r="P425" s="2961"/>
      <c r="Q425" s="2551"/>
      <c r="R425" s="2551"/>
      <c r="S425" s="2551"/>
      <c r="T425" s="2551"/>
      <c r="U425" s="2551"/>
      <c r="V425" s="2551"/>
      <c r="W425" s="2551"/>
    </row>
    <row r="426" spans="1:23" ht="15.75" customHeight="1">
      <c r="A426" s="2551"/>
      <c r="B426" s="2957"/>
      <c r="C426" s="2551"/>
      <c r="D426" s="2551"/>
      <c r="E426" s="2551"/>
      <c r="F426" s="2958"/>
      <c r="G426" s="2551"/>
      <c r="H426" s="2551"/>
      <c r="I426" s="2551"/>
      <c r="J426" s="2551"/>
      <c r="K426" s="2551"/>
      <c r="L426" s="2551"/>
      <c r="M426" s="2960"/>
      <c r="N426" s="2961"/>
      <c r="O426" s="2960"/>
      <c r="P426" s="2961"/>
      <c r="Q426" s="2551"/>
      <c r="R426" s="2551"/>
      <c r="S426" s="2551"/>
      <c r="T426" s="2551"/>
      <c r="U426" s="2551"/>
      <c r="V426" s="2551"/>
      <c r="W426" s="2551"/>
    </row>
    <row r="427" spans="1:23" ht="15.75" customHeight="1">
      <c r="A427" s="2551"/>
      <c r="B427" s="2957"/>
      <c r="C427" s="2551"/>
      <c r="D427" s="2551"/>
      <c r="E427" s="2551"/>
      <c r="F427" s="2958"/>
      <c r="G427" s="2551"/>
      <c r="H427" s="2551"/>
      <c r="I427" s="2551"/>
      <c r="J427" s="2551"/>
      <c r="K427" s="2551"/>
      <c r="L427" s="2551"/>
      <c r="M427" s="2960"/>
      <c r="N427" s="2961"/>
      <c r="O427" s="2960"/>
      <c r="P427" s="2961"/>
      <c r="Q427" s="2551"/>
      <c r="R427" s="2551"/>
      <c r="S427" s="2551"/>
      <c r="T427" s="2551"/>
      <c r="U427" s="2551"/>
      <c r="V427" s="2551"/>
      <c r="W427" s="2551"/>
    </row>
    <row r="428" spans="1:23" ht="15.75" customHeight="1">
      <c r="A428" s="2551"/>
      <c r="B428" s="2957"/>
      <c r="C428" s="2551"/>
      <c r="D428" s="2551"/>
      <c r="E428" s="2551"/>
      <c r="F428" s="2958"/>
      <c r="G428" s="2551"/>
      <c r="H428" s="2551"/>
      <c r="I428" s="2551"/>
      <c r="J428" s="2551"/>
      <c r="K428" s="2551"/>
      <c r="L428" s="2551"/>
      <c r="M428" s="2960"/>
      <c r="N428" s="2961"/>
      <c r="O428" s="2960"/>
      <c r="P428" s="2961"/>
      <c r="Q428" s="2551"/>
      <c r="R428" s="2551"/>
      <c r="S428" s="2551"/>
      <c r="T428" s="2551"/>
      <c r="U428" s="2551"/>
      <c r="V428" s="2551"/>
      <c r="W428" s="2551"/>
    </row>
    <row r="429" spans="1:23" ht="15.75" customHeight="1">
      <c r="A429" s="2551"/>
      <c r="B429" s="2957"/>
      <c r="C429" s="2551"/>
      <c r="D429" s="2551"/>
      <c r="E429" s="2551"/>
      <c r="F429" s="2958"/>
      <c r="G429" s="2551"/>
      <c r="H429" s="2551"/>
      <c r="I429" s="2551"/>
      <c r="J429" s="2551"/>
      <c r="K429" s="2551"/>
      <c r="L429" s="2551"/>
      <c r="M429" s="2960"/>
      <c r="N429" s="2961"/>
      <c r="O429" s="2960"/>
      <c r="P429" s="2961"/>
      <c r="Q429" s="2551"/>
      <c r="R429" s="2551"/>
      <c r="S429" s="2551"/>
      <c r="T429" s="2551"/>
      <c r="U429" s="2551"/>
      <c r="V429" s="2551"/>
      <c r="W429" s="2551"/>
    </row>
    <row r="430" spans="1:23" ht="15.75" customHeight="1">
      <c r="A430" s="2551"/>
      <c r="B430" s="2957"/>
      <c r="C430" s="2551"/>
      <c r="D430" s="2551"/>
      <c r="E430" s="2551"/>
      <c r="F430" s="2958"/>
      <c r="G430" s="2551"/>
      <c r="H430" s="2551"/>
      <c r="I430" s="2551"/>
      <c r="J430" s="2551"/>
      <c r="K430" s="2551"/>
      <c r="L430" s="2551"/>
      <c r="M430" s="2960"/>
      <c r="N430" s="2961"/>
      <c r="O430" s="2960"/>
      <c r="P430" s="2961"/>
      <c r="Q430" s="2551"/>
      <c r="R430" s="2551"/>
      <c r="S430" s="2551"/>
      <c r="T430" s="2551"/>
      <c r="U430" s="2551"/>
      <c r="V430" s="2551"/>
      <c r="W430" s="2551"/>
    </row>
    <row r="431" spans="1:23" ht="15.75" customHeight="1">
      <c r="A431" s="2551"/>
      <c r="B431" s="2957"/>
      <c r="C431" s="2551"/>
      <c r="D431" s="2551"/>
      <c r="E431" s="2551"/>
      <c r="F431" s="2958"/>
      <c r="G431" s="2551"/>
      <c r="H431" s="2551"/>
      <c r="I431" s="2551"/>
      <c r="J431" s="2551"/>
      <c r="K431" s="2551"/>
      <c r="L431" s="2551"/>
      <c r="M431" s="2960"/>
      <c r="N431" s="2961"/>
      <c r="O431" s="2960"/>
      <c r="P431" s="2961"/>
      <c r="Q431" s="2551"/>
      <c r="R431" s="2551"/>
      <c r="S431" s="2551"/>
      <c r="T431" s="2551"/>
      <c r="U431" s="2551"/>
      <c r="V431" s="2551"/>
      <c r="W431" s="2551"/>
    </row>
    <row r="432" spans="1:23" ht="15.75" customHeight="1">
      <c r="A432" s="2551"/>
      <c r="B432" s="2957"/>
      <c r="C432" s="2551"/>
      <c r="D432" s="2551"/>
      <c r="E432" s="2551"/>
      <c r="F432" s="2958"/>
      <c r="G432" s="2551"/>
      <c r="H432" s="2551"/>
      <c r="I432" s="2551"/>
      <c r="J432" s="2551"/>
      <c r="K432" s="2551"/>
      <c r="L432" s="2551"/>
      <c r="M432" s="2960"/>
      <c r="N432" s="2961"/>
      <c r="O432" s="2960"/>
      <c r="P432" s="2961"/>
      <c r="Q432" s="2551"/>
      <c r="R432" s="2551"/>
      <c r="S432" s="2551"/>
      <c r="T432" s="2551"/>
      <c r="U432" s="2551"/>
      <c r="V432" s="2551"/>
      <c r="W432" s="2551"/>
    </row>
    <row r="433" spans="1:23" ht="15.75" customHeight="1">
      <c r="A433" s="2551"/>
      <c r="B433" s="2957"/>
      <c r="C433" s="2551"/>
      <c r="D433" s="2551"/>
      <c r="E433" s="2551"/>
      <c r="F433" s="2958"/>
      <c r="G433" s="2551"/>
      <c r="H433" s="2551"/>
      <c r="I433" s="2551"/>
      <c r="J433" s="2551"/>
      <c r="K433" s="2551"/>
      <c r="L433" s="2551"/>
      <c r="M433" s="2960"/>
      <c r="N433" s="2961"/>
      <c r="O433" s="2960"/>
      <c r="P433" s="2961"/>
      <c r="Q433" s="2551"/>
      <c r="R433" s="2551"/>
      <c r="S433" s="2551"/>
      <c r="T433" s="2551"/>
      <c r="U433" s="2551"/>
      <c r="V433" s="2551"/>
      <c r="W433" s="2551"/>
    </row>
    <row r="434" spans="1:23" ht="15.75" customHeight="1">
      <c r="A434" s="2551"/>
      <c r="B434" s="2957"/>
      <c r="C434" s="2551"/>
      <c r="D434" s="2551"/>
      <c r="E434" s="2551"/>
      <c r="F434" s="2958"/>
      <c r="G434" s="2551"/>
      <c r="H434" s="2551"/>
      <c r="I434" s="2551"/>
      <c r="J434" s="2551"/>
      <c r="K434" s="2551"/>
      <c r="L434" s="2551"/>
      <c r="M434" s="2960"/>
      <c r="N434" s="2961"/>
      <c r="O434" s="2960"/>
      <c r="P434" s="2961"/>
      <c r="Q434" s="2551"/>
      <c r="R434" s="2551"/>
      <c r="S434" s="2551"/>
      <c r="T434" s="2551"/>
      <c r="U434" s="2551"/>
      <c r="V434" s="2551"/>
      <c r="W434" s="2551"/>
    </row>
    <row r="435" spans="1:23" ht="15.75" customHeight="1">
      <c r="A435" s="2551"/>
      <c r="B435" s="2957"/>
      <c r="C435" s="2551"/>
      <c r="D435" s="2551"/>
      <c r="E435" s="2551"/>
      <c r="F435" s="2958"/>
      <c r="G435" s="2551"/>
      <c r="H435" s="2551"/>
      <c r="I435" s="2551"/>
      <c r="J435" s="2551"/>
      <c r="K435" s="2551"/>
      <c r="L435" s="2551"/>
      <c r="M435" s="2960"/>
      <c r="N435" s="2961"/>
      <c r="O435" s="2960"/>
      <c r="P435" s="2961"/>
      <c r="Q435" s="2551"/>
      <c r="R435" s="2551"/>
      <c r="S435" s="2551"/>
      <c r="T435" s="2551"/>
      <c r="U435" s="2551"/>
      <c r="V435" s="2551"/>
      <c r="W435" s="2551"/>
    </row>
    <row r="436" spans="1:23" ht="15.75" customHeight="1">
      <c r="A436" s="2551"/>
      <c r="B436" s="2957"/>
      <c r="C436" s="2551"/>
      <c r="D436" s="2551"/>
      <c r="E436" s="2551"/>
      <c r="F436" s="2958"/>
      <c r="G436" s="2551"/>
      <c r="H436" s="2551"/>
      <c r="I436" s="2551"/>
      <c r="J436" s="2551"/>
      <c r="K436" s="2551"/>
      <c r="L436" s="2551"/>
      <c r="M436" s="2960"/>
      <c r="N436" s="2961"/>
      <c r="O436" s="2960"/>
      <c r="P436" s="2961"/>
      <c r="Q436" s="2551"/>
      <c r="R436" s="2551"/>
      <c r="S436" s="2551"/>
      <c r="T436" s="2551"/>
      <c r="U436" s="2551"/>
      <c r="V436" s="2551"/>
      <c r="W436" s="2551"/>
    </row>
    <row r="437" spans="1:23" ht="15.75" customHeight="1">
      <c r="A437" s="2551"/>
      <c r="B437" s="2957"/>
      <c r="C437" s="2551"/>
      <c r="D437" s="2551"/>
      <c r="E437" s="2551"/>
      <c r="F437" s="2958"/>
      <c r="G437" s="2551"/>
      <c r="H437" s="2551"/>
      <c r="I437" s="2551"/>
      <c r="J437" s="2551"/>
      <c r="K437" s="2551"/>
      <c r="L437" s="2551"/>
      <c r="M437" s="2960"/>
      <c r="N437" s="2961"/>
      <c r="O437" s="2960"/>
      <c r="P437" s="2961"/>
      <c r="Q437" s="2551"/>
      <c r="R437" s="2551"/>
      <c r="S437" s="2551"/>
      <c r="T437" s="2551"/>
      <c r="U437" s="2551"/>
      <c r="V437" s="2551"/>
      <c r="W437" s="2551"/>
    </row>
    <row r="438" spans="1:23" ht="15.75" customHeight="1">
      <c r="A438" s="2551"/>
      <c r="B438" s="2957"/>
      <c r="C438" s="2551"/>
      <c r="D438" s="2551"/>
      <c r="E438" s="2551"/>
      <c r="F438" s="2958"/>
      <c r="G438" s="2551"/>
      <c r="H438" s="2551"/>
      <c r="I438" s="2551"/>
      <c r="J438" s="2551"/>
      <c r="K438" s="2551"/>
      <c r="L438" s="2551"/>
      <c r="M438" s="2960"/>
      <c r="N438" s="2961"/>
      <c r="O438" s="2960"/>
      <c r="P438" s="2961"/>
      <c r="Q438" s="2551"/>
      <c r="R438" s="2551"/>
      <c r="S438" s="2551"/>
      <c r="T438" s="2551"/>
      <c r="U438" s="2551"/>
      <c r="V438" s="2551"/>
      <c r="W438" s="2551"/>
    </row>
    <row r="439" spans="1:23" ht="15.75" customHeight="1">
      <c r="A439" s="2551"/>
      <c r="B439" s="2957"/>
      <c r="C439" s="2551"/>
      <c r="D439" s="2551"/>
      <c r="E439" s="2551"/>
      <c r="F439" s="2958"/>
      <c r="G439" s="2551"/>
      <c r="H439" s="2551"/>
      <c r="I439" s="2551"/>
      <c r="J439" s="2551"/>
      <c r="K439" s="2551"/>
      <c r="L439" s="2551"/>
      <c r="M439" s="2960"/>
      <c r="N439" s="2961"/>
      <c r="O439" s="2960"/>
      <c r="P439" s="2961"/>
      <c r="Q439" s="2551"/>
      <c r="R439" s="2551"/>
      <c r="S439" s="2551"/>
      <c r="T439" s="2551"/>
      <c r="U439" s="2551"/>
      <c r="V439" s="2551"/>
      <c r="W439" s="2551"/>
    </row>
    <row r="440" spans="1:23" ht="15.75" customHeight="1">
      <c r="A440" s="2551"/>
      <c r="B440" s="2957"/>
      <c r="C440" s="2551"/>
      <c r="D440" s="2551"/>
      <c r="E440" s="2551"/>
      <c r="F440" s="2958"/>
      <c r="G440" s="2551"/>
      <c r="H440" s="2551"/>
      <c r="I440" s="2551"/>
      <c r="J440" s="2551"/>
      <c r="K440" s="2551"/>
      <c r="L440" s="2551"/>
      <c r="M440" s="2960"/>
      <c r="N440" s="2961"/>
      <c r="O440" s="2960"/>
      <c r="P440" s="2961"/>
      <c r="Q440" s="2551"/>
      <c r="R440" s="2551"/>
      <c r="S440" s="2551"/>
      <c r="T440" s="2551"/>
      <c r="U440" s="2551"/>
      <c r="V440" s="2551"/>
      <c r="W440" s="2551"/>
    </row>
    <row r="441" spans="1:23" ht="15.75" customHeight="1">
      <c r="A441" s="2551"/>
      <c r="B441" s="2957"/>
      <c r="C441" s="2551"/>
      <c r="D441" s="2551"/>
      <c r="E441" s="2551"/>
      <c r="F441" s="2958"/>
      <c r="G441" s="2551"/>
      <c r="H441" s="2551"/>
      <c r="I441" s="2551"/>
      <c r="J441" s="2551"/>
      <c r="K441" s="2551"/>
      <c r="L441" s="2551"/>
      <c r="M441" s="2960"/>
      <c r="N441" s="2961"/>
      <c r="O441" s="2960"/>
      <c r="P441" s="2961"/>
      <c r="Q441" s="2551"/>
      <c r="R441" s="2551"/>
      <c r="S441" s="2551"/>
      <c r="T441" s="2551"/>
      <c r="U441" s="2551"/>
      <c r="V441" s="2551"/>
      <c r="W441" s="2551"/>
    </row>
    <row r="442" spans="1:23" ht="15.75" customHeight="1">
      <c r="A442" s="2551"/>
      <c r="B442" s="2957"/>
      <c r="C442" s="2551"/>
      <c r="D442" s="2551"/>
      <c r="E442" s="2551"/>
      <c r="F442" s="2958"/>
      <c r="G442" s="2551"/>
      <c r="H442" s="2551"/>
      <c r="I442" s="2551"/>
      <c r="J442" s="2551"/>
      <c r="K442" s="2551"/>
      <c r="L442" s="2551"/>
      <c r="M442" s="2960"/>
      <c r="N442" s="2961"/>
      <c r="O442" s="2960"/>
      <c r="P442" s="2961"/>
      <c r="Q442" s="2551"/>
      <c r="R442" s="2551"/>
      <c r="S442" s="2551"/>
      <c r="T442" s="2551"/>
      <c r="U442" s="2551"/>
      <c r="V442" s="2551"/>
      <c r="W442" s="2551"/>
    </row>
    <row r="443" spans="1:23" ht="15.75" customHeight="1">
      <c r="A443" s="2551"/>
      <c r="B443" s="2957"/>
      <c r="C443" s="2551"/>
      <c r="D443" s="2551"/>
      <c r="E443" s="2551"/>
      <c r="F443" s="2958"/>
      <c r="G443" s="2551"/>
      <c r="H443" s="2551"/>
      <c r="I443" s="2551"/>
      <c r="J443" s="2551"/>
      <c r="K443" s="2551"/>
      <c r="L443" s="2551"/>
      <c r="M443" s="2960"/>
      <c r="N443" s="2961"/>
      <c r="O443" s="2960"/>
      <c r="P443" s="2961"/>
      <c r="Q443" s="2551"/>
      <c r="R443" s="2551"/>
      <c r="S443" s="2551"/>
      <c r="T443" s="2551"/>
      <c r="U443" s="2551"/>
      <c r="V443" s="2551"/>
      <c r="W443" s="2551"/>
    </row>
    <row r="444" spans="1:23" ht="15.75" customHeight="1">
      <c r="A444" s="2551"/>
      <c r="B444" s="2957"/>
      <c r="C444" s="2551"/>
      <c r="D444" s="2551"/>
      <c r="E444" s="2551"/>
      <c r="F444" s="2958"/>
      <c r="G444" s="2551"/>
      <c r="H444" s="2551"/>
      <c r="I444" s="2551"/>
      <c r="J444" s="2551"/>
      <c r="K444" s="2551"/>
      <c r="L444" s="2551"/>
      <c r="M444" s="2960"/>
      <c r="N444" s="2961"/>
      <c r="O444" s="2960"/>
      <c r="P444" s="2961"/>
      <c r="Q444" s="2551"/>
      <c r="R444" s="2551"/>
      <c r="S444" s="2551"/>
      <c r="T444" s="2551"/>
      <c r="U444" s="2551"/>
      <c r="V444" s="2551"/>
      <c r="W444" s="2551"/>
    </row>
    <row r="445" spans="1:23" ht="15.75" customHeight="1">
      <c r="A445" s="2551"/>
      <c r="B445" s="2957"/>
      <c r="C445" s="2551"/>
      <c r="D445" s="2551"/>
      <c r="E445" s="2551"/>
      <c r="F445" s="2958"/>
      <c r="G445" s="2551"/>
      <c r="H445" s="2551"/>
      <c r="I445" s="2551"/>
      <c r="J445" s="2551"/>
      <c r="K445" s="2551"/>
      <c r="L445" s="2551"/>
      <c r="M445" s="2960"/>
      <c r="N445" s="2961"/>
      <c r="O445" s="2960"/>
      <c r="P445" s="2961"/>
      <c r="Q445" s="2551"/>
      <c r="R445" s="2551"/>
      <c r="S445" s="2551"/>
      <c r="T445" s="2551"/>
      <c r="U445" s="2551"/>
      <c r="V445" s="2551"/>
      <c r="W445" s="2551"/>
    </row>
    <row r="446" spans="1:23" ht="15.75" customHeight="1">
      <c r="A446" s="2551"/>
      <c r="B446" s="2957"/>
      <c r="C446" s="2551"/>
      <c r="D446" s="2551"/>
      <c r="E446" s="2551"/>
      <c r="F446" s="2958"/>
      <c r="G446" s="2551"/>
      <c r="H446" s="2551"/>
      <c r="I446" s="2551"/>
      <c r="J446" s="2551"/>
      <c r="K446" s="2551"/>
      <c r="L446" s="2551"/>
      <c r="M446" s="2960"/>
      <c r="N446" s="2961"/>
      <c r="O446" s="2960"/>
      <c r="P446" s="2961"/>
      <c r="Q446" s="2551"/>
      <c r="R446" s="2551"/>
      <c r="S446" s="2551"/>
      <c r="T446" s="2551"/>
      <c r="U446" s="2551"/>
      <c r="V446" s="2551"/>
      <c r="W446" s="2551"/>
    </row>
    <row r="447" spans="1:23" ht="15.75" customHeight="1">
      <c r="A447" s="2551"/>
      <c r="B447" s="2957"/>
      <c r="C447" s="2551"/>
      <c r="D447" s="2551"/>
      <c r="E447" s="2551"/>
      <c r="F447" s="2958"/>
      <c r="G447" s="2551"/>
      <c r="H447" s="2551"/>
      <c r="I447" s="2551"/>
      <c r="J447" s="2551"/>
      <c r="K447" s="2551"/>
      <c r="L447" s="2551"/>
      <c r="M447" s="2960"/>
      <c r="N447" s="2961"/>
      <c r="O447" s="2960"/>
      <c r="P447" s="2961"/>
      <c r="Q447" s="2551"/>
      <c r="R447" s="2551"/>
      <c r="S447" s="2551"/>
      <c r="T447" s="2551"/>
      <c r="U447" s="2551"/>
      <c r="V447" s="2551"/>
      <c r="W447" s="2551"/>
    </row>
    <row r="448" spans="1:23" ht="15.75" customHeight="1">
      <c r="A448" s="2551"/>
      <c r="B448" s="2957"/>
      <c r="C448" s="2551"/>
      <c r="D448" s="2551"/>
      <c r="E448" s="2551"/>
      <c r="F448" s="2958"/>
      <c r="G448" s="2551"/>
      <c r="H448" s="2551"/>
      <c r="I448" s="2551"/>
      <c r="J448" s="2551"/>
      <c r="K448" s="2551"/>
      <c r="L448" s="2551"/>
      <c r="M448" s="2960"/>
      <c r="N448" s="2961"/>
      <c r="O448" s="2960"/>
      <c r="P448" s="2961"/>
      <c r="Q448" s="2551"/>
      <c r="R448" s="2551"/>
      <c r="S448" s="2551"/>
      <c r="T448" s="2551"/>
      <c r="U448" s="2551"/>
      <c r="V448" s="2551"/>
      <c r="W448" s="2551"/>
    </row>
    <row r="449" spans="1:23" ht="15.75" customHeight="1">
      <c r="A449" s="2551"/>
      <c r="B449" s="2957"/>
      <c r="C449" s="2551"/>
      <c r="D449" s="2551"/>
      <c r="E449" s="2551"/>
      <c r="F449" s="2958"/>
      <c r="G449" s="2551"/>
      <c r="H449" s="2551"/>
      <c r="I449" s="2551"/>
      <c r="J449" s="2551"/>
      <c r="K449" s="2551"/>
      <c r="L449" s="2551"/>
      <c r="M449" s="2960"/>
      <c r="N449" s="2961"/>
      <c r="O449" s="2960"/>
      <c r="P449" s="2961"/>
      <c r="Q449" s="2551"/>
      <c r="R449" s="2551"/>
      <c r="S449" s="2551"/>
      <c r="T449" s="2551"/>
      <c r="U449" s="2551"/>
      <c r="V449" s="2551"/>
      <c r="W449" s="2551"/>
    </row>
    <row r="450" spans="1:23" ht="15.75" customHeight="1">
      <c r="A450" s="2551"/>
      <c r="B450" s="2957"/>
      <c r="C450" s="2551"/>
      <c r="D450" s="2551"/>
      <c r="E450" s="2551"/>
      <c r="F450" s="2958"/>
      <c r="G450" s="2551"/>
      <c r="H450" s="2551"/>
      <c r="I450" s="2551"/>
      <c r="J450" s="2551"/>
      <c r="K450" s="2551"/>
      <c r="L450" s="2551"/>
      <c r="M450" s="2960"/>
      <c r="N450" s="2961"/>
      <c r="O450" s="2960"/>
      <c r="P450" s="2961"/>
      <c r="Q450" s="2551"/>
      <c r="R450" s="2551"/>
      <c r="S450" s="2551"/>
      <c r="T450" s="2551"/>
      <c r="U450" s="2551"/>
      <c r="V450" s="2551"/>
      <c r="W450" s="2551"/>
    </row>
    <row r="451" spans="1:23" ht="15.75" customHeight="1">
      <c r="A451" s="2551"/>
      <c r="B451" s="2957"/>
      <c r="C451" s="2551"/>
      <c r="D451" s="2551"/>
      <c r="E451" s="2551"/>
      <c r="F451" s="2958"/>
      <c r="G451" s="2551"/>
      <c r="H451" s="2551"/>
      <c r="I451" s="2551"/>
      <c r="J451" s="2551"/>
      <c r="K451" s="2551"/>
      <c r="L451" s="2551"/>
      <c r="M451" s="2960"/>
      <c r="N451" s="2961"/>
      <c r="O451" s="2960"/>
      <c r="P451" s="2961"/>
      <c r="Q451" s="2551"/>
      <c r="R451" s="2551"/>
      <c r="S451" s="2551"/>
      <c r="T451" s="2551"/>
      <c r="U451" s="2551"/>
      <c r="V451" s="2551"/>
      <c r="W451" s="2551"/>
    </row>
    <row r="452" spans="1:23" ht="15.75" customHeight="1">
      <c r="A452" s="2551"/>
      <c r="B452" s="2957"/>
      <c r="C452" s="2551"/>
      <c r="D452" s="2551"/>
      <c r="E452" s="2551"/>
      <c r="F452" s="2958"/>
      <c r="G452" s="2551"/>
      <c r="H452" s="2551"/>
      <c r="I452" s="2551"/>
      <c r="J452" s="2551"/>
      <c r="K452" s="2551"/>
      <c r="L452" s="2551"/>
      <c r="M452" s="2960"/>
      <c r="N452" s="2961"/>
      <c r="O452" s="2960"/>
      <c r="P452" s="2961"/>
      <c r="Q452" s="2551"/>
      <c r="R452" s="2551"/>
      <c r="S452" s="2551"/>
      <c r="T452" s="2551"/>
      <c r="U452" s="2551"/>
      <c r="V452" s="2551"/>
      <c r="W452" s="2551"/>
    </row>
    <row r="453" spans="1:23" ht="15.75" customHeight="1">
      <c r="A453" s="2551"/>
      <c r="B453" s="2957"/>
      <c r="C453" s="2551"/>
      <c r="D453" s="2551"/>
      <c r="E453" s="2551"/>
      <c r="F453" s="2958"/>
      <c r="G453" s="2551"/>
      <c r="H453" s="2551"/>
      <c r="I453" s="2551"/>
      <c r="J453" s="2551"/>
      <c r="K453" s="2551"/>
      <c r="L453" s="2551"/>
      <c r="M453" s="2960"/>
      <c r="N453" s="2961"/>
      <c r="O453" s="2960"/>
      <c r="P453" s="2961"/>
      <c r="Q453" s="2551"/>
      <c r="R453" s="2551"/>
      <c r="S453" s="2551"/>
      <c r="T453" s="2551"/>
      <c r="U453" s="2551"/>
      <c r="V453" s="2551"/>
      <c r="W453" s="2551"/>
    </row>
    <row r="454" spans="1:23" ht="15.75" customHeight="1">
      <c r="A454" s="2551"/>
      <c r="B454" s="2957"/>
      <c r="C454" s="2551"/>
      <c r="D454" s="2551"/>
      <c r="E454" s="2551"/>
      <c r="F454" s="2958"/>
      <c r="G454" s="2551"/>
      <c r="H454" s="2551"/>
      <c r="I454" s="2551"/>
      <c r="J454" s="2551"/>
      <c r="K454" s="2551"/>
      <c r="L454" s="2551"/>
      <c r="M454" s="2960"/>
      <c r="N454" s="2961"/>
      <c r="O454" s="2960"/>
      <c r="P454" s="2961"/>
      <c r="Q454" s="2551"/>
      <c r="R454" s="2551"/>
      <c r="S454" s="2551"/>
      <c r="T454" s="2551"/>
      <c r="U454" s="2551"/>
      <c r="V454" s="2551"/>
      <c r="W454" s="2551"/>
    </row>
    <row r="455" spans="1:23" ht="15.75" customHeight="1">
      <c r="A455" s="2551"/>
      <c r="B455" s="2957"/>
      <c r="C455" s="2551"/>
      <c r="D455" s="2551"/>
      <c r="E455" s="2551"/>
      <c r="F455" s="2958"/>
      <c r="G455" s="2551"/>
      <c r="H455" s="2551"/>
      <c r="I455" s="2551"/>
      <c r="J455" s="2551"/>
      <c r="K455" s="2551"/>
      <c r="L455" s="2551"/>
      <c r="M455" s="2960"/>
      <c r="N455" s="2961"/>
      <c r="O455" s="2960"/>
      <c r="P455" s="2961"/>
      <c r="Q455" s="2551"/>
      <c r="R455" s="2551"/>
      <c r="S455" s="2551"/>
      <c r="T455" s="2551"/>
      <c r="U455" s="2551"/>
      <c r="V455" s="2551"/>
      <c r="W455" s="2551"/>
    </row>
    <row r="456" spans="1:23" ht="15.75" customHeight="1">
      <c r="A456" s="2551"/>
      <c r="B456" s="2957"/>
      <c r="C456" s="2551"/>
      <c r="D456" s="2551"/>
      <c r="E456" s="2551"/>
      <c r="F456" s="2958"/>
      <c r="G456" s="2551"/>
      <c r="H456" s="2551"/>
      <c r="I456" s="2551"/>
      <c r="J456" s="2551"/>
      <c r="K456" s="2551"/>
      <c r="L456" s="2551"/>
      <c r="M456" s="2960"/>
      <c r="N456" s="2961"/>
      <c r="O456" s="2960"/>
      <c r="P456" s="2961"/>
      <c r="Q456" s="2551"/>
      <c r="R456" s="2551"/>
      <c r="S456" s="2551"/>
      <c r="T456" s="2551"/>
      <c r="U456" s="2551"/>
      <c r="V456" s="2551"/>
      <c r="W456" s="2551"/>
    </row>
    <row r="457" spans="1:23" ht="15.75" customHeight="1">
      <c r="A457" s="2551"/>
      <c r="B457" s="2957"/>
      <c r="C457" s="2551"/>
      <c r="D457" s="2551"/>
      <c r="E457" s="2551"/>
      <c r="F457" s="2958"/>
      <c r="G457" s="2551"/>
      <c r="H457" s="2551"/>
      <c r="I457" s="2551"/>
      <c r="J457" s="2551"/>
      <c r="K457" s="2551"/>
      <c r="L457" s="2551"/>
      <c r="M457" s="2960"/>
      <c r="N457" s="2961"/>
      <c r="O457" s="2960"/>
      <c r="P457" s="2961"/>
      <c r="Q457" s="2551"/>
      <c r="R457" s="2551"/>
      <c r="S457" s="2551"/>
      <c r="T457" s="2551"/>
      <c r="U457" s="2551"/>
      <c r="V457" s="2551"/>
      <c r="W457" s="2551"/>
    </row>
    <row r="458" spans="1:23" ht="15.75" customHeight="1">
      <c r="A458" s="2551"/>
      <c r="B458" s="2957"/>
      <c r="C458" s="2551"/>
      <c r="D458" s="2551"/>
      <c r="E458" s="2551"/>
      <c r="F458" s="2958"/>
      <c r="G458" s="2551"/>
      <c r="H458" s="2551"/>
      <c r="I458" s="2551"/>
      <c r="J458" s="2551"/>
      <c r="K458" s="2551"/>
      <c r="L458" s="2551"/>
      <c r="M458" s="2960"/>
      <c r="N458" s="2961"/>
      <c r="O458" s="2960"/>
      <c r="P458" s="2961"/>
      <c r="Q458" s="2551"/>
      <c r="R458" s="2551"/>
      <c r="S458" s="2551"/>
      <c r="T458" s="2551"/>
      <c r="U458" s="2551"/>
      <c r="V458" s="2551"/>
      <c r="W458" s="2551"/>
    </row>
    <row r="459" spans="1:23" ht="15.75" customHeight="1">
      <c r="A459" s="2551"/>
      <c r="B459" s="2957"/>
      <c r="C459" s="2551"/>
      <c r="D459" s="2551"/>
      <c r="E459" s="2551"/>
      <c r="F459" s="2958"/>
      <c r="G459" s="2551"/>
      <c r="H459" s="2551"/>
      <c r="I459" s="2551"/>
      <c r="J459" s="2551"/>
      <c r="K459" s="2551"/>
      <c r="L459" s="2551"/>
      <c r="M459" s="2960"/>
      <c r="N459" s="2961"/>
      <c r="O459" s="2960"/>
      <c r="P459" s="2961"/>
      <c r="Q459" s="2551"/>
      <c r="R459" s="2551"/>
      <c r="S459" s="2551"/>
      <c r="T459" s="2551"/>
      <c r="U459" s="2551"/>
      <c r="V459" s="2551"/>
      <c r="W459" s="2551"/>
    </row>
    <row r="460" spans="1:23" ht="15.75" customHeight="1">
      <c r="A460" s="2551"/>
      <c r="B460" s="2957"/>
      <c r="C460" s="2551"/>
      <c r="D460" s="2551"/>
      <c r="E460" s="2551"/>
      <c r="F460" s="2958"/>
      <c r="G460" s="2551"/>
      <c r="H460" s="2551"/>
      <c r="I460" s="2551"/>
      <c r="J460" s="2551"/>
      <c r="K460" s="2551"/>
      <c r="L460" s="2551"/>
      <c r="M460" s="2960"/>
      <c r="N460" s="2961"/>
      <c r="O460" s="2960"/>
      <c r="P460" s="2961"/>
      <c r="Q460" s="2551"/>
      <c r="R460" s="2551"/>
      <c r="S460" s="2551"/>
      <c r="T460" s="2551"/>
      <c r="U460" s="2551"/>
      <c r="V460" s="2551"/>
      <c r="W460" s="2551"/>
    </row>
    <row r="461" spans="1:23" ht="15.75" customHeight="1">
      <c r="A461" s="2551"/>
      <c r="B461" s="2957"/>
      <c r="C461" s="2551"/>
      <c r="D461" s="2551"/>
      <c r="E461" s="2551"/>
      <c r="F461" s="2958"/>
      <c r="G461" s="2551"/>
      <c r="H461" s="2551"/>
      <c r="I461" s="2551"/>
      <c r="J461" s="2551"/>
      <c r="K461" s="2551"/>
      <c r="L461" s="2551"/>
      <c r="M461" s="2960"/>
      <c r="N461" s="2961"/>
      <c r="O461" s="2960"/>
      <c r="P461" s="2961"/>
      <c r="Q461" s="2551"/>
      <c r="R461" s="2551"/>
      <c r="S461" s="2551"/>
      <c r="T461" s="2551"/>
      <c r="U461" s="2551"/>
      <c r="V461" s="2551"/>
      <c r="W461" s="2551"/>
    </row>
    <row r="462" spans="1:23" ht="15.75" customHeight="1">
      <c r="A462" s="2551"/>
      <c r="B462" s="2957"/>
      <c r="C462" s="2551"/>
      <c r="D462" s="2551"/>
      <c r="E462" s="2551"/>
      <c r="F462" s="2958"/>
      <c r="G462" s="2551"/>
      <c r="H462" s="2551"/>
      <c r="I462" s="2551"/>
      <c r="J462" s="2551"/>
      <c r="K462" s="2551"/>
      <c r="L462" s="2551"/>
      <c r="M462" s="2960"/>
      <c r="N462" s="2961"/>
      <c r="O462" s="2960"/>
      <c r="P462" s="2961"/>
      <c r="Q462" s="2551"/>
      <c r="R462" s="2551"/>
      <c r="S462" s="2551"/>
      <c r="T462" s="2551"/>
      <c r="U462" s="2551"/>
      <c r="V462" s="2551"/>
      <c r="W462" s="2551"/>
    </row>
    <row r="463" spans="1:23" ht="15.75" customHeight="1">
      <c r="A463" s="2551"/>
      <c r="B463" s="2957"/>
      <c r="C463" s="2551"/>
      <c r="D463" s="2551"/>
      <c r="E463" s="2551"/>
      <c r="F463" s="2958"/>
      <c r="G463" s="2551"/>
      <c r="H463" s="2551"/>
      <c r="I463" s="2551"/>
      <c r="J463" s="2551"/>
      <c r="K463" s="2551"/>
      <c r="L463" s="2551"/>
      <c r="M463" s="2960"/>
      <c r="N463" s="2961"/>
      <c r="O463" s="2960"/>
      <c r="P463" s="2961"/>
      <c r="Q463" s="2551"/>
      <c r="R463" s="2551"/>
      <c r="S463" s="2551"/>
      <c r="T463" s="2551"/>
      <c r="U463" s="2551"/>
      <c r="V463" s="2551"/>
      <c r="W463" s="2551"/>
    </row>
    <row r="464" spans="1:23" ht="15.75" customHeight="1">
      <c r="A464" s="2551"/>
      <c r="B464" s="2957"/>
      <c r="C464" s="2551"/>
      <c r="D464" s="2551"/>
      <c r="E464" s="2551"/>
      <c r="F464" s="2958"/>
      <c r="G464" s="2551"/>
      <c r="H464" s="2551"/>
      <c r="I464" s="2551"/>
      <c r="J464" s="2551"/>
      <c r="K464" s="2551"/>
      <c r="L464" s="2551"/>
      <c r="M464" s="2960"/>
      <c r="N464" s="2961"/>
      <c r="O464" s="2960"/>
      <c r="P464" s="2961"/>
      <c r="Q464" s="2551"/>
      <c r="R464" s="2551"/>
      <c r="S464" s="2551"/>
      <c r="T464" s="2551"/>
      <c r="U464" s="2551"/>
      <c r="V464" s="2551"/>
      <c r="W464" s="2551"/>
    </row>
    <row r="465" spans="1:23" ht="15.75" customHeight="1">
      <c r="A465" s="2551"/>
      <c r="B465" s="2957"/>
      <c r="C465" s="2551"/>
      <c r="D465" s="2551"/>
      <c r="E465" s="2551"/>
      <c r="F465" s="2958"/>
      <c r="G465" s="2551"/>
      <c r="H465" s="2551"/>
      <c r="I465" s="2551"/>
      <c r="J465" s="2551"/>
      <c r="K465" s="2551"/>
      <c r="L465" s="2551"/>
      <c r="M465" s="2960"/>
      <c r="N465" s="2961"/>
      <c r="O465" s="2960"/>
      <c r="P465" s="2961"/>
      <c r="Q465" s="2551"/>
      <c r="R465" s="2551"/>
      <c r="S465" s="2551"/>
      <c r="T465" s="2551"/>
      <c r="U465" s="2551"/>
      <c r="V465" s="2551"/>
      <c r="W465" s="2551"/>
    </row>
    <row r="466" spans="1:23" ht="15.75" customHeight="1">
      <c r="A466" s="2551"/>
      <c r="B466" s="2957"/>
      <c r="C466" s="2551"/>
      <c r="D466" s="2551"/>
      <c r="E466" s="2551"/>
      <c r="F466" s="2958"/>
      <c r="G466" s="2551"/>
      <c r="H466" s="2551"/>
      <c r="I466" s="2551"/>
      <c r="J466" s="2551"/>
      <c r="K466" s="2551"/>
      <c r="L466" s="2551"/>
      <c r="M466" s="2960"/>
      <c r="N466" s="2961"/>
      <c r="O466" s="2960"/>
      <c r="P466" s="2961"/>
      <c r="Q466" s="2551"/>
      <c r="R466" s="2551"/>
      <c r="S466" s="2551"/>
      <c r="T466" s="2551"/>
      <c r="U466" s="2551"/>
      <c r="V466" s="2551"/>
      <c r="W466" s="2551"/>
    </row>
    <row r="467" spans="1:23" ht="15.75" customHeight="1">
      <c r="A467" s="2551"/>
      <c r="B467" s="2957"/>
      <c r="C467" s="2551"/>
      <c r="D467" s="2551"/>
      <c r="E467" s="2551"/>
      <c r="F467" s="2958"/>
      <c r="G467" s="2551"/>
      <c r="H467" s="2551"/>
      <c r="I467" s="2551"/>
      <c r="J467" s="2551"/>
      <c r="K467" s="2551"/>
      <c r="L467" s="2551"/>
      <c r="M467" s="2960"/>
      <c r="N467" s="2961"/>
      <c r="O467" s="2960"/>
      <c r="P467" s="2961"/>
      <c r="Q467" s="2551"/>
      <c r="R467" s="2551"/>
      <c r="S467" s="2551"/>
      <c r="T467" s="2551"/>
      <c r="U467" s="2551"/>
      <c r="V467" s="2551"/>
      <c r="W467" s="2551"/>
    </row>
    <row r="468" spans="1:23" ht="15.75" customHeight="1">
      <c r="A468" s="2551"/>
      <c r="B468" s="2957"/>
      <c r="C468" s="2551"/>
      <c r="D468" s="2551"/>
      <c r="E468" s="2551"/>
      <c r="F468" s="2958"/>
      <c r="G468" s="2551"/>
      <c r="H468" s="2551"/>
      <c r="I468" s="2551"/>
      <c r="J468" s="2551"/>
      <c r="K468" s="2551"/>
      <c r="L468" s="2551"/>
      <c r="M468" s="2960"/>
      <c r="N468" s="2961"/>
      <c r="O468" s="2960"/>
      <c r="P468" s="2961"/>
      <c r="Q468" s="2551"/>
      <c r="R468" s="2551"/>
      <c r="S468" s="2551"/>
      <c r="T468" s="2551"/>
      <c r="U468" s="2551"/>
      <c r="V468" s="2551"/>
      <c r="W468" s="2551"/>
    </row>
    <row r="469" spans="1:23" ht="15.75" customHeight="1">
      <c r="A469" s="2551"/>
      <c r="B469" s="2957"/>
      <c r="C469" s="2551"/>
      <c r="D469" s="2551"/>
      <c r="E469" s="2551"/>
      <c r="F469" s="2958"/>
      <c r="G469" s="2551"/>
      <c r="H469" s="2551"/>
      <c r="I469" s="2551"/>
      <c r="J469" s="2551"/>
      <c r="K469" s="2551"/>
      <c r="L469" s="2551"/>
      <c r="M469" s="2960"/>
      <c r="N469" s="2961"/>
      <c r="O469" s="2960"/>
      <c r="P469" s="2961"/>
      <c r="Q469" s="2551"/>
      <c r="R469" s="2551"/>
      <c r="S469" s="2551"/>
      <c r="T469" s="2551"/>
      <c r="U469" s="2551"/>
      <c r="V469" s="2551"/>
      <c r="W469" s="2551"/>
    </row>
    <row r="470" spans="1:23" ht="15.75" customHeight="1">
      <c r="A470" s="2551"/>
      <c r="B470" s="2957"/>
      <c r="C470" s="2551"/>
      <c r="D470" s="2551"/>
      <c r="E470" s="2551"/>
      <c r="F470" s="2958"/>
      <c r="G470" s="2551"/>
      <c r="H470" s="2551"/>
      <c r="I470" s="2551"/>
      <c r="J470" s="2551"/>
      <c r="K470" s="2551"/>
      <c r="L470" s="2551"/>
      <c r="M470" s="2960"/>
      <c r="N470" s="2961"/>
      <c r="O470" s="2960"/>
      <c r="P470" s="2961"/>
      <c r="Q470" s="2551"/>
      <c r="R470" s="2551"/>
      <c r="S470" s="2551"/>
      <c r="T470" s="2551"/>
      <c r="U470" s="2551"/>
      <c r="V470" s="2551"/>
      <c r="W470" s="2551"/>
    </row>
    <row r="471" spans="1:23" ht="15.75" customHeight="1">
      <c r="A471" s="2551"/>
      <c r="B471" s="2957"/>
      <c r="C471" s="2551"/>
      <c r="D471" s="2551"/>
      <c r="E471" s="2551"/>
      <c r="F471" s="2958"/>
      <c r="G471" s="2551"/>
      <c r="H471" s="2551"/>
      <c r="I471" s="2551"/>
      <c r="J471" s="2551"/>
      <c r="K471" s="2551"/>
      <c r="L471" s="2551"/>
      <c r="M471" s="2960"/>
      <c r="N471" s="2961"/>
      <c r="O471" s="2960"/>
      <c r="P471" s="2961"/>
      <c r="Q471" s="2551"/>
      <c r="R471" s="2551"/>
      <c r="S471" s="2551"/>
      <c r="T471" s="2551"/>
      <c r="U471" s="2551"/>
      <c r="V471" s="2551"/>
      <c r="W471" s="2551"/>
    </row>
    <row r="472" spans="1:23" ht="15.75" customHeight="1">
      <c r="A472" s="2551"/>
      <c r="B472" s="2957"/>
      <c r="C472" s="2551"/>
      <c r="D472" s="2551"/>
      <c r="E472" s="2551"/>
      <c r="F472" s="2958"/>
      <c r="G472" s="2551"/>
      <c r="H472" s="2551"/>
      <c r="I472" s="2551"/>
      <c r="J472" s="2551"/>
      <c r="K472" s="2551"/>
      <c r="L472" s="2551"/>
      <c r="M472" s="2960"/>
      <c r="N472" s="2961"/>
      <c r="O472" s="2960"/>
      <c r="P472" s="2961"/>
      <c r="Q472" s="2551"/>
      <c r="R472" s="2551"/>
      <c r="S472" s="2551"/>
      <c r="T472" s="2551"/>
      <c r="U472" s="2551"/>
      <c r="V472" s="2551"/>
      <c r="W472" s="2551"/>
    </row>
    <row r="473" spans="1:23" ht="15.75" customHeight="1">
      <c r="A473" s="2551"/>
      <c r="B473" s="2957"/>
      <c r="C473" s="2551"/>
      <c r="D473" s="2551"/>
      <c r="E473" s="2551"/>
      <c r="F473" s="2958"/>
      <c r="G473" s="2551"/>
      <c r="H473" s="2551"/>
      <c r="I473" s="2551"/>
      <c r="J473" s="2551"/>
      <c r="K473" s="2551"/>
      <c r="L473" s="2551"/>
      <c r="M473" s="2960"/>
      <c r="N473" s="2961"/>
      <c r="O473" s="2960"/>
      <c r="P473" s="2961"/>
      <c r="Q473" s="2551"/>
      <c r="R473" s="2551"/>
      <c r="S473" s="2551"/>
      <c r="T473" s="2551"/>
      <c r="U473" s="2551"/>
      <c r="V473" s="2551"/>
      <c r="W473" s="2551"/>
    </row>
    <row r="474" spans="1:23" ht="15.75" customHeight="1">
      <c r="A474" s="2551"/>
      <c r="B474" s="2957"/>
      <c r="C474" s="2551"/>
      <c r="D474" s="2551"/>
      <c r="E474" s="2551"/>
      <c r="F474" s="2958"/>
      <c r="G474" s="2551"/>
      <c r="H474" s="2551"/>
      <c r="I474" s="2551"/>
      <c r="J474" s="2551"/>
      <c r="K474" s="2551"/>
      <c r="L474" s="2551"/>
      <c r="M474" s="2960"/>
      <c r="N474" s="2961"/>
      <c r="O474" s="2960"/>
      <c r="P474" s="2961"/>
      <c r="Q474" s="2551"/>
      <c r="R474" s="2551"/>
      <c r="S474" s="2551"/>
      <c r="T474" s="2551"/>
      <c r="U474" s="2551"/>
      <c r="V474" s="2551"/>
      <c r="W474" s="2551"/>
    </row>
    <row r="475" spans="1:23" ht="15.75" customHeight="1">
      <c r="A475" s="2551"/>
      <c r="B475" s="2957"/>
      <c r="C475" s="2551"/>
      <c r="D475" s="2551"/>
      <c r="E475" s="2551"/>
      <c r="F475" s="2958"/>
      <c r="G475" s="2551"/>
      <c r="H475" s="2551"/>
      <c r="I475" s="2551"/>
      <c r="J475" s="2551"/>
      <c r="K475" s="2551"/>
      <c r="L475" s="2551"/>
      <c r="M475" s="2960"/>
      <c r="N475" s="2961"/>
      <c r="O475" s="2960"/>
      <c r="P475" s="2961"/>
      <c r="Q475" s="2551"/>
      <c r="R475" s="2551"/>
      <c r="S475" s="2551"/>
      <c r="T475" s="2551"/>
      <c r="U475" s="2551"/>
      <c r="V475" s="2551"/>
      <c r="W475" s="2551"/>
    </row>
    <row r="476" spans="1:23" ht="15.75" customHeight="1">
      <c r="A476" s="2551"/>
      <c r="B476" s="2957"/>
      <c r="C476" s="2551"/>
      <c r="D476" s="2551"/>
      <c r="E476" s="2551"/>
      <c r="F476" s="2958"/>
      <c r="G476" s="2551"/>
      <c r="H476" s="2551"/>
      <c r="I476" s="2551"/>
      <c r="J476" s="2551"/>
      <c r="K476" s="2551"/>
      <c r="L476" s="2551"/>
      <c r="M476" s="2960"/>
      <c r="N476" s="2961"/>
      <c r="O476" s="2960"/>
      <c r="P476" s="2961"/>
      <c r="Q476" s="2551"/>
      <c r="R476" s="2551"/>
      <c r="S476" s="2551"/>
      <c r="T476" s="2551"/>
      <c r="U476" s="2551"/>
      <c r="V476" s="2551"/>
      <c r="W476" s="2551"/>
    </row>
    <row r="477" spans="1:23" ht="15.75" customHeight="1">
      <c r="A477" s="2551"/>
      <c r="B477" s="2957"/>
      <c r="C477" s="2551"/>
      <c r="D477" s="2551"/>
      <c r="E477" s="2551"/>
      <c r="F477" s="2958"/>
      <c r="G477" s="2551"/>
      <c r="H477" s="2551"/>
      <c r="I477" s="2551"/>
      <c r="J477" s="2551"/>
      <c r="K477" s="2551"/>
      <c r="L477" s="2551"/>
      <c r="M477" s="2960"/>
      <c r="N477" s="2961"/>
      <c r="O477" s="2960"/>
      <c r="P477" s="2961"/>
      <c r="Q477" s="2551"/>
      <c r="R477" s="2551"/>
      <c r="S477" s="2551"/>
      <c r="T477" s="2551"/>
      <c r="U477" s="2551"/>
      <c r="V477" s="2551"/>
      <c r="W477" s="2551"/>
    </row>
    <row r="478" spans="1:23" ht="15.75" customHeight="1">
      <c r="A478" s="2551"/>
      <c r="B478" s="2957"/>
      <c r="C478" s="2551"/>
      <c r="D478" s="2551"/>
      <c r="E478" s="2551"/>
      <c r="F478" s="2958"/>
      <c r="G478" s="2551"/>
      <c r="H478" s="2551"/>
      <c r="I478" s="2551"/>
      <c r="J478" s="2551"/>
      <c r="K478" s="2551"/>
      <c r="L478" s="2551"/>
      <c r="M478" s="2960"/>
      <c r="N478" s="2961"/>
      <c r="O478" s="2960"/>
      <c r="P478" s="2961"/>
      <c r="Q478" s="2551"/>
      <c r="R478" s="2551"/>
      <c r="S478" s="2551"/>
      <c r="T478" s="2551"/>
      <c r="U478" s="2551"/>
      <c r="V478" s="2551"/>
      <c r="W478" s="2551"/>
    </row>
    <row r="479" spans="1:23" ht="15.75" customHeight="1">
      <c r="A479" s="2551"/>
      <c r="B479" s="2957"/>
      <c r="C479" s="2551"/>
      <c r="D479" s="2551"/>
      <c r="E479" s="2551"/>
      <c r="F479" s="2958"/>
      <c r="G479" s="2551"/>
      <c r="H479" s="2551"/>
      <c r="I479" s="2551"/>
      <c r="J479" s="2551"/>
      <c r="K479" s="2551"/>
      <c r="L479" s="2551"/>
      <c r="M479" s="2960"/>
      <c r="N479" s="2961"/>
      <c r="O479" s="2960"/>
      <c r="P479" s="2961"/>
      <c r="Q479" s="2551"/>
      <c r="R479" s="2551"/>
      <c r="S479" s="2551"/>
      <c r="T479" s="2551"/>
      <c r="U479" s="2551"/>
      <c r="V479" s="2551"/>
      <c r="W479" s="2551"/>
    </row>
    <row r="480" spans="1:23" ht="15.75" customHeight="1">
      <c r="A480" s="2551"/>
      <c r="B480" s="2957"/>
      <c r="C480" s="2551"/>
      <c r="D480" s="2551"/>
      <c r="E480" s="2551"/>
      <c r="F480" s="2958"/>
      <c r="G480" s="2551"/>
      <c r="H480" s="2551"/>
      <c r="I480" s="2551"/>
      <c r="J480" s="2551"/>
      <c r="K480" s="2551"/>
      <c r="L480" s="2551"/>
      <c r="M480" s="2960"/>
      <c r="N480" s="2961"/>
      <c r="O480" s="2960"/>
      <c r="P480" s="2961"/>
      <c r="Q480" s="2551"/>
      <c r="R480" s="2551"/>
      <c r="S480" s="2551"/>
      <c r="T480" s="2551"/>
      <c r="U480" s="2551"/>
      <c r="V480" s="2551"/>
      <c r="W480" s="2551"/>
    </row>
    <row r="481" spans="1:23" ht="15.75" customHeight="1">
      <c r="A481" s="2551"/>
      <c r="B481" s="2957"/>
      <c r="C481" s="2551"/>
      <c r="D481" s="2551"/>
      <c r="E481" s="2551"/>
      <c r="F481" s="2958"/>
      <c r="G481" s="2551"/>
      <c r="H481" s="2551"/>
      <c r="I481" s="2551"/>
      <c r="J481" s="2551"/>
      <c r="K481" s="2551"/>
      <c r="L481" s="2551"/>
      <c r="M481" s="2960"/>
      <c r="N481" s="2961"/>
      <c r="O481" s="2960"/>
      <c r="P481" s="2961"/>
      <c r="Q481" s="2551"/>
      <c r="R481" s="2551"/>
      <c r="S481" s="2551"/>
      <c r="T481" s="2551"/>
      <c r="U481" s="2551"/>
      <c r="V481" s="2551"/>
      <c r="W481" s="2551"/>
    </row>
    <row r="482" spans="1:23" ht="15.75" customHeight="1">
      <c r="A482" s="2551"/>
      <c r="B482" s="2957"/>
      <c r="C482" s="2551"/>
      <c r="D482" s="2551"/>
      <c r="E482" s="2551"/>
      <c r="F482" s="2958"/>
      <c r="G482" s="2551"/>
      <c r="H482" s="2551"/>
      <c r="I482" s="2551"/>
      <c r="J482" s="2551"/>
      <c r="K482" s="2551"/>
      <c r="L482" s="2551"/>
      <c r="M482" s="2960"/>
      <c r="N482" s="2961"/>
      <c r="O482" s="2960"/>
      <c r="P482" s="2961"/>
      <c r="Q482" s="2551"/>
      <c r="R482" s="2551"/>
      <c r="S482" s="2551"/>
      <c r="T482" s="2551"/>
      <c r="U482" s="2551"/>
      <c r="V482" s="2551"/>
      <c r="W482" s="2551"/>
    </row>
    <row r="483" spans="1:23" ht="15.75" customHeight="1">
      <c r="A483" s="2551"/>
      <c r="B483" s="2957"/>
      <c r="C483" s="2551"/>
      <c r="D483" s="2551"/>
      <c r="E483" s="2551"/>
      <c r="F483" s="2958"/>
      <c r="G483" s="2551"/>
      <c r="H483" s="2551"/>
      <c r="I483" s="2551"/>
      <c r="J483" s="2551"/>
      <c r="K483" s="2551"/>
      <c r="L483" s="2551"/>
      <c r="M483" s="2960"/>
      <c r="N483" s="2961"/>
      <c r="O483" s="2960"/>
      <c r="P483" s="2961"/>
      <c r="Q483" s="2551"/>
      <c r="R483" s="2551"/>
      <c r="S483" s="2551"/>
      <c r="T483" s="2551"/>
      <c r="U483" s="2551"/>
      <c r="V483" s="2551"/>
      <c r="W483" s="2551"/>
    </row>
    <row r="484" spans="1:23" ht="15.75" customHeight="1">
      <c r="A484" s="2551"/>
      <c r="B484" s="2957"/>
      <c r="C484" s="2551"/>
      <c r="D484" s="2551"/>
      <c r="E484" s="2551"/>
      <c r="F484" s="2958"/>
      <c r="G484" s="2551"/>
      <c r="H484" s="2551"/>
      <c r="I484" s="2551"/>
      <c r="J484" s="2551"/>
      <c r="K484" s="2551"/>
      <c r="L484" s="2551"/>
      <c r="M484" s="2960"/>
      <c r="N484" s="2961"/>
      <c r="O484" s="2960"/>
      <c r="P484" s="2961"/>
      <c r="Q484" s="2551"/>
      <c r="R484" s="2551"/>
      <c r="S484" s="2551"/>
      <c r="T484" s="2551"/>
      <c r="U484" s="2551"/>
      <c r="V484" s="2551"/>
      <c r="W484" s="2551"/>
    </row>
    <row r="485" spans="1:23" ht="15.75" customHeight="1">
      <c r="A485" s="2551"/>
      <c r="B485" s="2957"/>
      <c r="C485" s="2551"/>
      <c r="D485" s="2551"/>
      <c r="E485" s="2551"/>
      <c r="F485" s="2958"/>
      <c r="G485" s="2551"/>
      <c r="H485" s="2551"/>
      <c r="I485" s="2551"/>
      <c r="J485" s="2551"/>
      <c r="K485" s="2551"/>
      <c r="L485" s="2551"/>
      <c r="M485" s="2960"/>
      <c r="N485" s="2961"/>
      <c r="O485" s="2960"/>
      <c r="P485" s="2961"/>
      <c r="Q485" s="2551"/>
      <c r="R485" s="2551"/>
      <c r="S485" s="2551"/>
      <c r="T485" s="2551"/>
      <c r="U485" s="2551"/>
      <c r="V485" s="2551"/>
      <c r="W485" s="2551"/>
    </row>
    <row r="486" spans="1:23" ht="15.75" customHeight="1">
      <c r="A486" s="2551"/>
      <c r="B486" s="2957"/>
      <c r="C486" s="2551"/>
      <c r="D486" s="2551"/>
      <c r="E486" s="2551"/>
      <c r="F486" s="2958"/>
      <c r="G486" s="2551"/>
      <c r="H486" s="2551"/>
      <c r="I486" s="2551"/>
      <c r="J486" s="2551"/>
      <c r="K486" s="2551"/>
      <c r="L486" s="2551"/>
      <c r="M486" s="2960"/>
      <c r="N486" s="2961"/>
      <c r="O486" s="2960"/>
      <c r="P486" s="2961"/>
      <c r="Q486" s="2551"/>
      <c r="R486" s="2551"/>
      <c r="S486" s="2551"/>
      <c r="T486" s="2551"/>
      <c r="U486" s="2551"/>
      <c r="V486" s="2551"/>
      <c r="W486" s="2551"/>
    </row>
    <row r="487" spans="1:23" ht="15.75" customHeight="1">
      <c r="A487" s="2551"/>
      <c r="B487" s="2957"/>
      <c r="C487" s="2551"/>
      <c r="D487" s="2551"/>
      <c r="E487" s="2551"/>
      <c r="F487" s="2958"/>
      <c r="G487" s="2551"/>
      <c r="H487" s="2551"/>
      <c r="I487" s="2551"/>
      <c r="J487" s="2551"/>
      <c r="K487" s="2551"/>
      <c r="L487" s="2551"/>
      <c r="M487" s="2960"/>
      <c r="N487" s="2961"/>
      <c r="O487" s="2960"/>
      <c r="P487" s="2961"/>
      <c r="Q487" s="2551"/>
      <c r="R487" s="2551"/>
      <c r="S487" s="2551"/>
      <c r="T487" s="2551"/>
      <c r="U487" s="2551"/>
      <c r="V487" s="2551"/>
      <c r="W487" s="2551"/>
    </row>
    <row r="488" spans="1:23" ht="15.75" customHeight="1">
      <c r="A488" s="2551"/>
      <c r="B488" s="2957"/>
      <c r="C488" s="2551"/>
      <c r="D488" s="2551"/>
      <c r="E488" s="2551"/>
      <c r="F488" s="2958"/>
      <c r="G488" s="2551"/>
      <c r="H488" s="2551"/>
      <c r="I488" s="2551"/>
      <c r="J488" s="2551"/>
      <c r="K488" s="2551"/>
      <c r="L488" s="2551"/>
      <c r="M488" s="2960"/>
      <c r="N488" s="2961"/>
      <c r="O488" s="2960"/>
      <c r="P488" s="2961"/>
      <c r="Q488" s="2551"/>
      <c r="R488" s="2551"/>
      <c r="S488" s="2551"/>
      <c r="T488" s="2551"/>
      <c r="U488" s="2551"/>
      <c r="V488" s="2551"/>
      <c r="W488" s="2551"/>
    </row>
    <row r="489" spans="1:23" ht="15.75" customHeight="1">
      <c r="A489" s="2551"/>
      <c r="B489" s="2957"/>
      <c r="C489" s="2551"/>
      <c r="D489" s="2551"/>
      <c r="E489" s="2551"/>
      <c r="F489" s="2958"/>
      <c r="G489" s="2551"/>
      <c r="H489" s="2551"/>
      <c r="I489" s="2551"/>
      <c r="J489" s="2551"/>
      <c r="K489" s="2551"/>
      <c r="L489" s="2551"/>
      <c r="M489" s="2960"/>
      <c r="N489" s="2961"/>
      <c r="O489" s="2960"/>
      <c r="P489" s="2961"/>
      <c r="Q489" s="2551"/>
      <c r="R489" s="2551"/>
      <c r="S489" s="2551"/>
      <c r="T489" s="2551"/>
      <c r="U489" s="2551"/>
      <c r="V489" s="2551"/>
      <c r="W489" s="2551"/>
    </row>
    <row r="490" spans="1:23" ht="15.75" customHeight="1">
      <c r="A490" s="2551"/>
      <c r="B490" s="2957"/>
      <c r="C490" s="2551"/>
      <c r="D490" s="2551"/>
      <c r="E490" s="2551"/>
      <c r="F490" s="2958"/>
      <c r="G490" s="2551"/>
      <c r="H490" s="2551"/>
      <c r="I490" s="2551"/>
      <c r="J490" s="2551"/>
      <c r="K490" s="2551"/>
      <c r="L490" s="2551"/>
      <c r="M490" s="2960"/>
      <c r="N490" s="2961"/>
      <c r="O490" s="2960"/>
      <c r="P490" s="2961"/>
      <c r="Q490" s="2551"/>
      <c r="R490" s="2551"/>
      <c r="S490" s="2551"/>
      <c r="T490" s="2551"/>
      <c r="U490" s="2551"/>
      <c r="V490" s="2551"/>
      <c r="W490" s="2551"/>
    </row>
    <row r="491" spans="1:23" ht="15.75" customHeight="1">
      <c r="A491" s="2551"/>
      <c r="B491" s="2957"/>
      <c r="C491" s="2551"/>
      <c r="D491" s="2551"/>
      <c r="E491" s="2551"/>
      <c r="F491" s="2958"/>
      <c r="G491" s="2551"/>
      <c r="H491" s="2551"/>
      <c r="I491" s="2551"/>
      <c r="J491" s="2551"/>
      <c r="K491" s="2551"/>
      <c r="L491" s="2551"/>
      <c r="M491" s="2960"/>
      <c r="N491" s="2961"/>
      <c r="O491" s="2960"/>
      <c r="P491" s="2961"/>
      <c r="Q491" s="2551"/>
      <c r="R491" s="2551"/>
      <c r="S491" s="2551"/>
      <c r="T491" s="2551"/>
      <c r="U491" s="2551"/>
      <c r="V491" s="2551"/>
      <c r="W491" s="2551"/>
    </row>
    <row r="492" spans="1:23" ht="15.75" customHeight="1">
      <c r="A492" s="2551"/>
      <c r="B492" s="2957"/>
      <c r="C492" s="2551"/>
      <c r="D492" s="2551"/>
      <c r="E492" s="2551"/>
      <c r="F492" s="2958"/>
      <c r="G492" s="2551"/>
      <c r="H492" s="2551"/>
      <c r="I492" s="2551"/>
      <c r="J492" s="2551"/>
      <c r="K492" s="2551"/>
      <c r="L492" s="2551"/>
      <c r="M492" s="2960"/>
      <c r="N492" s="2961"/>
      <c r="O492" s="2960"/>
      <c r="P492" s="2961"/>
      <c r="Q492" s="2551"/>
      <c r="R492" s="2551"/>
      <c r="S492" s="2551"/>
      <c r="T492" s="2551"/>
      <c r="U492" s="2551"/>
      <c r="V492" s="2551"/>
      <c r="W492" s="2551"/>
    </row>
    <row r="493" spans="1:23" ht="15.75" customHeight="1">
      <c r="A493" s="2551"/>
      <c r="B493" s="2957"/>
      <c r="C493" s="2551"/>
      <c r="D493" s="2551"/>
      <c r="E493" s="2551"/>
      <c r="F493" s="2958"/>
      <c r="G493" s="2551"/>
      <c r="H493" s="2551"/>
      <c r="I493" s="2551"/>
      <c r="J493" s="2551"/>
      <c r="K493" s="2551"/>
      <c r="L493" s="2551"/>
      <c r="M493" s="2960"/>
      <c r="N493" s="2961"/>
      <c r="O493" s="2960"/>
      <c r="P493" s="2961"/>
      <c r="Q493" s="2551"/>
      <c r="R493" s="2551"/>
      <c r="S493" s="2551"/>
      <c r="T493" s="2551"/>
      <c r="U493" s="2551"/>
      <c r="V493" s="2551"/>
      <c r="W493" s="2551"/>
    </row>
    <row r="494" spans="1:23" ht="15.75" customHeight="1">
      <c r="A494" s="2551"/>
      <c r="B494" s="2957"/>
      <c r="C494" s="2551"/>
      <c r="D494" s="2551"/>
      <c r="E494" s="2551"/>
      <c r="F494" s="2958"/>
      <c r="G494" s="2551"/>
      <c r="H494" s="2551"/>
      <c r="I494" s="2551"/>
      <c r="J494" s="2551"/>
      <c r="K494" s="2551"/>
      <c r="L494" s="2551"/>
      <c r="M494" s="2960"/>
      <c r="N494" s="2961"/>
      <c r="O494" s="2960"/>
      <c r="P494" s="2961"/>
      <c r="Q494" s="2551"/>
      <c r="R494" s="2551"/>
      <c r="S494" s="2551"/>
      <c r="T494" s="2551"/>
      <c r="U494" s="2551"/>
      <c r="V494" s="2551"/>
      <c r="W494" s="2551"/>
    </row>
    <row r="495" spans="1:23" ht="15.75" customHeight="1">
      <c r="A495" s="2551"/>
      <c r="B495" s="2957"/>
      <c r="C495" s="2551"/>
      <c r="D495" s="2551"/>
      <c r="E495" s="2551"/>
      <c r="F495" s="2958"/>
      <c r="G495" s="2551"/>
      <c r="H495" s="2551"/>
      <c r="I495" s="2551"/>
      <c r="J495" s="2551"/>
      <c r="K495" s="2551"/>
      <c r="L495" s="2551"/>
      <c r="M495" s="2960"/>
      <c r="N495" s="2961"/>
      <c r="O495" s="2960"/>
      <c r="P495" s="2961"/>
      <c r="Q495" s="2551"/>
      <c r="R495" s="2551"/>
      <c r="S495" s="2551"/>
      <c r="T495" s="2551"/>
      <c r="U495" s="2551"/>
      <c r="V495" s="2551"/>
      <c r="W495" s="2551"/>
    </row>
    <row r="496" spans="1:23" ht="15.75" customHeight="1">
      <c r="A496" s="2551"/>
      <c r="B496" s="2957"/>
      <c r="C496" s="2551"/>
      <c r="D496" s="2551"/>
      <c r="E496" s="2551"/>
      <c r="F496" s="2958"/>
      <c r="G496" s="2551"/>
      <c r="H496" s="2551"/>
      <c r="I496" s="2551"/>
      <c r="J496" s="2551"/>
      <c r="K496" s="2551"/>
      <c r="L496" s="2551"/>
      <c r="M496" s="2960"/>
      <c r="N496" s="2961"/>
      <c r="O496" s="2960"/>
      <c r="P496" s="2961"/>
      <c r="Q496" s="2551"/>
      <c r="R496" s="2551"/>
      <c r="S496" s="2551"/>
      <c r="T496" s="2551"/>
      <c r="U496" s="2551"/>
      <c r="V496" s="2551"/>
      <c r="W496" s="2551"/>
    </row>
    <row r="497" spans="1:23" ht="15.75" customHeight="1">
      <c r="A497" s="2551"/>
      <c r="B497" s="2957"/>
      <c r="C497" s="2551"/>
      <c r="D497" s="2551"/>
      <c r="E497" s="2551"/>
      <c r="F497" s="2958"/>
      <c r="G497" s="2551"/>
      <c r="H497" s="2551"/>
      <c r="I497" s="2551"/>
      <c r="J497" s="2551"/>
      <c r="K497" s="2551"/>
      <c r="L497" s="2551"/>
      <c r="M497" s="2960"/>
      <c r="N497" s="2961"/>
      <c r="O497" s="2960"/>
      <c r="P497" s="2961"/>
      <c r="Q497" s="2551"/>
      <c r="R497" s="2551"/>
      <c r="S497" s="2551"/>
      <c r="T497" s="2551"/>
      <c r="U497" s="2551"/>
      <c r="V497" s="2551"/>
      <c r="W497" s="2551"/>
    </row>
    <row r="498" spans="1:23" ht="15.75" customHeight="1">
      <c r="A498" s="2551"/>
      <c r="B498" s="2957"/>
      <c r="C498" s="2551"/>
      <c r="D498" s="2551"/>
      <c r="E498" s="2551"/>
      <c r="F498" s="2958"/>
      <c r="G498" s="2551"/>
      <c r="H498" s="2551"/>
      <c r="I498" s="2551"/>
      <c r="J498" s="2551"/>
      <c r="K498" s="2551"/>
      <c r="L498" s="2551"/>
      <c r="M498" s="2960"/>
      <c r="N498" s="2961"/>
      <c r="O498" s="2960"/>
      <c r="P498" s="2961"/>
      <c r="Q498" s="2551"/>
      <c r="R498" s="2551"/>
      <c r="S498" s="2551"/>
      <c r="T498" s="2551"/>
      <c r="U498" s="2551"/>
      <c r="V498" s="2551"/>
      <c r="W498" s="2551"/>
    </row>
    <row r="499" spans="1:23" ht="15.75" customHeight="1">
      <c r="A499" s="2551"/>
      <c r="B499" s="2957"/>
      <c r="C499" s="2551"/>
      <c r="D499" s="2551"/>
      <c r="E499" s="2551"/>
      <c r="F499" s="2958"/>
      <c r="G499" s="2551"/>
      <c r="H499" s="2551"/>
      <c r="I499" s="2551"/>
      <c r="J499" s="2551"/>
      <c r="K499" s="2551"/>
      <c r="L499" s="2551"/>
      <c r="M499" s="2960"/>
      <c r="N499" s="2961"/>
      <c r="O499" s="2960"/>
      <c r="P499" s="2961"/>
      <c r="Q499" s="2551"/>
      <c r="R499" s="2551"/>
      <c r="S499" s="2551"/>
      <c r="T499" s="2551"/>
      <c r="U499" s="2551"/>
      <c r="V499" s="2551"/>
      <c r="W499" s="2551"/>
    </row>
    <row r="500" spans="1:23" ht="15.75" customHeight="1">
      <c r="A500" s="2551"/>
      <c r="B500" s="2957"/>
      <c r="C500" s="2551"/>
      <c r="D500" s="2551"/>
      <c r="E500" s="2551"/>
      <c r="F500" s="2958"/>
      <c r="G500" s="2551"/>
      <c r="H500" s="2551"/>
      <c r="I500" s="2551"/>
      <c r="J500" s="2551"/>
      <c r="K500" s="2551"/>
      <c r="L500" s="2551"/>
      <c r="M500" s="2960"/>
      <c r="N500" s="2961"/>
      <c r="O500" s="2960"/>
      <c r="P500" s="2961"/>
      <c r="Q500" s="2551"/>
      <c r="R500" s="2551"/>
      <c r="S500" s="2551"/>
      <c r="T500" s="2551"/>
      <c r="U500" s="2551"/>
      <c r="V500" s="2551"/>
      <c r="W500" s="2551"/>
    </row>
    <row r="501" spans="1:23" ht="15.75" customHeight="1">
      <c r="A501" s="2551"/>
      <c r="B501" s="2957"/>
      <c r="C501" s="2551"/>
      <c r="D501" s="2551"/>
      <c r="E501" s="2551"/>
      <c r="F501" s="2958"/>
      <c r="G501" s="2551"/>
      <c r="H501" s="2551"/>
      <c r="I501" s="2551"/>
      <c r="J501" s="2551"/>
      <c r="K501" s="2551"/>
      <c r="L501" s="2551"/>
      <c r="M501" s="2960"/>
      <c r="N501" s="2961"/>
      <c r="O501" s="2960"/>
      <c r="P501" s="2961"/>
      <c r="Q501" s="2551"/>
      <c r="R501" s="2551"/>
      <c r="S501" s="2551"/>
      <c r="T501" s="2551"/>
      <c r="U501" s="2551"/>
      <c r="V501" s="2551"/>
      <c r="W501" s="2551"/>
    </row>
    <row r="502" spans="1:23" ht="15.75" customHeight="1">
      <c r="A502" s="2551"/>
      <c r="B502" s="2957"/>
      <c r="C502" s="2551"/>
      <c r="D502" s="2551"/>
      <c r="E502" s="2551"/>
      <c r="F502" s="2958"/>
      <c r="G502" s="2551"/>
      <c r="H502" s="2551"/>
      <c r="I502" s="2551"/>
      <c r="J502" s="2551"/>
      <c r="K502" s="2551"/>
      <c r="L502" s="2551"/>
      <c r="M502" s="2960"/>
      <c r="N502" s="2961"/>
      <c r="O502" s="2960"/>
      <c r="P502" s="2961"/>
      <c r="Q502" s="2551"/>
      <c r="R502" s="2551"/>
      <c r="S502" s="2551"/>
      <c r="T502" s="2551"/>
      <c r="U502" s="2551"/>
      <c r="V502" s="2551"/>
      <c r="W502" s="2551"/>
    </row>
    <row r="503" spans="1:23" ht="15.75" customHeight="1">
      <c r="A503" s="2551"/>
      <c r="B503" s="2957"/>
      <c r="C503" s="2551"/>
      <c r="D503" s="2551"/>
      <c r="E503" s="2551"/>
      <c r="F503" s="2958"/>
      <c r="G503" s="2551"/>
      <c r="H503" s="2551"/>
      <c r="I503" s="2551"/>
      <c r="J503" s="2551"/>
      <c r="K503" s="2551"/>
      <c r="L503" s="2551"/>
      <c r="M503" s="2960"/>
      <c r="N503" s="2961"/>
      <c r="O503" s="2960"/>
      <c r="P503" s="2961"/>
      <c r="Q503" s="2551"/>
      <c r="R503" s="2551"/>
      <c r="S503" s="2551"/>
      <c r="T503" s="2551"/>
      <c r="U503" s="2551"/>
      <c r="V503" s="2551"/>
      <c r="W503" s="2551"/>
    </row>
    <row r="504" spans="1:23" ht="15.75" customHeight="1">
      <c r="A504" s="2551"/>
      <c r="B504" s="2957"/>
      <c r="C504" s="2551"/>
      <c r="D504" s="2551"/>
      <c r="E504" s="2551"/>
      <c r="F504" s="2958"/>
      <c r="G504" s="2551"/>
      <c r="H504" s="2551"/>
      <c r="I504" s="2551"/>
      <c r="J504" s="2551"/>
      <c r="K504" s="2551"/>
      <c r="L504" s="2551"/>
      <c r="M504" s="2960"/>
      <c r="N504" s="2961"/>
      <c r="O504" s="2960"/>
      <c r="P504" s="2961"/>
      <c r="Q504" s="2551"/>
      <c r="R504" s="2551"/>
      <c r="S504" s="2551"/>
      <c r="T504" s="2551"/>
      <c r="U504" s="2551"/>
      <c r="V504" s="2551"/>
      <c r="W504" s="2551"/>
    </row>
    <row r="505" spans="1:23" ht="15.75" customHeight="1">
      <c r="A505" s="2551"/>
      <c r="B505" s="2957"/>
      <c r="C505" s="2551"/>
      <c r="D505" s="2551"/>
      <c r="E505" s="2551"/>
      <c r="F505" s="2958"/>
      <c r="G505" s="2551"/>
      <c r="H505" s="2551"/>
      <c r="I505" s="2551"/>
      <c r="J505" s="2551"/>
      <c r="K505" s="2551"/>
      <c r="L505" s="2551"/>
      <c r="M505" s="2960"/>
      <c r="N505" s="2961"/>
      <c r="O505" s="2960"/>
      <c r="P505" s="2961"/>
      <c r="Q505" s="2551"/>
      <c r="R505" s="2551"/>
      <c r="S505" s="2551"/>
      <c r="T505" s="2551"/>
      <c r="U505" s="2551"/>
      <c r="V505" s="2551"/>
      <c r="W505" s="2551"/>
    </row>
    <row r="506" spans="1:23" ht="15.75" customHeight="1">
      <c r="A506" s="2551"/>
      <c r="B506" s="2957"/>
      <c r="C506" s="2551"/>
      <c r="D506" s="2551"/>
      <c r="E506" s="2551"/>
      <c r="F506" s="2958"/>
      <c r="G506" s="2551"/>
      <c r="H506" s="2551"/>
      <c r="I506" s="2551"/>
      <c r="J506" s="2551"/>
      <c r="K506" s="2551"/>
      <c r="L506" s="2551"/>
      <c r="M506" s="2960"/>
      <c r="N506" s="2961"/>
      <c r="O506" s="2960"/>
      <c r="P506" s="2961"/>
      <c r="Q506" s="2551"/>
      <c r="R506" s="2551"/>
      <c r="S506" s="2551"/>
      <c r="T506" s="2551"/>
      <c r="U506" s="2551"/>
      <c r="V506" s="2551"/>
      <c r="W506" s="2551"/>
    </row>
    <row r="507" spans="1:23" ht="15.75" customHeight="1">
      <c r="A507" s="2551"/>
      <c r="B507" s="2957"/>
      <c r="C507" s="2551"/>
      <c r="D507" s="2551"/>
      <c r="E507" s="2551"/>
      <c r="F507" s="2958"/>
      <c r="G507" s="2551"/>
      <c r="H507" s="2551"/>
      <c r="I507" s="2551"/>
      <c r="J507" s="2551"/>
      <c r="K507" s="2551"/>
      <c r="L507" s="2551"/>
      <c r="M507" s="2960"/>
      <c r="N507" s="2961"/>
      <c r="O507" s="2960"/>
      <c r="P507" s="2961"/>
      <c r="Q507" s="2551"/>
      <c r="R507" s="2551"/>
      <c r="S507" s="2551"/>
      <c r="T507" s="2551"/>
      <c r="U507" s="2551"/>
      <c r="V507" s="2551"/>
      <c r="W507" s="2551"/>
    </row>
    <row r="508" spans="1:23" ht="15.75" customHeight="1">
      <c r="A508" s="2551"/>
      <c r="B508" s="2957"/>
      <c r="C508" s="2551"/>
      <c r="D508" s="2551"/>
      <c r="E508" s="2551"/>
      <c r="F508" s="2958"/>
      <c r="G508" s="2551"/>
      <c r="H508" s="2551"/>
      <c r="I508" s="2551"/>
      <c r="J508" s="2551"/>
      <c r="K508" s="2551"/>
      <c r="L508" s="2551"/>
      <c r="M508" s="2960"/>
      <c r="N508" s="2961"/>
      <c r="O508" s="2960"/>
      <c r="P508" s="2961"/>
      <c r="Q508" s="2551"/>
      <c r="R508" s="2551"/>
      <c r="S508" s="2551"/>
      <c r="T508" s="2551"/>
      <c r="U508" s="2551"/>
      <c r="V508" s="2551"/>
      <c r="W508" s="2551"/>
    </row>
    <row r="509" spans="1:23" ht="15.75" customHeight="1">
      <c r="A509" s="2551"/>
      <c r="B509" s="2957"/>
      <c r="C509" s="2551"/>
      <c r="D509" s="2551"/>
      <c r="E509" s="2551"/>
      <c r="F509" s="2958"/>
      <c r="G509" s="2551"/>
      <c r="H509" s="2551"/>
      <c r="I509" s="2551"/>
      <c r="J509" s="2551"/>
      <c r="K509" s="2551"/>
      <c r="L509" s="2551"/>
      <c r="M509" s="2960"/>
      <c r="N509" s="2961"/>
      <c r="O509" s="2960"/>
      <c r="P509" s="2961"/>
      <c r="Q509" s="2551"/>
      <c r="R509" s="2551"/>
      <c r="S509" s="2551"/>
      <c r="T509" s="2551"/>
      <c r="U509" s="2551"/>
      <c r="V509" s="2551"/>
      <c r="W509" s="2551"/>
    </row>
    <row r="510" spans="1:23" ht="15.75" customHeight="1">
      <c r="A510" s="2551"/>
      <c r="B510" s="2957"/>
      <c r="C510" s="2551"/>
      <c r="D510" s="2551"/>
      <c r="E510" s="2551"/>
      <c r="F510" s="2958"/>
      <c r="G510" s="2551"/>
      <c r="H510" s="2551"/>
      <c r="I510" s="2551"/>
      <c r="J510" s="2551"/>
      <c r="K510" s="2551"/>
      <c r="L510" s="2551"/>
      <c r="M510" s="2960"/>
      <c r="N510" s="2961"/>
      <c r="O510" s="2960"/>
      <c r="P510" s="2961"/>
      <c r="Q510" s="2551"/>
      <c r="R510" s="2551"/>
      <c r="S510" s="2551"/>
      <c r="T510" s="2551"/>
      <c r="U510" s="2551"/>
      <c r="V510" s="2551"/>
      <c r="W510" s="2551"/>
    </row>
    <row r="511" spans="1:23" ht="15.75" customHeight="1">
      <c r="A511" s="2551"/>
      <c r="B511" s="2957"/>
      <c r="C511" s="2551"/>
      <c r="D511" s="2551"/>
      <c r="E511" s="2551"/>
      <c r="F511" s="2958"/>
      <c r="G511" s="2551"/>
      <c r="H511" s="2551"/>
      <c r="I511" s="2551"/>
      <c r="J511" s="2551"/>
      <c r="K511" s="2551"/>
      <c r="L511" s="2551"/>
      <c r="M511" s="2960"/>
      <c r="N511" s="2961"/>
      <c r="O511" s="2960"/>
      <c r="P511" s="2961"/>
      <c r="Q511" s="2551"/>
      <c r="R511" s="2551"/>
      <c r="S511" s="2551"/>
      <c r="T511" s="2551"/>
      <c r="U511" s="2551"/>
      <c r="V511" s="2551"/>
      <c r="W511" s="2551"/>
    </row>
    <row r="512" spans="1:23" ht="15.75" customHeight="1">
      <c r="A512" s="2551"/>
      <c r="B512" s="2957"/>
      <c r="C512" s="2551"/>
      <c r="D512" s="2551"/>
      <c r="E512" s="2551"/>
      <c r="F512" s="2958"/>
      <c r="G512" s="2551"/>
      <c r="H512" s="2551"/>
      <c r="I512" s="2551"/>
      <c r="J512" s="2551"/>
      <c r="K512" s="2551"/>
      <c r="L512" s="2551"/>
      <c r="M512" s="2960"/>
      <c r="N512" s="2961"/>
      <c r="O512" s="2960"/>
      <c r="P512" s="2961"/>
      <c r="Q512" s="2551"/>
      <c r="R512" s="2551"/>
      <c r="S512" s="2551"/>
      <c r="T512" s="2551"/>
      <c r="U512" s="2551"/>
      <c r="V512" s="2551"/>
      <c r="W512" s="2551"/>
    </row>
    <row r="513" spans="1:23" ht="15.75" customHeight="1">
      <c r="A513" s="2551"/>
      <c r="B513" s="2957"/>
      <c r="C513" s="2551"/>
      <c r="D513" s="2551"/>
      <c r="E513" s="2551"/>
      <c r="F513" s="2958"/>
      <c r="G513" s="2551"/>
      <c r="H513" s="2551"/>
      <c r="I513" s="2551"/>
      <c r="J513" s="2551"/>
      <c r="K513" s="2551"/>
      <c r="L513" s="2551"/>
      <c r="M513" s="2960"/>
      <c r="N513" s="2961"/>
      <c r="O513" s="2960"/>
      <c r="P513" s="2961"/>
      <c r="Q513" s="2551"/>
      <c r="R513" s="2551"/>
      <c r="S513" s="2551"/>
      <c r="T513" s="2551"/>
      <c r="U513" s="2551"/>
      <c r="V513" s="2551"/>
      <c r="W513" s="2551"/>
    </row>
    <row r="514" spans="1:23" ht="15.75" customHeight="1">
      <c r="A514" s="2551"/>
      <c r="B514" s="2957"/>
      <c r="C514" s="2551"/>
      <c r="D514" s="2551"/>
      <c r="E514" s="2551"/>
      <c r="F514" s="2958"/>
      <c r="G514" s="2551"/>
      <c r="H514" s="2551"/>
      <c r="I514" s="2551"/>
      <c r="J514" s="2551"/>
      <c r="K514" s="2551"/>
      <c r="L514" s="2551"/>
      <c r="M514" s="2960"/>
      <c r="N514" s="2961"/>
      <c r="O514" s="2960"/>
      <c r="P514" s="2961"/>
      <c r="Q514" s="2551"/>
      <c r="R514" s="2551"/>
      <c r="S514" s="2551"/>
      <c r="T514" s="2551"/>
      <c r="U514" s="2551"/>
      <c r="V514" s="2551"/>
      <c r="W514" s="2551"/>
    </row>
    <row r="515" spans="1:23" ht="15.75" customHeight="1">
      <c r="A515" s="2551"/>
      <c r="B515" s="2957"/>
      <c r="C515" s="2551"/>
      <c r="D515" s="2551"/>
      <c r="E515" s="2551"/>
      <c r="F515" s="2958"/>
      <c r="G515" s="2551"/>
      <c r="H515" s="2551"/>
      <c r="I515" s="2551"/>
      <c r="J515" s="2551"/>
      <c r="K515" s="2551"/>
      <c r="L515" s="2551"/>
      <c r="M515" s="2960"/>
      <c r="N515" s="2961"/>
      <c r="O515" s="2960"/>
      <c r="P515" s="2961"/>
      <c r="Q515" s="2551"/>
      <c r="R515" s="2551"/>
      <c r="S515" s="2551"/>
      <c r="T515" s="2551"/>
      <c r="U515" s="2551"/>
      <c r="V515" s="2551"/>
      <c r="W515" s="2551"/>
    </row>
    <row r="516" spans="1:23" ht="15.75" customHeight="1">
      <c r="A516" s="2551"/>
      <c r="B516" s="2957"/>
      <c r="C516" s="2551"/>
      <c r="D516" s="2551"/>
      <c r="E516" s="2551"/>
      <c r="F516" s="2958"/>
      <c r="G516" s="2551"/>
      <c r="H516" s="2551"/>
      <c r="I516" s="2551"/>
      <c r="J516" s="2551"/>
      <c r="K516" s="2551"/>
      <c r="L516" s="2551"/>
      <c r="M516" s="2960"/>
      <c r="N516" s="2961"/>
      <c r="O516" s="2960"/>
      <c r="P516" s="2961"/>
      <c r="Q516" s="2551"/>
      <c r="R516" s="2551"/>
      <c r="S516" s="2551"/>
      <c r="T516" s="2551"/>
      <c r="U516" s="2551"/>
      <c r="V516" s="2551"/>
      <c r="W516" s="2551"/>
    </row>
    <row r="517" spans="1:23" ht="15.75" customHeight="1">
      <c r="A517" s="2551"/>
      <c r="B517" s="2957"/>
      <c r="C517" s="2551"/>
      <c r="D517" s="2551"/>
      <c r="E517" s="2551"/>
      <c r="F517" s="2958"/>
      <c r="G517" s="2551"/>
      <c r="H517" s="2551"/>
      <c r="I517" s="2551"/>
      <c r="J517" s="2551"/>
      <c r="K517" s="2551"/>
      <c r="L517" s="2551"/>
      <c r="M517" s="2960"/>
      <c r="N517" s="2961"/>
      <c r="O517" s="2960"/>
      <c r="P517" s="2961"/>
      <c r="Q517" s="2551"/>
      <c r="R517" s="2551"/>
      <c r="S517" s="2551"/>
      <c r="T517" s="2551"/>
      <c r="U517" s="2551"/>
      <c r="V517" s="2551"/>
      <c r="W517" s="2551"/>
    </row>
    <row r="518" spans="1:23" ht="15.75" customHeight="1">
      <c r="A518" s="2551"/>
      <c r="B518" s="2957"/>
      <c r="C518" s="2551"/>
      <c r="D518" s="2551"/>
      <c r="E518" s="2551"/>
      <c r="F518" s="2958"/>
      <c r="G518" s="2551"/>
      <c r="H518" s="2551"/>
      <c r="I518" s="2551"/>
      <c r="J518" s="2551"/>
      <c r="K518" s="2551"/>
      <c r="L518" s="2551"/>
      <c r="M518" s="2960"/>
      <c r="N518" s="2961"/>
      <c r="O518" s="2960"/>
      <c r="P518" s="2961"/>
      <c r="Q518" s="2551"/>
      <c r="R518" s="2551"/>
      <c r="S518" s="2551"/>
      <c r="T518" s="2551"/>
      <c r="U518" s="2551"/>
      <c r="V518" s="2551"/>
      <c r="W518" s="2551"/>
    </row>
    <row r="519" spans="1:23" ht="15.75" customHeight="1">
      <c r="A519" s="2551"/>
      <c r="B519" s="2957"/>
      <c r="C519" s="2551"/>
      <c r="D519" s="2551"/>
      <c r="E519" s="2551"/>
      <c r="F519" s="2958"/>
      <c r="G519" s="2551"/>
      <c r="H519" s="2551"/>
      <c r="I519" s="2551"/>
      <c r="J519" s="2551"/>
      <c r="K519" s="2551"/>
      <c r="L519" s="2551"/>
      <c r="M519" s="2960"/>
      <c r="N519" s="2961"/>
      <c r="O519" s="2960"/>
      <c r="P519" s="2961"/>
      <c r="Q519" s="2551"/>
      <c r="R519" s="2551"/>
      <c r="S519" s="2551"/>
      <c r="T519" s="2551"/>
      <c r="U519" s="2551"/>
      <c r="V519" s="2551"/>
      <c r="W519" s="2551"/>
    </row>
    <row r="520" spans="1:23" ht="15.75" customHeight="1">
      <c r="A520" s="2551"/>
      <c r="B520" s="2957"/>
      <c r="C520" s="2551"/>
      <c r="D520" s="2551"/>
      <c r="E520" s="2551"/>
      <c r="F520" s="2958"/>
      <c r="G520" s="2551"/>
      <c r="H520" s="2551"/>
      <c r="I520" s="2551"/>
      <c r="J520" s="2551"/>
      <c r="K520" s="2551"/>
      <c r="L520" s="2551"/>
      <c r="M520" s="2960"/>
      <c r="N520" s="2961"/>
      <c r="O520" s="2960"/>
      <c r="P520" s="2961"/>
      <c r="Q520" s="2551"/>
      <c r="R520" s="2551"/>
      <c r="S520" s="2551"/>
      <c r="T520" s="2551"/>
      <c r="U520" s="2551"/>
      <c r="V520" s="2551"/>
      <c r="W520" s="2551"/>
    </row>
    <row r="521" spans="1:23" ht="15.75" customHeight="1">
      <c r="A521" s="2551"/>
      <c r="B521" s="2957"/>
      <c r="C521" s="2551"/>
      <c r="D521" s="2551"/>
      <c r="E521" s="2551"/>
      <c r="F521" s="2958"/>
      <c r="G521" s="2551"/>
      <c r="H521" s="2551"/>
      <c r="I521" s="2551"/>
      <c r="J521" s="2551"/>
      <c r="K521" s="2551"/>
      <c r="L521" s="2551"/>
      <c r="M521" s="2960"/>
      <c r="N521" s="2961"/>
      <c r="O521" s="2960"/>
      <c r="P521" s="2961"/>
      <c r="Q521" s="2551"/>
      <c r="R521" s="2551"/>
      <c r="S521" s="2551"/>
      <c r="T521" s="2551"/>
      <c r="U521" s="2551"/>
      <c r="V521" s="2551"/>
      <c r="W521" s="2551"/>
    </row>
    <row r="522" spans="1:23" ht="15.75" customHeight="1">
      <c r="A522" s="2551"/>
      <c r="B522" s="2957"/>
      <c r="C522" s="2551"/>
      <c r="D522" s="2551"/>
      <c r="E522" s="2551"/>
      <c r="F522" s="2958"/>
      <c r="G522" s="2551"/>
      <c r="H522" s="2551"/>
      <c r="I522" s="2551"/>
      <c r="J522" s="2551"/>
      <c r="K522" s="2551"/>
      <c r="L522" s="2551"/>
      <c r="M522" s="2960"/>
      <c r="N522" s="2961"/>
      <c r="O522" s="2960"/>
      <c r="P522" s="2961"/>
      <c r="Q522" s="2551"/>
      <c r="R522" s="2551"/>
      <c r="S522" s="2551"/>
      <c r="T522" s="2551"/>
      <c r="U522" s="2551"/>
      <c r="V522" s="2551"/>
      <c r="W522" s="2551"/>
    </row>
    <row r="523" spans="1:23" ht="15.75" customHeight="1">
      <c r="A523" s="2551"/>
      <c r="B523" s="2957"/>
      <c r="C523" s="2551"/>
      <c r="D523" s="2551"/>
      <c r="E523" s="2551"/>
      <c r="F523" s="2958"/>
      <c r="G523" s="2551"/>
      <c r="H523" s="2551"/>
      <c r="I523" s="2551"/>
      <c r="J523" s="2551"/>
      <c r="K523" s="2551"/>
      <c r="L523" s="2551"/>
      <c r="M523" s="2960"/>
      <c r="N523" s="2961"/>
      <c r="O523" s="2960"/>
      <c r="P523" s="2961"/>
      <c r="Q523" s="2551"/>
      <c r="R523" s="2551"/>
      <c r="S523" s="2551"/>
      <c r="T523" s="2551"/>
      <c r="U523" s="2551"/>
      <c r="V523" s="2551"/>
      <c r="W523" s="2551"/>
    </row>
    <row r="524" spans="1:23" ht="15.75" customHeight="1">
      <c r="A524" s="2551"/>
      <c r="B524" s="2957"/>
      <c r="C524" s="2551"/>
      <c r="D524" s="2551"/>
      <c r="E524" s="2551"/>
      <c r="F524" s="2958"/>
      <c r="G524" s="2551"/>
      <c r="H524" s="2551"/>
      <c r="I524" s="2551"/>
      <c r="J524" s="2551"/>
      <c r="K524" s="2551"/>
      <c r="L524" s="2551"/>
      <c r="M524" s="2960"/>
      <c r="N524" s="2961"/>
      <c r="O524" s="2960"/>
      <c r="P524" s="2961"/>
      <c r="Q524" s="2551"/>
      <c r="R524" s="2551"/>
      <c r="S524" s="2551"/>
      <c r="T524" s="2551"/>
      <c r="U524" s="2551"/>
      <c r="V524" s="2551"/>
      <c r="W524" s="2551"/>
    </row>
    <row r="525" spans="1:23" ht="15.75" customHeight="1">
      <c r="A525" s="2551"/>
      <c r="B525" s="2957"/>
      <c r="C525" s="2551"/>
      <c r="D525" s="2551"/>
      <c r="E525" s="2551"/>
      <c r="F525" s="2958"/>
      <c r="G525" s="2551"/>
      <c r="H525" s="2551"/>
      <c r="I525" s="2551"/>
      <c r="J525" s="2551"/>
      <c r="K525" s="2551"/>
      <c r="L525" s="2551"/>
      <c r="M525" s="2960"/>
      <c r="N525" s="2961"/>
      <c r="O525" s="2960"/>
      <c r="P525" s="2961"/>
      <c r="Q525" s="2551"/>
      <c r="R525" s="2551"/>
      <c r="S525" s="2551"/>
      <c r="T525" s="2551"/>
      <c r="U525" s="2551"/>
      <c r="V525" s="2551"/>
      <c r="W525" s="2551"/>
    </row>
    <row r="526" spans="1:23" ht="15.75" customHeight="1">
      <c r="A526" s="2551"/>
      <c r="B526" s="2957"/>
      <c r="C526" s="2551"/>
      <c r="D526" s="2551"/>
      <c r="E526" s="2551"/>
      <c r="F526" s="2958"/>
      <c r="G526" s="2551"/>
      <c r="H526" s="2551"/>
      <c r="I526" s="2551"/>
      <c r="J526" s="2551"/>
      <c r="K526" s="2551"/>
      <c r="L526" s="2551"/>
      <c r="M526" s="2960"/>
      <c r="N526" s="2961"/>
      <c r="O526" s="2960"/>
      <c r="P526" s="2961"/>
      <c r="Q526" s="2551"/>
      <c r="R526" s="2551"/>
      <c r="S526" s="2551"/>
      <c r="T526" s="2551"/>
      <c r="U526" s="2551"/>
      <c r="V526" s="2551"/>
      <c r="W526" s="2551"/>
    </row>
    <row r="527" spans="1:23" ht="15.75" customHeight="1">
      <c r="A527" s="2551"/>
      <c r="B527" s="2957"/>
      <c r="C527" s="2551"/>
      <c r="D527" s="2551"/>
      <c r="E527" s="2551"/>
      <c r="F527" s="2958"/>
      <c r="G527" s="2551"/>
      <c r="H527" s="2551"/>
      <c r="I527" s="2551"/>
      <c r="J527" s="2551"/>
      <c r="K527" s="2551"/>
      <c r="L527" s="2551"/>
      <c r="M527" s="2960"/>
      <c r="N527" s="2961"/>
      <c r="O527" s="2960"/>
      <c r="P527" s="2961"/>
      <c r="Q527" s="2551"/>
      <c r="R527" s="2551"/>
      <c r="S527" s="2551"/>
      <c r="T527" s="2551"/>
      <c r="U527" s="2551"/>
      <c r="V527" s="2551"/>
      <c r="W527" s="2551"/>
    </row>
    <row r="528" spans="1:23" ht="15.75" customHeight="1">
      <c r="A528" s="2551"/>
      <c r="B528" s="2957"/>
      <c r="C528" s="2551"/>
      <c r="D528" s="2551"/>
      <c r="E528" s="2551"/>
      <c r="F528" s="2958"/>
      <c r="G528" s="2551"/>
      <c r="H528" s="2551"/>
      <c r="I528" s="2551"/>
      <c r="J528" s="2551"/>
      <c r="K528" s="2551"/>
      <c r="L528" s="2551"/>
      <c r="M528" s="2960"/>
      <c r="N528" s="2961"/>
      <c r="O528" s="2960"/>
      <c r="P528" s="2961"/>
      <c r="Q528" s="2551"/>
      <c r="R528" s="2551"/>
      <c r="S528" s="2551"/>
      <c r="T528" s="2551"/>
      <c r="U528" s="2551"/>
      <c r="V528" s="2551"/>
      <c r="W528" s="2551"/>
    </row>
    <row r="529" spans="1:23" ht="15.75" customHeight="1">
      <c r="A529" s="2551"/>
      <c r="B529" s="2957"/>
      <c r="C529" s="2551"/>
      <c r="D529" s="2551"/>
      <c r="E529" s="2551"/>
      <c r="F529" s="2958"/>
      <c r="G529" s="2551"/>
      <c r="H529" s="2551"/>
      <c r="I529" s="2551"/>
      <c r="J529" s="2551"/>
      <c r="K529" s="2551"/>
      <c r="L529" s="2551"/>
      <c r="M529" s="2960"/>
      <c r="N529" s="2961"/>
      <c r="O529" s="2960"/>
      <c r="P529" s="2961"/>
      <c r="Q529" s="2551"/>
      <c r="R529" s="2551"/>
      <c r="S529" s="2551"/>
      <c r="T529" s="2551"/>
      <c r="U529" s="2551"/>
      <c r="V529" s="2551"/>
      <c r="W529" s="2551"/>
    </row>
    <row r="530" spans="1:23" ht="15.75" customHeight="1">
      <c r="A530" s="2551"/>
      <c r="B530" s="2957"/>
      <c r="C530" s="2551"/>
      <c r="D530" s="2551"/>
      <c r="E530" s="2551"/>
      <c r="F530" s="2958"/>
      <c r="G530" s="2551"/>
      <c r="H530" s="2551"/>
      <c r="I530" s="2551"/>
      <c r="J530" s="2551"/>
      <c r="K530" s="2551"/>
      <c r="L530" s="2551"/>
      <c r="M530" s="2960"/>
      <c r="N530" s="2961"/>
      <c r="O530" s="2960"/>
      <c r="P530" s="2961"/>
      <c r="Q530" s="2551"/>
      <c r="R530" s="2551"/>
      <c r="S530" s="2551"/>
      <c r="T530" s="2551"/>
      <c r="U530" s="2551"/>
      <c r="V530" s="2551"/>
      <c r="W530" s="2551"/>
    </row>
    <row r="531" spans="1:23" ht="15.75" customHeight="1">
      <c r="A531" s="2551"/>
      <c r="B531" s="2957"/>
      <c r="C531" s="2551"/>
      <c r="D531" s="2551"/>
      <c r="E531" s="2551"/>
      <c r="F531" s="2958"/>
      <c r="G531" s="2551"/>
      <c r="H531" s="2551"/>
      <c r="I531" s="2551"/>
      <c r="J531" s="2551"/>
      <c r="K531" s="2551"/>
      <c r="L531" s="2551"/>
      <c r="M531" s="2960"/>
      <c r="N531" s="2961"/>
      <c r="O531" s="2960"/>
      <c r="P531" s="2961"/>
      <c r="Q531" s="2551"/>
      <c r="R531" s="2551"/>
      <c r="S531" s="2551"/>
      <c r="T531" s="2551"/>
      <c r="U531" s="2551"/>
      <c r="V531" s="2551"/>
      <c r="W531" s="2551"/>
    </row>
    <row r="532" spans="1:23" ht="15.75" customHeight="1">
      <c r="A532" s="2551"/>
      <c r="B532" s="2957"/>
      <c r="C532" s="2551"/>
      <c r="D532" s="2551"/>
      <c r="E532" s="2551"/>
      <c r="F532" s="2958"/>
      <c r="G532" s="2551"/>
      <c r="H532" s="2551"/>
      <c r="I532" s="2551"/>
      <c r="J532" s="2551"/>
      <c r="K532" s="2551"/>
      <c r="L532" s="2551"/>
      <c r="M532" s="2960"/>
      <c r="N532" s="2961"/>
      <c r="O532" s="2960"/>
      <c r="P532" s="2961"/>
      <c r="Q532" s="2551"/>
      <c r="R532" s="2551"/>
      <c r="S532" s="2551"/>
      <c r="T532" s="2551"/>
      <c r="U532" s="2551"/>
      <c r="V532" s="2551"/>
      <c r="W532" s="2551"/>
    </row>
    <row r="533" spans="1:23" ht="15.75" customHeight="1">
      <c r="A533" s="2551"/>
      <c r="B533" s="2957"/>
      <c r="C533" s="2551"/>
      <c r="D533" s="2551"/>
      <c r="E533" s="2551"/>
      <c r="F533" s="2958"/>
      <c r="G533" s="2551"/>
      <c r="H533" s="2551"/>
      <c r="I533" s="2551"/>
      <c r="J533" s="2551"/>
      <c r="K533" s="2551"/>
      <c r="L533" s="2551"/>
      <c r="M533" s="2960"/>
      <c r="N533" s="2961"/>
      <c r="O533" s="2960"/>
      <c r="P533" s="2961"/>
      <c r="Q533" s="2551"/>
      <c r="R533" s="2551"/>
      <c r="S533" s="2551"/>
      <c r="T533" s="2551"/>
      <c r="U533" s="2551"/>
      <c r="V533" s="2551"/>
      <c r="W533" s="2551"/>
    </row>
    <row r="534" spans="1:23" ht="15.75" customHeight="1">
      <c r="A534" s="2551"/>
      <c r="B534" s="2957"/>
      <c r="C534" s="2551"/>
      <c r="D534" s="2551"/>
      <c r="E534" s="2551"/>
      <c r="F534" s="2958"/>
      <c r="G534" s="2551"/>
      <c r="H534" s="2551"/>
      <c r="I534" s="2551"/>
      <c r="J534" s="2551"/>
      <c r="K534" s="2551"/>
      <c r="L534" s="2551"/>
      <c r="M534" s="2960"/>
      <c r="N534" s="2961"/>
      <c r="O534" s="2960"/>
      <c r="P534" s="2961"/>
      <c r="Q534" s="2551"/>
      <c r="R534" s="2551"/>
      <c r="S534" s="2551"/>
      <c r="T534" s="2551"/>
      <c r="U534" s="2551"/>
      <c r="V534" s="2551"/>
      <c r="W534" s="2551"/>
    </row>
    <row r="535" spans="1:23" ht="15.75" customHeight="1">
      <c r="A535" s="2551"/>
      <c r="B535" s="2957"/>
      <c r="C535" s="2551"/>
      <c r="D535" s="2551"/>
      <c r="E535" s="2551"/>
      <c r="F535" s="2958"/>
      <c r="G535" s="2551"/>
      <c r="H535" s="2551"/>
      <c r="I535" s="2551"/>
      <c r="J535" s="2551"/>
      <c r="K535" s="2551"/>
      <c r="L535" s="2551"/>
      <c r="M535" s="2960"/>
      <c r="N535" s="2961"/>
      <c r="O535" s="2960"/>
      <c r="P535" s="2961"/>
      <c r="Q535" s="2551"/>
      <c r="R535" s="2551"/>
      <c r="S535" s="2551"/>
      <c r="T535" s="2551"/>
      <c r="U535" s="2551"/>
      <c r="V535" s="2551"/>
      <c r="W535" s="2551"/>
    </row>
    <row r="536" spans="1:23" ht="15.75" customHeight="1">
      <c r="A536" s="2551"/>
      <c r="B536" s="2957"/>
      <c r="C536" s="2551"/>
      <c r="D536" s="2551"/>
      <c r="E536" s="2551"/>
      <c r="F536" s="2958"/>
      <c r="G536" s="2551"/>
      <c r="H536" s="2551"/>
      <c r="I536" s="2551"/>
      <c r="J536" s="2551"/>
      <c r="K536" s="2551"/>
      <c r="L536" s="2551"/>
      <c r="M536" s="2960"/>
      <c r="N536" s="2961"/>
      <c r="O536" s="2960"/>
      <c r="P536" s="2961"/>
      <c r="Q536" s="2551"/>
      <c r="R536" s="2551"/>
      <c r="S536" s="2551"/>
      <c r="T536" s="2551"/>
      <c r="U536" s="2551"/>
      <c r="V536" s="2551"/>
      <c r="W536" s="2551"/>
    </row>
    <row r="537" spans="1:23" ht="15.75" customHeight="1">
      <c r="A537" s="2551"/>
      <c r="B537" s="2957"/>
      <c r="C537" s="2551"/>
      <c r="D537" s="2551"/>
      <c r="E537" s="2551"/>
      <c r="F537" s="2958"/>
      <c r="G537" s="2551"/>
      <c r="H537" s="2551"/>
      <c r="I537" s="2551"/>
      <c r="J537" s="2551"/>
      <c r="K537" s="2551"/>
      <c r="L537" s="2551"/>
      <c r="M537" s="2960"/>
      <c r="N537" s="2961"/>
      <c r="O537" s="2960"/>
      <c r="P537" s="2961"/>
      <c r="Q537" s="2551"/>
      <c r="R537" s="2551"/>
      <c r="S537" s="2551"/>
      <c r="T537" s="2551"/>
      <c r="U537" s="2551"/>
      <c r="V537" s="2551"/>
      <c r="W537" s="2551"/>
    </row>
    <row r="538" spans="1:23" ht="15.75" customHeight="1">
      <c r="A538" s="2551"/>
      <c r="B538" s="2957"/>
      <c r="C538" s="2551"/>
      <c r="D538" s="2551"/>
      <c r="E538" s="2551"/>
      <c r="F538" s="2958"/>
      <c r="G538" s="2551"/>
      <c r="H538" s="2551"/>
      <c r="I538" s="2551"/>
      <c r="J538" s="2551"/>
      <c r="K538" s="2551"/>
      <c r="L538" s="2551"/>
      <c r="M538" s="2960"/>
      <c r="N538" s="2961"/>
      <c r="O538" s="2960"/>
      <c r="P538" s="2961"/>
      <c r="Q538" s="2551"/>
      <c r="R538" s="2551"/>
      <c r="S538" s="2551"/>
      <c r="T538" s="2551"/>
      <c r="U538" s="2551"/>
      <c r="V538" s="2551"/>
      <c r="W538" s="2551"/>
    </row>
    <row r="539" spans="1:23" ht="15.75" customHeight="1">
      <c r="A539" s="2551"/>
      <c r="B539" s="2957"/>
      <c r="C539" s="2551"/>
      <c r="D539" s="2551"/>
      <c r="E539" s="2551"/>
      <c r="F539" s="2958"/>
      <c r="G539" s="2551"/>
      <c r="H539" s="2551"/>
      <c r="I539" s="2551"/>
      <c r="J539" s="2551"/>
      <c r="K539" s="2551"/>
      <c r="L539" s="2551"/>
      <c r="M539" s="2960"/>
      <c r="N539" s="2961"/>
      <c r="O539" s="2960"/>
      <c r="P539" s="2961"/>
      <c r="Q539" s="2551"/>
      <c r="R539" s="2551"/>
      <c r="S539" s="2551"/>
      <c r="T539" s="2551"/>
      <c r="U539" s="2551"/>
      <c r="V539" s="2551"/>
      <c r="W539" s="2551"/>
    </row>
    <row r="540" spans="1:23" ht="15.75" customHeight="1">
      <c r="A540" s="2551"/>
      <c r="B540" s="2957"/>
      <c r="C540" s="2551"/>
      <c r="D540" s="2551"/>
      <c r="E540" s="2551"/>
      <c r="F540" s="2958"/>
      <c r="G540" s="2551"/>
      <c r="H540" s="2551"/>
      <c r="I540" s="2551"/>
      <c r="J540" s="2551"/>
      <c r="K540" s="2551"/>
      <c r="L540" s="2551"/>
      <c r="M540" s="2960"/>
      <c r="N540" s="2961"/>
      <c r="O540" s="2960"/>
      <c r="P540" s="2961"/>
      <c r="Q540" s="2551"/>
      <c r="R540" s="2551"/>
      <c r="S540" s="2551"/>
      <c r="T540" s="2551"/>
      <c r="U540" s="2551"/>
      <c r="V540" s="2551"/>
      <c r="W540" s="2551"/>
    </row>
    <row r="541" spans="1:23" ht="15.75" customHeight="1">
      <c r="A541" s="2551"/>
      <c r="B541" s="2957"/>
      <c r="C541" s="2551"/>
      <c r="D541" s="2551"/>
      <c r="E541" s="2551"/>
      <c r="F541" s="2958"/>
      <c r="G541" s="2551"/>
      <c r="H541" s="2551"/>
      <c r="I541" s="2551"/>
      <c r="J541" s="2551"/>
      <c r="K541" s="2551"/>
      <c r="L541" s="2551"/>
      <c r="M541" s="2960"/>
      <c r="N541" s="2961"/>
      <c r="O541" s="2960"/>
      <c r="P541" s="2961"/>
      <c r="Q541" s="2551"/>
      <c r="R541" s="2551"/>
      <c r="S541" s="2551"/>
      <c r="T541" s="2551"/>
      <c r="U541" s="2551"/>
      <c r="V541" s="2551"/>
      <c r="W541" s="2551"/>
    </row>
    <row r="542" spans="1:23" ht="15.75" customHeight="1">
      <c r="A542" s="2551"/>
      <c r="B542" s="2957"/>
      <c r="C542" s="2551"/>
      <c r="D542" s="2551"/>
      <c r="E542" s="2551"/>
      <c r="F542" s="2958"/>
      <c r="G542" s="2551"/>
      <c r="H542" s="2551"/>
      <c r="I542" s="2551"/>
      <c r="J542" s="2551"/>
      <c r="K542" s="2551"/>
      <c r="L542" s="2551"/>
      <c r="M542" s="2960"/>
      <c r="N542" s="2961"/>
      <c r="O542" s="2960"/>
      <c r="P542" s="2961"/>
      <c r="Q542" s="2551"/>
      <c r="R542" s="2551"/>
      <c r="S542" s="2551"/>
      <c r="T542" s="2551"/>
      <c r="U542" s="2551"/>
      <c r="V542" s="2551"/>
      <c r="W542" s="2551"/>
    </row>
    <row r="543" spans="1:23" ht="15.75" customHeight="1">
      <c r="A543" s="2551"/>
      <c r="B543" s="2957"/>
      <c r="C543" s="2551"/>
      <c r="D543" s="2551"/>
      <c r="E543" s="2551"/>
      <c r="F543" s="2958"/>
      <c r="G543" s="2551"/>
      <c r="H543" s="2551"/>
      <c r="I543" s="2551"/>
      <c r="J543" s="2551"/>
      <c r="K543" s="2551"/>
      <c r="L543" s="2551"/>
      <c r="M543" s="2960"/>
      <c r="N543" s="2961"/>
      <c r="O543" s="2960"/>
      <c r="P543" s="2961"/>
      <c r="Q543" s="2551"/>
      <c r="R543" s="2551"/>
      <c r="S543" s="2551"/>
      <c r="T543" s="2551"/>
      <c r="U543" s="2551"/>
      <c r="V543" s="2551"/>
      <c r="W543" s="2551"/>
    </row>
    <row r="544" spans="1:23" ht="15.75" customHeight="1">
      <c r="A544" s="2551"/>
      <c r="B544" s="2957"/>
      <c r="C544" s="2551"/>
      <c r="D544" s="2551"/>
      <c r="E544" s="2551"/>
      <c r="F544" s="2958"/>
      <c r="G544" s="2551"/>
      <c r="H544" s="2551"/>
      <c r="I544" s="2551"/>
      <c r="J544" s="2551"/>
      <c r="K544" s="2551"/>
      <c r="L544" s="2551"/>
      <c r="M544" s="2960"/>
      <c r="N544" s="2961"/>
      <c r="O544" s="2960"/>
      <c r="P544" s="2961"/>
      <c r="Q544" s="2551"/>
      <c r="R544" s="2551"/>
      <c r="S544" s="2551"/>
      <c r="T544" s="2551"/>
      <c r="U544" s="2551"/>
      <c r="V544" s="2551"/>
      <c r="W544" s="2551"/>
    </row>
    <row r="545" spans="1:23" ht="15.75" customHeight="1">
      <c r="A545" s="2551"/>
      <c r="B545" s="2957"/>
      <c r="C545" s="2551"/>
      <c r="D545" s="2551"/>
      <c r="E545" s="2551"/>
      <c r="F545" s="2958"/>
      <c r="G545" s="2551"/>
      <c r="H545" s="2551"/>
      <c r="I545" s="2551"/>
      <c r="J545" s="2551"/>
      <c r="K545" s="2551"/>
      <c r="L545" s="2551"/>
      <c r="M545" s="2960"/>
      <c r="N545" s="2961"/>
      <c r="O545" s="2960"/>
      <c r="P545" s="2961"/>
      <c r="Q545" s="2551"/>
      <c r="R545" s="2551"/>
      <c r="S545" s="2551"/>
      <c r="T545" s="2551"/>
      <c r="U545" s="2551"/>
      <c r="V545" s="2551"/>
      <c r="W545" s="2551"/>
    </row>
    <row r="546" spans="1:23" ht="15.75" customHeight="1">
      <c r="A546" s="2551"/>
      <c r="B546" s="2957"/>
      <c r="C546" s="2551"/>
      <c r="D546" s="2551"/>
      <c r="E546" s="2551"/>
      <c r="F546" s="2958"/>
      <c r="G546" s="2551"/>
      <c r="H546" s="2551"/>
      <c r="I546" s="2551"/>
      <c r="J546" s="2551"/>
      <c r="K546" s="2551"/>
      <c r="L546" s="2551"/>
      <c r="M546" s="2960"/>
      <c r="N546" s="2961"/>
      <c r="O546" s="2960"/>
      <c r="P546" s="2961"/>
      <c r="Q546" s="2551"/>
      <c r="R546" s="2551"/>
      <c r="S546" s="2551"/>
      <c r="T546" s="2551"/>
      <c r="U546" s="2551"/>
      <c r="V546" s="2551"/>
      <c r="W546" s="2551"/>
    </row>
    <row r="547" spans="1:23" ht="15.75" customHeight="1">
      <c r="A547" s="2551"/>
      <c r="B547" s="2957"/>
      <c r="C547" s="2551"/>
      <c r="D547" s="2551"/>
      <c r="E547" s="2551"/>
      <c r="F547" s="2958"/>
      <c r="G547" s="2551"/>
      <c r="H547" s="2551"/>
      <c r="I547" s="2551"/>
      <c r="J547" s="2551"/>
      <c r="K547" s="2551"/>
      <c r="L547" s="2551"/>
      <c r="M547" s="2960"/>
      <c r="N547" s="2961"/>
      <c r="O547" s="2960"/>
      <c r="P547" s="2961"/>
      <c r="Q547" s="2551"/>
      <c r="R547" s="2551"/>
      <c r="S547" s="2551"/>
      <c r="T547" s="2551"/>
      <c r="U547" s="2551"/>
      <c r="V547" s="2551"/>
      <c r="W547" s="2551"/>
    </row>
    <row r="548" spans="1:23" ht="15.75" customHeight="1">
      <c r="A548" s="2551"/>
      <c r="B548" s="2957"/>
      <c r="C548" s="2551"/>
      <c r="D548" s="2551"/>
      <c r="E548" s="2551"/>
      <c r="F548" s="2958"/>
      <c r="G548" s="2551"/>
      <c r="H548" s="2551"/>
      <c r="I548" s="2551"/>
      <c r="J548" s="2551"/>
      <c r="K548" s="2551"/>
      <c r="L548" s="2551"/>
      <c r="M548" s="2960"/>
      <c r="N548" s="2961"/>
      <c r="O548" s="2960"/>
      <c r="P548" s="2961"/>
      <c r="Q548" s="2551"/>
      <c r="R548" s="2551"/>
      <c r="S548" s="2551"/>
      <c r="T548" s="2551"/>
      <c r="U548" s="2551"/>
      <c r="V548" s="2551"/>
      <c r="W548" s="2551"/>
    </row>
    <row r="549" spans="1:23" ht="15.75" customHeight="1">
      <c r="A549" s="2551"/>
      <c r="B549" s="2957"/>
      <c r="C549" s="2551"/>
      <c r="D549" s="2551"/>
      <c r="E549" s="2551"/>
      <c r="F549" s="2958"/>
      <c r="G549" s="2551"/>
      <c r="H549" s="2551"/>
      <c r="I549" s="2551"/>
      <c r="J549" s="2551"/>
      <c r="K549" s="2551"/>
      <c r="L549" s="2551"/>
      <c r="M549" s="2960"/>
      <c r="N549" s="2961"/>
      <c r="O549" s="2960"/>
      <c r="P549" s="2961"/>
      <c r="Q549" s="2551"/>
      <c r="R549" s="2551"/>
      <c r="S549" s="2551"/>
      <c r="T549" s="2551"/>
      <c r="U549" s="2551"/>
      <c r="V549" s="2551"/>
      <c r="W549" s="2551"/>
    </row>
    <row r="550" spans="1:23" ht="15.75" customHeight="1">
      <c r="A550" s="2551"/>
      <c r="B550" s="2957"/>
      <c r="C550" s="2551"/>
      <c r="D550" s="2551"/>
      <c r="E550" s="2551"/>
      <c r="F550" s="2958"/>
      <c r="G550" s="2551"/>
      <c r="H550" s="2551"/>
      <c r="I550" s="2551"/>
      <c r="J550" s="2551"/>
      <c r="K550" s="2551"/>
      <c r="L550" s="2551"/>
      <c r="M550" s="2960"/>
      <c r="N550" s="2961"/>
      <c r="O550" s="2960"/>
      <c r="P550" s="2961"/>
      <c r="Q550" s="2551"/>
      <c r="R550" s="2551"/>
      <c r="S550" s="2551"/>
      <c r="T550" s="2551"/>
      <c r="U550" s="2551"/>
      <c r="V550" s="2551"/>
      <c r="W550" s="2551"/>
    </row>
    <row r="551" spans="1:23" ht="15.75" customHeight="1">
      <c r="A551" s="2551"/>
      <c r="B551" s="2957"/>
      <c r="C551" s="2551"/>
      <c r="D551" s="2551"/>
      <c r="E551" s="2551"/>
      <c r="F551" s="2958"/>
      <c r="G551" s="2551"/>
      <c r="H551" s="2551"/>
      <c r="I551" s="2551"/>
      <c r="J551" s="2551"/>
      <c r="K551" s="2551"/>
      <c r="L551" s="2551"/>
      <c r="M551" s="2960"/>
      <c r="N551" s="2961"/>
      <c r="O551" s="2960"/>
      <c r="P551" s="2961"/>
      <c r="Q551" s="2551"/>
      <c r="R551" s="2551"/>
      <c r="S551" s="2551"/>
      <c r="T551" s="2551"/>
      <c r="U551" s="2551"/>
      <c r="V551" s="2551"/>
      <c r="W551" s="2551"/>
    </row>
    <row r="552" spans="1:23" ht="15.75" customHeight="1">
      <c r="A552" s="2551"/>
      <c r="B552" s="2957"/>
      <c r="C552" s="2551"/>
      <c r="D552" s="2551"/>
      <c r="E552" s="2551"/>
      <c r="F552" s="2958"/>
      <c r="G552" s="2551"/>
      <c r="H552" s="2551"/>
      <c r="I552" s="2551"/>
      <c r="J552" s="2551"/>
      <c r="K552" s="2551"/>
      <c r="L552" s="2551"/>
      <c r="M552" s="2960"/>
      <c r="N552" s="2961"/>
      <c r="O552" s="2960"/>
      <c r="P552" s="2961"/>
      <c r="Q552" s="2551"/>
      <c r="R552" s="2551"/>
      <c r="S552" s="2551"/>
      <c r="T552" s="2551"/>
      <c r="U552" s="2551"/>
      <c r="V552" s="2551"/>
      <c r="W552" s="2551"/>
    </row>
    <row r="553" spans="1:23" ht="15.75" customHeight="1">
      <c r="A553" s="2551"/>
      <c r="B553" s="2957"/>
      <c r="C553" s="2551"/>
      <c r="D553" s="2551"/>
      <c r="E553" s="2551"/>
      <c r="F553" s="2958"/>
      <c r="G553" s="2551"/>
      <c r="H553" s="2551"/>
      <c r="I553" s="2551"/>
      <c r="J553" s="2551"/>
      <c r="K553" s="2551"/>
      <c r="L553" s="2551"/>
      <c r="M553" s="2960"/>
      <c r="N553" s="2961"/>
      <c r="O553" s="2960"/>
      <c r="P553" s="2961"/>
      <c r="Q553" s="2551"/>
      <c r="R553" s="2551"/>
      <c r="S553" s="2551"/>
      <c r="T553" s="2551"/>
      <c r="U553" s="2551"/>
      <c r="V553" s="2551"/>
      <c r="W553" s="2551"/>
    </row>
    <row r="554" spans="1:23" ht="15.75" customHeight="1">
      <c r="A554" s="2551"/>
      <c r="B554" s="2957"/>
      <c r="C554" s="2551"/>
      <c r="D554" s="2551"/>
      <c r="E554" s="2551"/>
      <c r="F554" s="2958"/>
      <c r="G554" s="2551"/>
      <c r="H554" s="2551"/>
      <c r="I554" s="2551"/>
      <c r="J554" s="2551"/>
      <c r="K554" s="2551"/>
      <c r="L554" s="2551"/>
      <c r="M554" s="2960"/>
      <c r="N554" s="2961"/>
      <c r="O554" s="2960"/>
      <c r="P554" s="2961"/>
      <c r="Q554" s="2551"/>
      <c r="R554" s="2551"/>
      <c r="S554" s="2551"/>
      <c r="T554" s="2551"/>
      <c r="U554" s="2551"/>
      <c r="V554" s="2551"/>
      <c r="W554" s="2551"/>
    </row>
    <row r="555" spans="1:23" ht="15.75" customHeight="1">
      <c r="A555" s="2551"/>
      <c r="B555" s="2957"/>
      <c r="C555" s="2551"/>
      <c r="D555" s="2551"/>
      <c r="E555" s="2551"/>
      <c r="F555" s="2958"/>
      <c r="G555" s="2551"/>
      <c r="H555" s="2551"/>
      <c r="I555" s="2551"/>
      <c r="J555" s="2551"/>
      <c r="K555" s="2551"/>
      <c r="L555" s="2551"/>
      <c r="M555" s="2960"/>
      <c r="N555" s="2961"/>
      <c r="O555" s="2960"/>
      <c r="P555" s="2961"/>
      <c r="Q555" s="2551"/>
      <c r="R555" s="2551"/>
      <c r="S555" s="2551"/>
      <c r="T555" s="2551"/>
      <c r="U555" s="2551"/>
      <c r="V555" s="2551"/>
      <c r="W555" s="2551"/>
    </row>
    <row r="556" spans="1:23" ht="15.75" customHeight="1">
      <c r="A556" s="2551"/>
      <c r="B556" s="2957"/>
      <c r="C556" s="2551"/>
      <c r="D556" s="2551"/>
      <c r="E556" s="2551"/>
      <c r="F556" s="2958"/>
      <c r="G556" s="2551"/>
      <c r="H556" s="2551"/>
      <c r="I556" s="2551"/>
      <c r="J556" s="2551"/>
      <c r="K556" s="2551"/>
      <c r="L556" s="2551"/>
      <c r="M556" s="2960"/>
      <c r="N556" s="2961"/>
      <c r="O556" s="2960"/>
      <c r="P556" s="2961"/>
      <c r="Q556" s="2551"/>
      <c r="R556" s="2551"/>
      <c r="S556" s="2551"/>
      <c r="T556" s="2551"/>
      <c r="U556" s="2551"/>
      <c r="V556" s="2551"/>
      <c r="W556" s="2551"/>
    </row>
    <row r="557" spans="1:23" ht="15.75" customHeight="1">
      <c r="A557" s="2551"/>
      <c r="B557" s="2957"/>
      <c r="C557" s="2551"/>
      <c r="D557" s="2551"/>
      <c r="E557" s="2551"/>
      <c r="F557" s="2958"/>
      <c r="G557" s="2551"/>
      <c r="H557" s="2551"/>
      <c r="I557" s="2551"/>
      <c r="J557" s="2551"/>
      <c r="K557" s="2551"/>
      <c r="L557" s="2551"/>
      <c r="M557" s="2960"/>
      <c r="N557" s="2961"/>
      <c r="O557" s="2960"/>
      <c r="P557" s="2961"/>
      <c r="Q557" s="2551"/>
      <c r="R557" s="2551"/>
      <c r="S557" s="2551"/>
      <c r="T557" s="2551"/>
      <c r="U557" s="2551"/>
      <c r="V557" s="2551"/>
      <c r="W557" s="2551"/>
    </row>
    <row r="558" spans="1:23" ht="15.75" customHeight="1">
      <c r="A558" s="2551"/>
      <c r="B558" s="2957"/>
      <c r="C558" s="2551"/>
      <c r="D558" s="2551"/>
      <c r="E558" s="2551"/>
      <c r="F558" s="2958"/>
      <c r="G558" s="2551"/>
      <c r="H558" s="2551"/>
      <c r="I558" s="2551"/>
      <c r="J558" s="2551"/>
      <c r="K558" s="2551"/>
      <c r="L558" s="2551"/>
      <c r="M558" s="2960"/>
      <c r="N558" s="2961"/>
      <c r="O558" s="2960"/>
      <c r="P558" s="2961"/>
      <c r="Q558" s="2551"/>
      <c r="R558" s="2551"/>
      <c r="S558" s="2551"/>
      <c r="T558" s="2551"/>
      <c r="U558" s="2551"/>
      <c r="V558" s="2551"/>
      <c r="W558" s="2551"/>
    </row>
    <row r="559" spans="1:23" ht="15.75" customHeight="1">
      <c r="A559" s="2551"/>
      <c r="B559" s="2957"/>
      <c r="C559" s="2551"/>
      <c r="D559" s="2551"/>
      <c r="E559" s="2551"/>
      <c r="F559" s="2958"/>
      <c r="G559" s="2551"/>
      <c r="H559" s="2551"/>
      <c r="I559" s="2551"/>
      <c r="J559" s="2551"/>
      <c r="K559" s="2551"/>
      <c r="L559" s="2551"/>
      <c r="M559" s="2960"/>
      <c r="N559" s="2961"/>
      <c r="O559" s="2960"/>
      <c r="P559" s="2961"/>
      <c r="Q559" s="2551"/>
      <c r="R559" s="2551"/>
      <c r="S559" s="2551"/>
      <c r="T559" s="2551"/>
      <c r="U559" s="2551"/>
      <c r="V559" s="2551"/>
      <c r="W559" s="2551"/>
    </row>
    <row r="560" spans="1:23" ht="15.75" customHeight="1">
      <c r="A560" s="2551"/>
      <c r="B560" s="2957"/>
      <c r="C560" s="2551"/>
      <c r="D560" s="2551"/>
      <c r="E560" s="2551"/>
      <c r="F560" s="2958"/>
      <c r="G560" s="2551"/>
      <c r="H560" s="2551"/>
      <c r="I560" s="2551"/>
      <c r="J560" s="2551"/>
      <c r="K560" s="2551"/>
      <c r="L560" s="2551"/>
      <c r="M560" s="2960"/>
      <c r="N560" s="2961"/>
      <c r="O560" s="2960"/>
      <c r="P560" s="2961"/>
      <c r="Q560" s="2551"/>
      <c r="R560" s="2551"/>
      <c r="S560" s="2551"/>
      <c r="T560" s="2551"/>
      <c r="U560" s="2551"/>
      <c r="V560" s="2551"/>
      <c r="W560" s="2551"/>
    </row>
    <row r="561" spans="1:23" ht="15.75" customHeight="1">
      <c r="A561" s="2551"/>
      <c r="B561" s="2957"/>
      <c r="C561" s="2551"/>
      <c r="D561" s="2551"/>
      <c r="E561" s="2551"/>
      <c r="F561" s="2958"/>
      <c r="G561" s="2551"/>
      <c r="H561" s="2551"/>
      <c r="I561" s="2551"/>
      <c r="J561" s="2551"/>
      <c r="K561" s="2551"/>
      <c r="L561" s="2551"/>
      <c r="M561" s="2960"/>
      <c r="N561" s="2961"/>
      <c r="O561" s="2960"/>
      <c r="P561" s="2961"/>
      <c r="Q561" s="2551"/>
      <c r="R561" s="2551"/>
      <c r="S561" s="2551"/>
      <c r="T561" s="2551"/>
      <c r="U561" s="2551"/>
      <c r="V561" s="2551"/>
      <c r="W561" s="2551"/>
    </row>
    <row r="562" spans="1:23" ht="15.75" customHeight="1">
      <c r="A562" s="2551"/>
      <c r="B562" s="2957"/>
      <c r="C562" s="2551"/>
      <c r="D562" s="2551"/>
      <c r="E562" s="2551"/>
      <c r="F562" s="2958"/>
      <c r="G562" s="2551"/>
      <c r="H562" s="2551"/>
      <c r="I562" s="2551"/>
      <c r="J562" s="2551"/>
      <c r="K562" s="2551"/>
      <c r="L562" s="2551"/>
      <c r="M562" s="2960"/>
      <c r="N562" s="2961"/>
      <c r="O562" s="2960"/>
      <c r="P562" s="2961"/>
      <c r="Q562" s="2551"/>
      <c r="R562" s="2551"/>
      <c r="S562" s="2551"/>
      <c r="T562" s="2551"/>
      <c r="U562" s="2551"/>
      <c r="V562" s="2551"/>
      <c r="W562" s="2551"/>
    </row>
    <row r="563" spans="1:23" ht="15.75" customHeight="1">
      <c r="A563" s="2551"/>
      <c r="B563" s="2957"/>
      <c r="C563" s="2551"/>
      <c r="D563" s="2551"/>
      <c r="E563" s="2551"/>
      <c r="F563" s="2958"/>
      <c r="G563" s="2551"/>
      <c r="H563" s="2551"/>
      <c r="I563" s="2551"/>
      <c r="J563" s="2551"/>
      <c r="K563" s="2551"/>
      <c r="L563" s="2551"/>
      <c r="M563" s="2960"/>
      <c r="N563" s="2961"/>
      <c r="O563" s="2960"/>
      <c r="P563" s="2961"/>
      <c r="Q563" s="2551"/>
      <c r="R563" s="2551"/>
      <c r="S563" s="2551"/>
      <c r="T563" s="2551"/>
      <c r="U563" s="2551"/>
      <c r="V563" s="2551"/>
      <c r="W563" s="2551"/>
    </row>
    <row r="564" spans="1:23" ht="15.75" customHeight="1">
      <c r="A564" s="2551"/>
      <c r="B564" s="2957"/>
      <c r="C564" s="2551"/>
      <c r="D564" s="2551"/>
      <c r="E564" s="2551"/>
      <c r="F564" s="2958"/>
      <c r="G564" s="2551"/>
      <c r="H564" s="2551"/>
      <c r="I564" s="2551"/>
      <c r="J564" s="2551"/>
      <c r="K564" s="2551"/>
      <c r="L564" s="2551"/>
      <c r="M564" s="2960"/>
      <c r="N564" s="2961"/>
      <c r="O564" s="2960"/>
      <c r="P564" s="2961"/>
      <c r="Q564" s="2551"/>
      <c r="R564" s="2551"/>
      <c r="S564" s="2551"/>
      <c r="T564" s="2551"/>
      <c r="U564" s="2551"/>
      <c r="V564" s="2551"/>
      <c r="W564" s="2551"/>
    </row>
    <row r="565" spans="1:23" ht="15.75" customHeight="1">
      <c r="A565" s="2551"/>
      <c r="B565" s="2957"/>
      <c r="C565" s="2551"/>
      <c r="D565" s="2551"/>
      <c r="E565" s="2551"/>
      <c r="F565" s="2958"/>
      <c r="G565" s="2551"/>
      <c r="H565" s="2551"/>
      <c r="I565" s="2551"/>
      <c r="J565" s="2551"/>
      <c r="K565" s="2551"/>
      <c r="L565" s="2551"/>
      <c r="M565" s="2960"/>
      <c r="N565" s="2961"/>
      <c r="O565" s="2960"/>
      <c r="P565" s="2961"/>
      <c r="Q565" s="2551"/>
      <c r="R565" s="2551"/>
      <c r="S565" s="2551"/>
      <c r="T565" s="2551"/>
      <c r="U565" s="2551"/>
      <c r="V565" s="2551"/>
      <c r="W565" s="2551"/>
    </row>
    <row r="566" spans="1:23" ht="15.75" customHeight="1">
      <c r="A566" s="2551"/>
      <c r="B566" s="2957"/>
      <c r="C566" s="2551"/>
      <c r="D566" s="2551"/>
      <c r="E566" s="2551"/>
      <c r="F566" s="2958"/>
      <c r="G566" s="2551"/>
      <c r="H566" s="2551"/>
      <c r="I566" s="2551"/>
      <c r="J566" s="2551"/>
      <c r="K566" s="2551"/>
      <c r="L566" s="2551"/>
      <c r="M566" s="2960"/>
      <c r="N566" s="2961"/>
      <c r="O566" s="2960"/>
      <c r="P566" s="2961"/>
      <c r="Q566" s="2551"/>
      <c r="R566" s="2551"/>
      <c r="S566" s="2551"/>
      <c r="T566" s="2551"/>
      <c r="U566" s="2551"/>
      <c r="V566" s="2551"/>
      <c r="W566" s="2551"/>
    </row>
    <row r="567" spans="1:23" ht="15.75" customHeight="1">
      <c r="A567" s="2551"/>
      <c r="B567" s="2957"/>
      <c r="C567" s="2551"/>
      <c r="D567" s="2551"/>
      <c r="E567" s="2551"/>
      <c r="F567" s="2958"/>
      <c r="G567" s="2551"/>
      <c r="H567" s="2551"/>
      <c r="I567" s="2551"/>
      <c r="J567" s="2551"/>
      <c r="K567" s="2551"/>
      <c r="L567" s="2551"/>
      <c r="M567" s="2960"/>
      <c r="N567" s="2961"/>
      <c r="O567" s="2960"/>
      <c r="P567" s="2961"/>
      <c r="Q567" s="2551"/>
      <c r="R567" s="2551"/>
      <c r="S567" s="2551"/>
      <c r="T567" s="2551"/>
      <c r="U567" s="2551"/>
      <c r="V567" s="2551"/>
      <c r="W567" s="2551"/>
    </row>
    <row r="568" spans="1:23" ht="15.75" customHeight="1">
      <c r="A568" s="2551"/>
      <c r="B568" s="2957"/>
      <c r="C568" s="2551"/>
      <c r="D568" s="2551"/>
      <c r="E568" s="2551"/>
      <c r="F568" s="2958"/>
      <c r="G568" s="2551"/>
      <c r="H568" s="2551"/>
      <c r="I568" s="2551"/>
      <c r="J568" s="2551"/>
      <c r="K568" s="2551"/>
      <c r="L568" s="2551"/>
      <c r="M568" s="2960"/>
      <c r="N568" s="2961"/>
      <c r="O568" s="2960"/>
      <c r="P568" s="2961"/>
      <c r="Q568" s="2551"/>
      <c r="R568" s="2551"/>
      <c r="S568" s="2551"/>
      <c r="T568" s="2551"/>
      <c r="U568" s="2551"/>
      <c r="V568" s="2551"/>
      <c r="W568" s="2551"/>
    </row>
    <row r="569" spans="1:23" ht="15.75" customHeight="1">
      <c r="A569" s="2551"/>
      <c r="B569" s="2957"/>
      <c r="C569" s="2551"/>
      <c r="D569" s="2551"/>
      <c r="E569" s="2551"/>
      <c r="F569" s="2958"/>
      <c r="G569" s="2551"/>
      <c r="H569" s="2551"/>
      <c r="I569" s="2551"/>
      <c r="J569" s="2551"/>
      <c r="K569" s="2551"/>
      <c r="L569" s="2551"/>
      <c r="M569" s="2960"/>
      <c r="N569" s="2961"/>
      <c r="O569" s="2960"/>
      <c r="P569" s="2961"/>
      <c r="Q569" s="2551"/>
      <c r="R569" s="2551"/>
      <c r="S569" s="2551"/>
      <c r="T569" s="2551"/>
      <c r="U569" s="2551"/>
      <c r="V569" s="2551"/>
      <c r="W569" s="2551"/>
    </row>
    <row r="570" spans="1:23" ht="15.75" customHeight="1">
      <c r="A570" s="2551"/>
      <c r="B570" s="2957"/>
      <c r="C570" s="2551"/>
      <c r="D570" s="2551"/>
      <c r="E570" s="2551"/>
      <c r="F570" s="2958"/>
      <c r="G570" s="2551"/>
      <c r="H570" s="2551"/>
      <c r="I570" s="2551"/>
      <c r="J570" s="2551"/>
      <c r="K570" s="2551"/>
      <c r="L570" s="2551"/>
      <c r="M570" s="2960"/>
      <c r="N570" s="2961"/>
      <c r="O570" s="2960"/>
      <c r="P570" s="2961"/>
      <c r="Q570" s="2551"/>
      <c r="R570" s="2551"/>
      <c r="S570" s="2551"/>
      <c r="T570" s="2551"/>
      <c r="U570" s="2551"/>
      <c r="V570" s="2551"/>
      <c r="W570" s="2551"/>
    </row>
    <row r="571" spans="1:23" ht="15.75" customHeight="1">
      <c r="A571" s="2551"/>
      <c r="B571" s="2957"/>
      <c r="C571" s="2551"/>
      <c r="D571" s="2551"/>
      <c r="E571" s="2551"/>
      <c r="F571" s="2958"/>
      <c r="G571" s="2551"/>
      <c r="H571" s="2551"/>
      <c r="I571" s="2551"/>
      <c r="J571" s="2551"/>
      <c r="K571" s="2551"/>
      <c r="L571" s="2551"/>
      <c r="M571" s="2960"/>
      <c r="N571" s="2961"/>
      <c r="O571" s="2960"/>
      <c r="P571" s="2961"/>
      <c r="Q571" s="2551"/>
      <c r="R571" s="2551"/>
      <c r="S571" s="2551"/>
      <c r="T571" s="2551"/>
      <c r="U571" s="2551"/>
      <c r="V571" s="2551"/>
      <c r="W571" s="2551"/>
    </row>
    <row r="572" spans="1:23" ht="15.75" customHeight="1">
      <c r="A572" s="2551"/>
      <c r="B572" s="2957"/>
      <c r="C572" s="2551"/>
      <c r="D572" s="2551"/>
      <c r="E572" s="2551"/>
      <c r="F572" s="2958"/>
      <c r="G572" s="2551"/>
      <c r="H572" s="2551"/>
      <c r="I572" s="2551"/>
      <c r="J572" s="2551"/>
      <c r="K572" s="2551"/>
      <c r="L572" s="2551"/>
      <c r="M572" s="2960"/>
      <c r="N572" s="2961"/>
      <c r="O572" s="2960"/>
      <c r="P572" s="2961"/>
      <c r="Q572" s="2551"/>
      <c r="R572" s="2551"/>
      <c r="S572" s="2551"/>
      <c r="T572" s="2551"/>
      <c r="U572" s="2551"/>
      <c r="V572" s="2551"/>
      <c r="W572" s="2551"/>
    </row>
    <row r="573" spans="1:23" ht="15.75" customHeight="1">
      <c r="A573" s="2551"/>
      <c r="B573" s="2957"/>
      <c r="C573" s="2551"/>
      <c r="D573" s="2551"/>
      <c r="E573" s="2551"/>
      <c r="F573" s="2958"/>
      <c r="G573" s="2551"/>
      <c r="H573" s="2551"/>
      <c r="I573" s="2551"/>
      <c r="J573" s="2551"/>
      <c r="K573" s="2551"/>
      <c r="L573" s="2551"/>
      <c r="M573" s="2960"/>
      <c r="N573" s="2961"/>
      <c r="O573" s="2960"/>
      <c r="P573" s="2961"/>
      <c r="Q573" s="2551"/>
      <c r="R573" s="2551"/>
      <c r="S573" s="2551"/>
      <c r="T573" s="2551"/>
      <c r="U573" s="2551"/>
      <c r="V573" s="2551"/>
      <c r="W573" s="2551"/>
    </row>
    <row r="574" spans="1:23" ht="15.75" customHeight="1">
      <c r="A574" s="2551"/>
      <c r="B574" s="2957"/>
      <c r="C574" s="2551"/>
      <c r="D574" s="2551"/>
      <c r="E574" s="2551"/>
      <c r="F574" s="2958"/>
      <c r="G574" s="2551"/>
      <c r="H574" s="2551"/>
      <c r="I574" s="2551"/>
      <c r="J574" s="2551"/>
      <c r="K574" s="2551"/>
      <c r="L574" s="2551"/>
      <c r="M574" s="2960"/>
      <c r="N574" s="2961"/>
      <c r="O574" s="2960"/>
      <c r="P574" s="2961"/>
      <c r="Q574" s="2551"/>
      <c r="R574" s="2551"/>
      <c r="S574" s="2551"/>
      <c r="T574" s="2551"/>
      <c r="U574" s="2551"/>
      <c r="V574" s="2551"/>
      <c r="W574" s="2551"/>
    </row>
    <row r="575" spans="1:23" ht="15.75" customHeight="1">
      <c r="A575" s="2551"/>
      <c r="B575" s="2957"/>
      <c r="C575" s="2551"/>
      <c r="D575" s="2551"/>
      <c r="E575" s="2551"/>
      <c r="F575" s="2958"/>
      <c r="G575" s="2551"/>
      <c r="H575" s="2551"/>
      <c r="I575" s="2551"/>
      <c r="J575" s="2551"/>
      <c r="K575" s="2551"/>
      <c r="L575" s="2551"/>
      <c r="M575" s="2960"/>
      <c r="N575" s="2961"/>
      <c r="O575" s="2960"/>
      <c r="P575" s="2961"/>
      <c r="Q575" s="2551"/>
      <c r="R575" s="2551"/>
      <c r="S575" s="2551"/>
      <c r="T575" s="2551"/>
      <c r="U575" s="2551"/>
      <c r="V575" s="2551"/>
      <c r="W575" s="2551"/>
    </row>
    <row r="576" spans="1:23" ht="15.75" customHeight="1">
      <c r="A576" s="2551"/>
      <c r="B576" s="2957"/>
      <c r="C576" s="2551"/>
      <c r="D576" s="2551"/>
      <c r="E576" s="2551"/>
      <c r="F576" s="2958"/>
      <c r="G576" s="2551"/>
      <c r="H576" s="2551"/>
      <c r="I576" s="2551"/>
      <c r="J576" s="2551"/>
      <c r="K576" s="2551"/>
      <c r="L576" s="2551"/>
      <c r="M576" s="2960"/>
      <c r="N576" s="2961"/>
      <c r="O576" s="2960"/>
      <c r="P576" s="2961"/>
      <c r="Q576" s="2551"/>
      <c r="R576" s="2551"/>
      <c r="S576" s="2551"/>
      <c r="T576" s="2551"/>
      <c r="U576" s="2551"/>
      <c r="V576" s="2551"/>
      <c r="W576" s="2551"/>
    </row>
    <row r="577" spans="1:23" ht="15.75" customHeight="1">
      <c r="A577" s="2551"/>
      <c r="B577" s="2957"/>
      <c r="C577" s="2551"/>
      <c r="D577" s="2551"/>
      <c r="E577" s="2551"/>
      <c r="F577" s="2958"/>
      <c r="G577" s="2551"/>
      <c r="H577" s="2551"/>
      <c r="I577" s="2551"/>
      <c r="J577" s="2551"/>
      <c r="K577" s="2551"/>
      <c r="L577" s="2551"/>
      <c r="M577" s="2960"/>
      <c r="N577" s="2961"/>
      <c r="O577" s="2960"/>
      <c r="P577" s="2961"/>
      <c r="Q577" s="2551"/>
      <c r="R577" s="2551"/>
      <c r="S577" s="2551"/>
      <c r="T577" s="2551"/>
      <c r="U577" s="2551"/>
      <c r="V577" s="2551"/>
      <c r="W577" s="2551"/>
    </row>
    <row r="578" spans="1:23" ht="15.75" customHeight="1">
      <c r="A578" s="2551"/>
      <c r="B578" s="2957"/>
      <c r="C578" s="2551"/>
      <c r="D578" s="2551"/>
      <c r="E578" s="2551"/>
      <c r="F578" s="2958"/>
      <c r="G578" s="2551"/>
      <c r="H578" s="2551"/>
      <c r="I578" s="2551"/>
      <c r="J578" s="2551"/>
      <c r="K578" s="2551"/>
      <c r="L578" s="2551"/>
      <c r="M578" s="2960"/>
      <c r="N578" s="2961"/>
      <c r="O578" s="2960"/>
      <c r="P578" s="2961"/>
      <c r="Q578" s="2551"/>
      <c r="R578" s="2551"/>
      <c r="S578" s="2551"/>
      <c r="T578" s="2551"/>
      <c r="U578" s="2551"/>
      <c r="V578" s="2551"/>
      <c r="W578" s="2551"/>
    </row>
    <row r="579" spans="1:23" ht="15.75" customHeight="1">
      <c r="A579" s="2551"/>
      <c r="B579" s="2957"/>
      <c r="C579" s="2551"/>
      <c r="D579" s="2551"/>
      <c r="E579" s="2551"/>
      <c r="F579" s="2958"/>
      <c r="G579" s="2551"/>
      <c r="H579" s="2551"/>
      <c r="I579" s="2551"/>
      <c r="J579" s="2551"/>
      <c r="K579" s="2551"/>
      <c r="L579" s="2551"/>
      <c r="M579" s="2960"/>
      <c r="N579" s="2961"/>
      <c r="O579" s="2960"/>
      <c r="P579" s="2961"/>
      <c r="Q579" s="2551"/>
      <c r="R579" s="2551"/>
      <c r="S579" s="2551"/>
      <c r="T579" s="2551"/>
      <c r="U579" s="2551"/>
      <c r="V579" s="2551"/>
      <c r="W579" s="2551"/>
    </row>
    <row r="580" spans="1:23" ht="15.75" customHeight="1">
      <c r="A580" s="2551"/>
      <c r="B580" s="2957"/>
      <c r="C580" s="2551"/>
      <c r="D580" s="2551"/>
      <c r="E580" s="2551"/>
      <c r="F580" s="2958"/>
      <c r="G580" s="2551"/>
      <c r="H580" s="2551"/>
      <c r="I580" s="2551"/>
      <c r="J580" s="2551"/>
      <c r="K580" s="2551"/>
      <c r="L580" s="2551"/>
      <c r="M580" s="2960"/>
      <c r="N580" s="2961"/>
      <c r="O580" s="2960"/>
      <c r="P580" s="2961"/>
      <c r="Q580" s="2551"/>
      <c r="R580" s="2551"/>
      <c r="S580" s="2551"/>
      <c r="T580" s="2551"/>
      <c r="U580" s="2551"/>
      <c r="V580" s="2551"/>
      <c r="W580" s="2551"/>
    </row>
    <row r="581" spans="1:23" ht="15.75" customHeight="1">
      <c r="A581" s="2551"/>
      <c r="B581" s="2957"/>
      <c r="C581" s="2551"/>
      <c r="D581" s="2551"/>
      <c r="E581" s="2551"/>
      <c r="F581" s="2958"/>
      <c r="G581" s="2551"/>
      <c r="H581" s="2551"/>
      <c r="I581" s="2551"/>
      <c r="J581" s="2551"/>
      <c r="K581" s="2551"/>
      <c r="L581" s="2551"/>
      <c r="M581" s="2960"/>
      <c r="N581" s="2961"/>
      <c r="O581" s="2960"/>
      <c r="P581" s="2961"/>
      <c r="Q581" s="2551"/>
      <c r="R581" s="2551"/>
      <c r="S581" s="2551"/>
      <c r="T581" s="2551"/>
      <c r="U581" s="2551"/>
      <c r="V581" s="2551"/>
      <c r="W581" s="2551"/>
    </row>
    <row r="582" spans="1:23" ht="15.75" customHeight="1">
      <c r="A582" s="2551"/>
      <c r="B582" s="2957"/>
      <c r="C582" s="2551"/>
      <c r="D582" s="2551"/>
      <c r="E582" s="2551"/>
      <c r="F582" s="2958"/>
      <c r="G582" s="2551"/>
      <c r="H582" s="2551"/>
      <c r="I582" s="2551"/>
      <c r="J582" s="2551"/>
      <c r="K582" s="2551"/>
      <c r="L582" s="2551"/>
      <c r="M582" s="2960"/>
      <c r="N582" s="2961"/>
      <c r="O582" s="2960"/>
      <c r="P582" s="2961"/>
      <c r="Q582" s="2551"/>
      <c r="R582" s="2551"/>
      <c r="S582" s="2551"/>
      <c r="T582" s="2551"/>
      <c r="U582" s="2551"/>
      <c r="V582" s="2551"/>
      <c r="W582" s="2551"/>
    </row>
    <row r="583" spans="1:23" ht="15.75" customHeight="1">
      <c r="A583" s="2551"/>
      <c r="B583" s="2957"/>
      <c r="C583" s="2551"/>
      <c r="D583" s="2551"/>
      <c r="E583" s="2551"/>
      <c r="F583" s="2958"/>
      <c r="G583" s="2551"/>
      <c r="H583" s="2551"/>
      <c r="I583" s="2551"/>
      <c r="J583" s="2551"/>
      <c r="K583" s="2551"/>
      <c r="L583" s="2551"/>
      <c r="M583" s="2960"/>
      <c r="N583" s="2961"/>
      <c r="O583" s="2960"/>
      <c r="P583" s="2961"/>
      <c r="Q583" s="2551"/>
      <c r="R583" s="2551"/>
      <c r="S583" s="2551"/>
      <c r="T583" s="2551"/>
      <c r="U583" s="2551"/>
      <c r="V583" s="2551"/>
      <c r="W583" s="2551"/>
    </row>
    <row r="584" spans="1:23" ht="15.75" customHeight="1">
      <c r="A584" s="2551"/>
      <c r="B584" s="2957"/>
      <c r="C584" s="2551"/>
      <c r="D584" s="2551"/>
      <c r="E584" s="2551"/>
      <c r="F584" s="2958"/>
      <c r="G584" s="2551"/>
      <c r="H584" s="2551"/>
      <c r="I584" s="2551"/>
      <c r="J584" s="2551"/>
      <c r="K584" s="2551"/>
      <c r="L584" s="2551"/>
      <c r="M584" s="2960"/>
      <c r="N584" s="2961"/>
      <c r="O584" s="2960"/>
      <c r="P584" s="2961"/>
      <c r="Q584" s="2551"/>
      <c r="R584" s="2551"/>
      <c r="S584" s="2551"/>
      <c r="T584" s="2551"/>
      <c r="U584" s="2551"/>
      <c r="V584" s="2551"/>
      <c r="W584" s="2551"/>
    </row>
    <row r="585" spans="1:23" ht="15.75" customHeight="1">
      <c r="A585" s="2551"/>
      <c r="B585" s="2957"/>
      <c r="C585" s="2551"/>
      <c r="D585" s="2551"/>
      <c r="E585" s="2551"/>
      <c r="F585" s="2958"/>
      <c r="G585" s="2551"/>
      <c r="H585" s="2551"/>
      <c r="I585" s="2551"/>
      <c r="J585" s="2551"/>
      <c r="K585" s="2551"/>
      <c r="L585" s="2551"/>
      <c r="M585" s="2960"/>
      <c r="N585" s="2961"/>
      <c r="O585" s="2960"/>
      <c r="P585" s="2961"/>
      <c r="Q585" s="2551"/>
      <c r="R585" s="2551"/>
      <c r="S585" s="2551"/>
      <c r="T585" s="2551"/>
      <c r="U585" s="2551"/>
      <c r="V585" s="2551"/>
      <c r="W585" s="2551"/>
    </row>
    <row r="586" spans="1:23" ht="15.75" customHeight="1">
      <c r="A586" s="2551"/>
      <c r="B586" s="2957"/>
      <c r="C586" s="2551"/>
      <c r="D586" s="2551"/>
      <c r="E586" s="2551"/>
      <c r="F586" s="2958"/>
      <c r="G586" s="2551"/>
      <c r="H586" s="2551"/>
      <c r="I586" s="2551"/>
      <c r="J586" s="2551"/>
      <c r="K586" s="2551"/>
      <c r="L586" s="2551"/>
      <c r="M586" s="2960"/>
      <c r="N586" s="2961"/>
      <c r="O586" s="2960"/>
      <c r="P586" s="2961"/>
      <c r="Q586" s="2551"/>
      <c r="R586" s="2551"/>
      <c r="S586" s="2551"/>
      <c r="T586" s="2551"/>
      <c r="U586" s="2551"/>
      <c r="V586" s="2551"/>
      <c r="W586" s="2551"/>
    </row>
    <row r="587" spans="1:23" ht="15.75" customHeight="1">
      <c r="A587" s="2551"/>
      <c r="B587" s="2957"/>
      <c r="C587" s="2551"/>
      <c r="D587" s="2551"/>
      <c r="E587" s="2551"/>
      <c r="F587" s="2958"/>
      <c r="G587" s="2551"/>
      <c r="H587" s="2551"/>
      <c r="I587" s="2551"/>
      <c r="J587" s="2551"/>
      <c r="K587" s="2551"/>
      <c r="L587" s="2551"/>
      <c r="M587" s="2960"/>
      <c r="N587" s="2961"/>
      <c r="O587" s="2960"/>
      <c r="P587" s="2961"/>
      <c r="Q587" s="2551"/>
      <c r="R587" s="2551"/>
      <c r="S587" s="2551"/>
      <c r="T587" s="2551"/>
      <c r="U587" s="2551"/>
      <c r="V587" s="2551"/>
      <c r="W587" s="2551"/>
    </row>
    <row r="588" spans="1:23" ht="15.75" customHeight="1">
      <c r="A588" s="2551"/>
      <c r="B588" s="2957"/>
      <c r="C588" s="2551"/>
      <c r="D588" s="2551"/>
      <c r="E588" s="2551"/>
      <c r="F588" s="2958"/>
      <c r="G588" s="2551"/>
      <c r="H588" s="2551"/>
      <c r="I588" s="2551"/>
      <c r="J588" s="2551"/>
      <c r="K588" s="2551"/>
      <c r="L588" s="2551"/>
      <c r="M588" s="2960"/>
      <c r="N588" s="2961"/>
      <c r="O588" s="2960"/>
      <c r="P588" s="2961"/>
      <c r="Q588" s="2551"/>
      <c r="R588" s="2551"/>
      <c r="S588" s="2551"/>
      <c r="T588" s="2551"/>
      <c r="U588" s="2551"/>
      <c r="V588" s="2551"/>
      <c r="W588" s="2551"/>
    </row>
    <row r="589" spans="1:23" ht="15.75" customHeight="1">
      <c r="A589" s="2551"/>
      <c r="B589" s="2957"/>
      <c r="C589" s="2551"/>
      <c r="D589" s="2551"/>
      <c r="E589" s="2551"/>
      <c r="F589" s="2958"/>
      <c r="G589" s="2551"/>
      <c r="H589" s="2551"/>
      <c r="I589" s="2551"/>
      <c r="J589" s="2551"/>
      <c r="K589" s="2551"/>
      <c r="L589" s="2551"/>
      <c r="M589" s="2960"/>
      <c r="N589" s="2961"/>
      <c r="O589" s="2960"/>
      <c r="P589" s="2961"/>
      <c r="Q589" s="2551"/>
      <c r="R589" s="2551"/>
      <c r="S589" s="2551"/>
      <c r="T589" s="2551"/>
      <c r="U589" s="2551"/>
      <c r="V589" s="2551"/>
      <c r="W589" s="2551"/>
    </row>
    <row r="590" spans="1:23" ht="15.75" customHeight="1">
      <c r="A590" s="2551"/>
      <c r="B590" s="2957"/>
      <c r="C590" s="2551"/>
      <c r="D590" s="2551"/>
      <c r="E590" s="2551"/>
      <c r="F590" s="2958"/>
      <c r="G590" s="2551"/>
      <c r="H590" s="2551"/>
      <c r="I590" s="2551"/>
      <c r="J590" s="2551"/>
      <c r="K590" s="2551"/>
      <c r="L590" s="2551"/>
      <c r="M590" s="2960"/>
      <c r="N590" s="2961"/>
      <c r="O590" s="2960"/>
      <c r="P590" s="2961"/>
      <c r="Q590" s="2551"/>
      <c r="R590" s="2551"/>
      <c r="S590" s="2551"/>
      <c r="T590" s="2551"/>
      <c r="U590" s="2551"/>
      <c r="V590" s="2551"/>
      <c r="W590" s="2551"/>
    </row>
    <row r="591" spans="1:23" ht="15.75" customHeight="1">
      <c r="A591" s="2551"/>
      <c r="B591" s="2957"/>
      <c r="C591" s="2551"/>
      <c r="D591" s="2551"/>
      <c r="E591" s="2551"/>
      <c r="F591" s="2958"/>
      <c r="G591" s="2551"/>
      <c r="H591" s="2551"/>
      <c r="I591" s="2551"/>
      <c r="J591" s="2551"/>
      <c r="K591" s="2551"/>
      <c r="L591" s="2551"/>
      <c r="M591" s="2960"/>
      <c r="N591" s="2961"/>
      <c r="O591" s="2960"/>
      <c r="P591" s="2961"/>
      <c r="Q591" s="2551"/>
      <c r="R591" s="2551"/>
      <c r="S591" s="2551"/>
      <c r="T591" s="2551"/>
      <c r="U591" s="2551"/>
      <c r="V591" s="2551"/>
      <c r="W591" s="2551"/>
    </row>
    <row r="592" spans="1:23" ht="15.75" customHeight="1">
      <c r="A592" s="2551"/>
      <c r="B592" s="2957"/>
      <c r="C592" s="2551"/>
      <c r="D592" s="2551"/>
      <c r="E592" s="2551"/>
      <c r="F592" s="2958"/>
      <c r="G592" s="2551"/>
      <c r="H592" s="2551"/>
      <c r="I592" s="2551"/>
      <c r="J592" s="2551"/>
      <c r="K592" s="2551"/>
      <c r="L592" s="2551"/>
      <c r="M592" s="2960"/>
      <c r="N592" s="2961"/>
      <c r="O592" s="2960"/>
      <c r="P592" s="2961"/>
      <c r="Q592" s="2551"/>
      <c r="R592" s="2551"/>
      <c r="S592" s="2551"/>
      <c r="T592" s="2551"/>
      <c r="U592" s="2551"/>
      <c r="V592" s="2551"/>
      <c r="W592" s="2551"/>
    </row>
    <row r="593" spans="1:23" ht="15.75" customHeight="1">
      <c r="A593" s="2551"/>
      <c r="B593" s="2957"/>
      <c r="C593" s="2551"/>
      <c r="D593" s="2551"/>
      <c r="E593" s="2551"/>
      <c r="F593" s="2958"/>
      <c r="G593" s="2551"/>
      <c r="H593" s="2551"/>
      <c r="I593" s="2551"/>
      <c r="J593" s="2551"/>
      <c r="K593" s="2551"/>
      <c r="L593" s="2551"/>
      <c r="M593" s="2960"/>
      <c r="N593" s="2961"/>
      <c r="O593" s="2960"/>
      <c r="P593" s="2961"/>
      <c r="Q593" s="2551"/>
      <c r="R593" s="2551"/>
      <c r="S593" s="2551"/>
      <c r="T593" s="2551"/>
      <c r="U593" s="2551"/>
      <c r="V593" s="2551"/>
      <c r="W593" s="2551"/>
    </row>
    <row r="594" spans="1:23" ht="15.75" customHeight="1">
      <c r="A594" s="2551"/>
      <c r="B594" s="2957"/>
      <c r="C594" s="2551"/>
      <c r="D594" s="2551"/>
      <c r="E594" s="2551"/>
      <c r="F594" s="2958"/>
      <c r="G594" s="2551"/>
      <c r="H594" s="2551"/>
      <c r="I594" s="2551"/>
      <c r="J594" s="2551"/>
      <c r="K594" s="2551"/>
      <c r="L594" s="2551"/>
      <c r="M594" s="2960"/>
      <c r="N594" s="2961"/>
      <c r="O594" s="2960"/>
      <c r="P594" s="2961"/>
      <c r="Q594" s="2551"/>
      <c r="R594" s="2551"/>
      <c r="S594" s="2551"/>
      <c r="T594" s="2551"/>
      <c r="U594" s="2551"/>
      <c r="V594" s="2551"/>
      <c r="W594" s="2551"/>
    </row>
    <row r="595" spans="1:23" ht="15.75" customHeight="1">
      <c r="A595" s="2551"/>
      <c r="B595" s="2957"/>
      <c r="C595" s="2551"/>
      <c r="D595" s="2551"/>
      <c r="E595" s="2551"/>
      <c r="F595" s="2958"/>
      <c r="G595" s="2551"/>
      <c r="H595" s="2551"/>
      <c r="I595" s="2551"/>
      <c r="J595" s="2551"/>
      <c r="K595" s="2551"/>
      <c r="L595" s="2551"/>
      <c r="M595" s="2960"/>
      <c r="N595" s="2961"/>
      <c r="O595" s="2960"/>
      <c r="P595" s="2961"/>
      <c r="Q595" s="2551"/>
      <c r="R595" s="2551"/>
      <c r="S595" s="2551"/>
      <c r="T595" s="2551"/>
      <c r="U595" s="2551"/>
      <c r="V595" s="2551"/>
      <c r="W595" s="2551"/>
    </row>
    <row r="596" spans="1:23" ht="15.75" customHeight="1">
      <c r="A596" s="2551"/>
      <c r="B596" s="2957"/>
      <c r="C596" s="2551"/>
      <c r="D596" s="2551"/>
      <c r="E596" s="2551"/>
      <c r="F596" s="2958"/>
      <c r="G596" s="2551"/>
      <c r="H596" s="2551"/>
      <c r="I596" s="2551"/>
      <c r="J596" s="2551"/>
      <c r="K596" s="2551"/>
      <c r="L596" s="2551"/>
      <c r="M596" s="2960"/>
      <c r="N596" s="2961"/>
      <c r="O596" s="2960"/>
      <c r="P596" s="2961"/>
      <c r="Q596" s="2551"/>
      <c r="R596" s="2551"/>
      <c r="S596" s="2551"/>
      <c r="T596" s="2551"/>
      <c r="U596" s="2551"/>
      <c r="V596" s="2551"/>
      <c r="W596" s="2551"/>
    </row>
    <row r="597" spans="1:23" ht="15.75" customHeight="1">
      <c r="A597" s="2551"/>
      <c r="B597" s="2957"/>
      <c r="C597" s="2551"/>
      <c r="D597" s="2551"/>
      <c r="E597" s="2551"/>
      <c r="F597" s="2958"/>
      <c r="G597" s="2551"/>
      <c r="H597" s="2551"/>
      <c r="I597" s="2551"/>
      <c r="J597" s="2551"/>
      <c r="K597" s="2551"/>
      <c r="L597" s="2551"/>
      <c r="M597" s="2960"/>
      <c r="N597" s="2961"/>
      <c r="O597" s="2960"/>
      <c r="P597" s="2961"/>
      <c r="Q597" s="2551"/>
      <c r="R597" s="2551"/>
      <c r="S597" s="2551"/>
      <c r="T597" s="2551"/>
      <c r="U597" s="2551"/>
      <c r="V597" s="2551"/>
      <c r="W597" s="2551"/>
    </row>
    <row r="598" spans="1:23" ht="15.75" customHeight="1">
      <c r="A598" s="2551"/>
      <c r="B598" s="2957"/>
      <c r="C598" s="2551"/>
      <c r="D598" s="2551"/>
      <c r="E598" s="2551"/>
      <c r="F598" s="2958"/>
      <c r="G598" s="2551"/>
      <c r="H598" s="2551"/>
      <c r="I598" s="2551"/>
      <c r="J598" s="2551"/>
      <c r="K598" s="2551"/>
      <c r="L598" s="2551"/>
      <c r="M598" s="2960"/>
      <c r="N598" s="2961"/>
      <c r="O598" s="2960"/>
      <c r="P598" s="2961"/>
      <c r="Q598" s="2551"/>
      <c r="R598" s="2551"/>
      <c r="S598" s="2551"/>
      <c r="T598" s="2551"/>
      <c r="U598" s="2551"/>
      <c r="V598" s="2551"/>
      <c r="W598" s="2551"/>
    </row>
    <row r="599" spans="1:23" ht="15.75" customHeight="1">
      <c r="A599" s="2551"/>
      <c r="B599" s="2957"/>
      <c r="C599" s="2551"/>
      <c r="D599" s="2551"/>
      <c r="E599" s="2551"/>
      <c r="F599" s="2958"/>
      <c r="G599" s="2551"/>
      <c r="H599" s="2551"/>
      <c r="I599" s="2551"/>
      <c r="J599" s="2551"/>
      <c r="K599" s="2551"/>
      <c r="L599" s="2551"/>
      <c r="M599" s="2960"/>
      <c r="N599" s="2961"/>
      <c r="O599" s="2960"/>
      <c r="P599" s="2961"/>
      <c r="Q599" s="2551"/>
      <c r="R599" s="2551"/>
      <c r="S599" s="2551"/>
      <c r="T599" s="2551"/>
      <c r="U599" s="2551"/>
      <c r="V599" s="2551"/>
      <c r="W599" s="2551"/>
    </row>
    <row r="600" spans="1:23" ht="15.75" customHeight="1">
      <c r="A600" s="2551"/>
      <c r="B600" s="2957"/>
      <c r="C600" s="2551"/>
      <c r="D600" s="2551"/>
      <c r="E600" s="2551"/>
      <c r="F600" s="2958"/>
      <c r="G600" s="2551"/>
      <c r="H600" s="2551"/>
      <c r="I600" s="2551"/>
      <c r="J600" s="2551"/>
      <c r="K600" s="2551"/>
      <c r="L600" s="2551"/>
      <c r="M600" s="2960"/>
      <c r="N600" s="2961"/>
      <c r="O600" s="2960"/>
      <c r="P600" s="2961"/>
      <c r="Q600" s="2551"/>
      <c r="R600" s="2551"/>
      <c r="S600" s="2551"/>
      <c r="T600" s="2551"/>
      <c r="U600" s="2551"/>
      <c r="V600" s="2551"/>
      <c r="W600" s="2551"/>
    </row>
    <row r="601" spans="1:23" ht="15.75" customHeight="1">
      <c r="A601" s="2551"/>
      <c r="B601" s="2957"/>
      <c r="C601" s="2551"/>
      <c r="D601" s="2551"/>
      <c r="E601" s="2551"/>
      <c r="F601" s="2958"/>
      <c r="G601" s="2551"/>
      <c r="H601" s="2551"/>
      <c r="I601" s="2551"/>
      <c r="J601" s="2551"/>
      <c r="K601" s="2551"/>
      <c r="L601" s="2551"/>
      <c r="M601" s="2960"/>
      <c r="N601" s="2961"/>
      <c r="O601" s="2960"/>
      <c r="P601" s="2961"/>
      <c r="Q601" s="2551"/>
      <c r="R601" s="2551"/>
      <c r="S601" s="2551"/>
      <c r="T601" s="2551"/>
      <c r="U601" s="2551"/>
      <c r="V601" s="2551"/>
      <c r="W601" s="2551"/>
    </row>
    <row r="602" spans="1:23" ht="15.75" customHeight="1">
      <c r="A602" s="2551"/>
      <c r="B602" s="2957"/>
      <c r="C602" s="2551"/>
      <c r="D602" s="2551"/>
      <c r="E602" s="2551"/>
      <c r="F602" s="2958"/>
      <c r="G602" s="2551"/>
      <c r="H602" s="2551"/>
      <c r="I602" s="2551"/>
      <c r="J602" s="2551"/>
      <c r="K602" s="2551"/>
      <c r="L602" s="2551"/>
      <c r="M602" s="2960"/>
      <c r="N602" s="2961"/>
      <c r="O602" s="2960"/>
      <c r="P602" s="2961"/>
      <c r="Q602" s="2551"/>
      <c r="R602" s="2551"/>
      <c r="S602" s="2551"/>
      <c r="T602" s="2551"/>
      <c r="U602" s="2551"/>
      <c r="V602" s="2551"/>
      <c r="W602" s="2551"/>
    </row>
    <row r="603" spans="1:23" ht="15.75" customHeight="1">
      <c r="A603" s="2551"/>
      <c r="B603" s="2957"/>
      <c r="C603" s="2551"/>
      <c r="D603" s="2551"/>
      <c r="E603" s="2551"/>
      <c r="F603" s="2958"/>
      <c r="G603" s="2551"/>
      <c r="H603" s="2551"/>
      <c r="I603" s="2551"/>
      <c r="J603" s="2551"/>
      <c r="K603" s="2551"/>
      <c r="L603" s="2551"/>
      <c r="M603" s="2960"/>
      <c r="N603" s="2961"/>
      <c r="O603" s="2960"/>
      <c r="P603" s="2961"/>
      <c r="Q603" s="2551"/>
      <c r="R603" s="2551"/>
      <c r="S603" s="2551"/>
      <c r="T603" s="2551"/>
      <c r="U603" s="2551"/>
      <c r="V603" s="2551"/>
      <c r="W603" s="2551"/>
    </row>
    <row r="604" spans="1:23" ht="15.75" customHeight="1">
      <c r="A604" s="2551"/>
      <c r="B604" s="2957"/>
      <c r="C604" s="2551"/>
      <c r="D604" s="2551"/>
      <c r="E604" s="2551"/>
      <c r="F604" s="2958"/>
      <c r="G604" s="2551"/>
      <c r="H604" s="2551"/>
      <c r="I604" s="2551"/>
      <c r="J604" s="2551"/>
      <c r="K604" s="2551"/>
      <c r="L604" s="2551"/>
      <c r="M604" s="2960"/>
      <c r="N604" s="2961"/>
      <c r="O604" s="2960"/>
      <c r="P604" s="2961"/>
      <c r="Q604" s="2551"/>
      <c r="R604" s="2551"/>
      <c r="S604" s="2551"/>
      <c r="T604" s="2551"/>
      <c r="U604" s="2551"/>
      <c r="V604" s="2551"/>
      <c r="W604" s="2551"/>
    </row>
    <row r="605" spans="1:23" ht="15.75" customHeight="1">
      <c r="A605" s="2551"/>
      <c r="B605" s="2957"/>
      <c r="C605" s="2551"/>
      <c r="D605" s="2551"/>
      <c r="E605" s="2551"/>
      <c r="F605" s="2958"/>
      <c r="G605" s="2551"/>
      <c r="H605" s="2551"/>
      <c r="I605" s="2551"/>
      <c r="J605" s="2551"/>
      <c r="K605" s="2551"/>
      <c r="L605" s="2551"/>
      <c r="M605" s="2960"/>
      <c r="N605" s="2961"/>
      <c r="O605" s="2960"/>
      <c r="P605" s="2961"/>
      <c r="Q605" s="2551"/>
      <c r="R605" s="2551"/>
      <c r="S605" s="2551"/>
      <c r="T605" s="2551"/>
      <c r="U605" s="2551"/>
      <c r="V605" s="2551"/>
      <c r="W605" s="2551"/>
    </row>
    <row r="606" spans="1:23" ht="15.75" customHeight="1">
      <c r="A606" s="2551"/>
      <c r="B606" s="2957"/>
      <c r="C606" s="2551"/>
      <c r="D606" s="2551"/>
      <c r="E606" s="2551"/>
      <c r="F606" s="2958"/>
      <c r="G606" s="2551"/>
      <c r="H606" s="2551"/>
      <c r="I606" s="2551"/>
      <c r="J606" s="2551"/>
      <c r="K606" s="2551"/>
      <c r="L606" s="2551"/>
      <c r="M606" s="2960"/>
      <c r="N606" s="2961"/>
      <c r="O606" s="2960"/>
      <c r="P606" s="2961"/>
      <c r="Q606" s="2551"/>
      <c r="R606" s="2551"/>
      <c r="S606" s="2551"/>
      <c r="T606" s="2551"/>
      <c r="U606" s="2551"/>
      <c r="V606" s="2551"/>
      <c r="W606" s="2551"/>
    </row>
    <row r="607" spans="1:23" ht="15.75" customHeight="1">
      <c r="A607" s="2551"/>
      <c r="B607" s="2957"/>
      <c r="C607" s="2551"/>
      <c r="D607" s="2551"/>
      <c r="E607" s="2551"/>
      <c r="F607" s="2958"/>
      <c r="G607" s="2551"/>
      <c r="H607" s="2551"/>
      <c r="I607" s="2551"/>
      <c r="J607" s="2551"/>
      <c r="K607" s="2551"/>
      <c r="L607" s="2551"/>
      <c r="M607" s="2960"/>
      <c r="N607" s="2961"/>
      <c r="O607" s="2960"/>
      <c r="P607" s="2961"/>
      <c r="Q607" s="2551"/>
      <c r="R607" s="2551"/>
      <c r="S607" s="2551"/>
      <c r="T607" s="2551"/>
      <c r="U607" s="2551"/>
      <c r="V607" s="2551"/>
      <c r="W607" s="2551"/>
    </row>
    <row r="608" spans="1:23" ht="15.75" customHeight="1">
      <c r="A608" s="2551"/>
      <c r="B608" s="2957"/>
      <c r="C608" s="2551"/>
      <c r="D608" s="2551"/>
      <c r="E608" s="2551"/>
      <c r="F608" s="2958"/>
      <c r="G608" s="2551"/>
      <c r="H608" s="2551"/>
      <c r="I608" s="2551"/>
      <c r="J608" s="2551"/>
      <c r="K608" s="2551"/>
      <c r="L608" s="2551"/>
      <c r="M608" s="2960"/>
      <c r="N608" s="2961"/>
      <c r="O608" s="2960"/>
      <c r="P608" s="2961"/>
      <c r="Q608" s="2551"/>
      <c r="R608" s="2551"/>
      <c r="S608" s="2551"/>
      <c r="T608" s="2551"/>
      <c r="U608" s="2551"/>
      <c r="V608" s="2551"/>
      <c r="W608" s="2551"/>
    </row>
    <row r="609" spans="1:23" ht="15.75" customHeight="1">
      <c r="A609" s="2551"/>
      <c r="B609" s="2957"/>
      <c r="C609" s="2551"/>
      <c r="D609" s="2551"/>
      <c r="E609" s="2551"/>
      <c r="F609" s="2958"/>
      <c r="G609" s="2551"/>
      <c r="H609" s="2551"/>
      <c r="I609" s="2551"/>
      <c r="J609" s="2551"/>
      <c r="K609" s="2551"/>
      <c r="L609" s="2551"/>
      <c r="M609" s="2960"/>
      <c r="N609" s="2961"/>
      <c r="O609" s="2960"/>
      <c r="P609" s="2961"/>
      <c r="Q609" s="2551"/>
      <c r="R609" s="2551"/>
      <c r="S609" s="2551"/>
      <c r="T609" s="2551"/>
      <c r="U609" s="2551"/>
      <c r="V609" s="2551"/>
      <c r="W609" s="2551"/>
    </row>
    <row r="610" spans="1:23" ht="15.75" customHeight="1">
      <c r="A610" s="2551"/>
      <c r="B610" s="2957"/>
      <c r="C610" s="2551"/>
      <c r="D610" s="2551"/>
      <c r="E610" s="2551"/>
      <c r="F610" s="2958"/>
      <c r="G610" s="2551"/>
      <c r="H610" s="2551"/>
      <c r="I610" s="2551"/>
      <c r="J610" s="2551"/>
      <c r="K610" s="2551"/>
      <c r="L610" s="2551"/>
      <c r="M610" s="2960"/>
      <c r="N610" s="2961"/>
      <c r="O610" s="2960"/>
      <c r="P610" s="2961"/>
      <c r="Q610" s="2551"/>
      <c r="R610" s="2551"/>
      <c r="S610" s="2551"/>
      <c r="T610" s="2551"/>
      <c r="U610" s="2551"/>
      <c r="V610" s="2551"/>
      <c r="W610" s="2551"/>
    </row>
    <row r="611" spans="1:23" ht="15.75" customHeight="1">
      <c r="A611" s="2551"/>
      <c r="B611" s="2957"/>
      <c r="C611" s="2551"/>
      <c r="D611" s="2551"/>
      <c r="E611" s="2551"/>
      <c r="F611" s="2958"/>
      <c r="G611" s="2551"/>
      <c r="H611" s="2551"/>
      <c r="I611" s="2551"/>
      <c r="J611" s="2551"/>
      <c r="K611" s="2551"/>
      <c r="L611" s="2551"/>
      <c r="M611" s="2960"/>
      <c r="N611" s="2961"/>
      <c r="O611" s="2960"/>
      <c r="P611" s="2961"/>
      <c r="Q611" s="2551"/>
      <c r="R611" s="2551"/>
      <c r="S611" s="2551"/>
      <c r="T611" s="2551"/>
      <c r="U611" s="2551"/>
      <c r="V611" s="2551"/>
      <c r="W611" s="2551"/>
    </row>
    <row r="612" spans="1:23" ht="15.75" customHeight="1">
      <c r="A612" s="2551"/>
      <c r="B612" s="2957"/>
      <c r="C612" s="2551"/>
      <c r="D612" s="2551"/>
      <c r="E612" s="2551"/>
      <c r="F612" s="2958"/>
      <c r="G612" s="2551"/>
      <c r="H612" s="2551"/>
      <c r="I612" s="2551"/>
      <c r="J612" s="2551"/>
      <c r="K612" s="2551"/>
      <c r="L612" s="2551"/>
      <c r="M612" s="2960"/>
      <c r="N612" s="2961"/>
      <c r="O612" s="2960"/>
      <c r="P612" s="2961"/>
      <c r="Q612" s="2551"/>
      <c r="R612" s="2551"/>
      <c r="S612" s="2551"/>
      <c r="T612" s="2551"/>
      <c r="U612" s="2551"/>
      <c r="V612" s="2551"/>
      <c r="W612" s="2551"/>
    </row>
    <row r="613" spans="1:23" ht="15.75" customHeight="1">
      <c r="A613" s="2551"/>
      <c r="B613" s="2957"/>
      <c r="C613" s="2551"/>
      <c r="D613" s="2551"/>
      <c r="E613" s="2551"/>
      <c r="F613" s="2958"/>
      <c r="G613" s="2551"/>
      <c r="H613" s="2551"/>
      <c r="I613" s="2551"/>
      <c r="J613" s="2551"/>
      <c r="K613" s="2551"/>
      <c r="L613" s="2551"/>
      <c r="M613" s="2960"/>
      <c r="N613" s="2961"/>
      <c r="O613" s="2960"/>
      <c r="P613" s="2961"/>
      <c r="Q613" s="2551"/>
      <c r="R613" s="2551"/>
      <c r="S613" s="2551"/>
      <c r="T613" s="2551"/>
      <c r="U613" s="2551"/>
      <c r="V613" s="2551"/>
      <c r="W613" s="2551"/>
    </row>
    <row r="614" spans="1:23" ht="15.75" customHeight="1">
      <c r="A614" s="2551"/>
      <c r="B614" s="2957"/>
      <c r="C614" s="2551"/>
      <c r="D614" s="2551"/>
      <c r="E614" s="2551"/>
      <c r="F614" s="2958"/>
      <c r="G614" s="2551"/>
      <c r="H614" s="2551"/>
      <c r="I614" s="2551"/>
      <c r="J614" s="2551"/>
      <c r="K614" s="2551"/>
      <c r="L614" s="2551"/>
      <c r="M614" s="2960"/>
      <c r="N614" s="2961"/>
      <c r="O614" s="2960"/>
      <c r="P614" s="2961"/>
      <c r="Q614" s="2551"/>
      <c r="R614" s="2551"/>
      <c r="S614" s="2551"/>
      <c r="T614" s="2551"/>
      <c r="U614" s="2551"/>
      <c r="V614" s="2551"/>
      <c r="W614" s="2551"/>
    </row>
    <row r="615" spans="1:23" ht="15.75" customHeight="1">
      <c r="A615" s="2551"/>
      <c r="B615" s="2957"/>
      <c r="C615" s="2551"/>
      <c r="D615" s="2551"/>
      <c r="E615" s="2551"/>
      <c r="F615" s="2958"/>
      <c r="G615" s="2551"/>
      <c r="H615" s="2551"/>
      <c r="I615" s="2551"/>
      <c r="J615" s="2551"/>
      <c r="K615" s="2551"/>
      <c r="L615" s="2551"/>
      <c r="M615" s="2960"/>
      <c r="N615" s="2961"/>
      <c r="O615" s="2960"/>
      <c r="P615" s="2961"/>
      <c r="Q615" s="2551"/>
      <c r="R615" s="2551"/>
      <c r="S615" s="2551"/>
      <c r="T615" s="2551"/>
      <c r="U615" s="2551"/>
      <c r="V615" s="2551"/>
      <c r="W615" s="2551"/>
    </row>
    <row r="616" spans="1:23" ht="15.75" customHeight="1">
      <c r="A616" s="2551"/>
      <c r="B616" s="2957"/>
      <c r="C616" s="2551"/>
      <c r="D616" s="2551"/>
      <c r="E616" s="2551"/>
      <c r="F616" s="2958"/>
      <c r="G616" s="2551"/>
      <c r="H616" s="2551"/>
      <c r="I616" s="2551"/>
      <c r="J616" s="2551"/>
      <c r="K616" s="2551"/>
      <c r="L616" s="2551"/>
      <c r="M616" s="2960"/>
      <c r="N616" s="2961"/>
      <c r="O616" s="2960"/>
      <c r="P616" s="2961"/>
      <c r="Q616" s="2551"/>
      <c r="R616" s="2551"/>
      <c r="S616" s="2551"/>
      <c r="T616" s="2551"/>
      <c r="U616" s="2551"/>
      <c r="V616" s="2551"/>
      <c r="W616" s="2551"/>
    </row>
    <row r="617" spans="1:23" ht="15.75" customHeight="1">
      <c r="A617" s="2551"/>
      <c r="B617" s="2957"/>
      <c r="C617" s="2551"/>
      <c r="D617" s="2551"/>
      <c r="E617" s="2551"/>
      <c r="F617" s="2958"/>
      <c r="G617" s="2551"/>
      <c r="H617" s="2551"/>
      <c r="I617" s="2551"/>
      <c r="J617" s="2551"/>
      <c r="K617" s="2551"/>
      <c r="L617" s="2551"/>
      <c r="M617" s="2960"/>
      <c r="N617" s="2961"/>
      <c r="O617" s="2960"/>
      <c r="P617" s="2961"/>
      <c r="Q617" s="2551"/>
      <c r="R617" s="2551"/>
      <c r="S617" s="2551"/>
      <c r="T617" s="2551"/>
      <c r="U617" s="2551"/>
      <c r="V617" s="2551"/>
      <c r="W617" s="2551"/>
    </row>
    <row r="618" spans="1:23" ht="15.75" customHeight="1">
      <c r="A618" s="2551"/>
      <c r="B618" s="2957"/>
      <c r="C618" s="2551"/>
      <c r="D618" s="2551"/>
      <c r="E618" s="2551"/>
      <c r="F618" s="2958"/>
      <c r="G618" s="2551"/>
      <c r="H618" s="2551"/>
      <c r="I618" s="2551"/>
      <c r="J618" s="2551"/>
      <c r="K618" s="2551"/>
      <c r="L618" s="2551"/>
      <c r="M618" s="2960"/>
      <c r="N618" s="2961"/>
      <c r="O618" s="2960"/>
      <c r="P618" s="2961"/>
      <c r="Q618" s="2551"/>
      <c r="R618" s="2551"/>
      <c r="S618" s="2551"/>
      <c r="T618" s="2551"/>
      <c r="U618" s="2551"/>
      <c r="V618" s="2551"/>
      <c r="W618" s="2551"/>
    </row>
    <row r="619" spans="1:23" ht="15.75" customHeight="1">
      <c r="A619" s="2551"/>
      <c r="B619" s="2957"/>
      <c r="C619" s="2551"/>
      <c r="D619" s="2551"/>
      <c r="E619" s="2551"/>
      <c r="F619" s="2958"/>
      <c r="G619" s="2551"/>
      <c r="H619" s="2551"/>
      <c r="I619" s="2551"/>
      <c r="J619" s="2551"/>
      <c r="K619" s="2551"/>
      <c r="L619" s="2551"/>
      <c r="M619" s="2960"/>
      <c r="N619" s="2961"/>
      <c r="O619" s="2960"/>
      <c r="P619" s="2961"/>
      <c r="Q619" s="2551"/>
      <c r="R619" s="2551"/>
      <c r="S619" s="2551"/>
      <c r="T619" s="2551"/>
      <c r="U619" s="2551"/>
      <c r="V619" s="2551"/>
      <c r="W619" s="2551"/>
    </row>
    <row r="620" spans="1:23" ht="15.75" customHeight="1">
      <c r="A620" s="2551"/>
      <c r="B620" s="2957"/>
      <c r="C620" s="2551"/>
      <c r="D620" s="2551"/>
      <c r="E620" s="2551"/>
      <c r="F620" s="2958"/>
      <c r="G620" s="2551"/>
      <c r="H620" s="2551"/>
      <c r="I620" s="2551"/>
      <c r="J620" s="2551"/>
      <c r="K620" s="2551"/>
      <c r="L620" s="2551"/>
      <c r="M620" s="2960"/>
      <c r="N620" s="2961"/>
      <c r="O620" s="2960"/>
      <c r="P620" s="2961"/>
      <c r="Q620" s="2551"/>
      <c r="R620" s="2551"/>
      <c r="S620" s="2551"/>
      <c r="T620" s="2551"/>
      <c r="U620" s="2551"/>
      <c r="V620" s="2551"/>
      <c r="W620" s="2551"/>
    </row>
    <row r="621" spans="1:23" ht="15.75" customHeight="1">
      <c r="A621" s="2551"/>
      <c r="B621" s="2957"/>
      <c r="C621" s="2551"/>
      <c r="D621" s="2551"/>
      <c r="E621" s="2551"/>
      <c r="F621" s="2958"/>
      <c r="G621" s="2551"/>
      <c r="H621" s="2551"/>
      <c r="I621" s="2551"/>
      <c r="J621" s="2551"/>
      <c r="K621" s="2551"/>
      <c r="L621" s="2551"/>
      <c r="M621" s="2960"/>
      <c r="N621" s="2961"/>
      <c r="O621" s="2960"/>
      <c r="P621" s="2961"/>
      <c r="Q621" s="2551"/>
      <c r="R621" s="2551"/>
      <c r="S621" s="2551"/>
      <c r="T621" s="2551"/>
      <c r="U621" s="2551"/>
      <c r="V621" s="2551"/>
      <c r="W621" s="2551"/>
    </row>
    <row r="622" spans="1:23" ht="15.75" customHeight="1">
      <c r="A622" s="2551"/>
      <c r="B622" s="2957"/>
      <c r="C622" s="2551"/>
      <c r="D622" s="2551"/>
      <c r="E622" s="2551"/>
      <c r="F622" s="2958"/>
      <c r="G622" s="2551"/>
      <c r="H622" s="2551"/>
      <c r="I622" s="2551"/>
      <c r="J622" s="2551"/>
      <c r="K622" s="2551"/>
      <c r="L622" s="2551"/>
      <c r="M622" s="2960"/>
      <c r="N622" s="2961"/>
      <c r="O622" s="2960"/>
      <c r="P622" s="2961"/>
      <c r="Q622" s="2551"/>
      <c r="R622" s="2551"/>
      <c r="S622" s="2551"/>
      <c r="T622" s="2551"/>
      <c r="U622" s="2551"/>
      <c r="V622" s="2551"/>
      <c r="W622" s="2551"/>
    </row>
    <row r="623" spans="1:23" ht="15.75" customHeight="1">
      <c r="A623" s="2551"/>
      <c r="B623" s="2957"/>
      <c r="C623" s="2551"/>
      <c r="D623" s="2551"/>
      <c r="E623" s="2551"/>
      <c r="F623" s="2958"/>
      <c r="G623" s="2551"/>
      <c r="H623" s="2551"/>
      <c r="I623" s="2551"/>
      <c r="J623" s="2551"/>
      <c r="K623" s="2551"/>
      <c r="L623" s="2551"/>
      <c r="M623" s="2960"/>
      <c r="N623" s="2961"/>
      <c r="O623" s="2960"/>
      <c r="P623" s="2961"/>
      <c r="Q623" s="2551"/>
      <c r="R623" s="2551"/>
      <c r="S623" s="2551"/>
      <c r="T623" s="2551"/>
      <c r="U623" s="2551"/>
      <c r="V623" s="2551"/>
      <c r="W623" s="2551"/>
    </row>
    <row r="624" spans="1:23" ht="15.75" customHeight="1">
      <c r="A624" s="2551"/>
      <c r="B624" s="2957"/>
      <c r="C624" s="2551"/>
      <c r="D624" s="2551"/>
      <c r="E624" s="2551"/>
      <c r="F624" s="2958"/>
      <c r="G624" s="2551"/>
      <c r="H624" s="2551"/>
      <c r="I624" s="2551"/>
      <c r="J624" s="2551"/>
      <c r="K624" s="2551"/>
      <c r="L624" s="2551"/>
      <c r="M624" s="2960"/>
      <c r="N624" s="2961"/>
      <c r="O624" s="2960"/>
      <c r="P624" s="2961"/>
      <c r="Q624" s="2551"/>
      <c r="R624" s="2551"/>
      <c r="S624" s="2551"/>
      <c r="T624" s="2551"/>
      <c r="U624" s="2551"/>
      <c r="V624" s="2551"/>
      <c r="W624" s="2551"/>
    </row>
    <row r="625" spans="1:23" ht="15.75" customHeight="1">
      <c r="A625" s="2551"/>
      <c r="B625" s="2957"/>
      <c r="C625" s="2551"/>
      <c r="D625" s="2551"/>
      <c r="E625" s="2551"/>
      <c r="F625" s="2958"/>
      <c r="G625" s="2551"/>
      <c r="H625" s="2551"/>
      <c r="I625" s="2551"/>
      <c r="J625" s="2551"/>
      <c r="K625" s="2551"/>
      <c r="L625" s="2551"/>
      <c r="M625" s="2960"/>
      <c r="N625" s="2961"/>
      <c r="O625" s="2960"/>
      <c r="P625" s="2961"/>
      <c r="Q625" s="2551"/>
      <c r="R625" s="2551"/>
      <c r="S625" s="2551"/>
      <c r="T625" s="2551"/>
      <c r="U625" s="2551"/>
      <c r="V625" s="2551"/>
      <c r="W625" s="2551"/>
    </row>
    <row r="626" spans="1:23" ht="15.75" customHeight="1">
      <c r="A626" s="2551"/>
      <c r="B626" s="2957"/>
      <c r="C626" s="2551"/>
      <c r="D626" s="2551"/>
      <c r="E626" s="2551"/>
      <c r="F626" s="2958"/>
      <c r="G626" s="2551"/>
      <c r="H626" s="2551"/>
      <c r="I626" s="2551"/>
      <c r="J626" s="2551"/>
      <c r="K626" s="2551"/>
      <c r="L626" s="2551"/>
      <c r="M626" s="2960"/>
      <c r="N626" s="2961"/>
      <c r="O626" s="2960"/>
      <c r="P626" s="2961"/>
      <c r="Q626" s="2551"/>
      <c r="R626" s="2551"/>
      <c r="S626" s="2551"/>
      <c r="T626" s="2551"/>
      <c r="U626" s="2551"/>
      <c r="V626" s="2551"/>
      <c r="W626" s="2551"/>
    </row>
    <row r="627" spans="1:23" ht="15.75" customHeight="1">
      <c r="A627" s="2551"/>
      <c r="B627" s="2957"/>
      <c r="C627" s="2551"/>
      <c r="D627" s="2551"/>
      <c r="E627" s="2551"/>
      <c r="F627" s="2958"/>
      <c r="G627" s="2551"/>
      <c r="H627" s="2551"/>
      <c r="I627" s="2551"/>
      <c r="J627" s="2551"/>
      <c r="K627" s="2551"/>
      <c r="L627" s="2551"/>
      <c r="M627" s="2960"/>
      <c r="N627" s="2961"/>
      <c r="O627" s="2960"/>
      <c r="P627" s="2961"/>
      <c r="Q627" s="2551"/>
      <c r="R627" s="2551"/>
      <c r="S627" s="2551"/>
      <c r="T627" s="2551"/>
      <c r="U627" s="2551"/>
      <c r="V627" s="2551"/>
      <c r="W627" s="2551"/>
    </row>
    <row r="628" spans="1:23" ht="15.75" customHeight="1">
      <c r="A628" s="2551"/>
      <c r="B628" s="2957"/>
      <c r="C628" s="2551"/>
      <c r="D628" s="2551"/>
      <c r="E628" s="2551"/>
      <c r="F628" s="2958"/>
      <c r="G628" s="2551"/>
      <c r="H628" s="2551"/>
      <c r="I628" s="2551"/>
      <c r="J628" s="2551"/>
      <c r="K628" s="2551"/>
      <c r="L628" s="2551"/>
      <c r="M628" s="2960"/>
      <c r="N628" s="2961"/>
      <c r="O628" s="2960"/>
      <c r="P628" s="2961"/>
      <c r="Q628" s="2551"/>
      <c r="R628" s="2551"/>
      <c r="S628" s="2551"/>
      <c r="T628" s="2551"/>
      <c r="U628" s="2551"/>
      <c r="V628" s="2551"/>
      <c r="W628" s="2551"/>
    </row>
    <row r="629" spans="1:23" ht="15.75" customHeight="1">
      <c r="A629" s="2551"/>
      <c r="B629" s="2957"/>
      <c r="C629" s="2551"/>
      <c r="D629" s="2551"/>
      <c r="E629" s="2551"/>
      <c r="F629" s="2958"/>
      <c r="G629" s="2551"/>
      <c r="H629" s="2551"/>
      <c r="I629" s="2551"/>
      <c r="J629" s="2551"/>
      <c r="K629" s="2551"/>
      <c r="L629" s="2551"/>
      <c r="M629" s="2960"/>
      <c r="N629" s="2961"/>
      <c r="O629" s="2960"/>
      <c r="P629" s="2961"/>
      <c r="Q629" s="2551"/>
      <c r="R629" s="2551"/>
      <c r="S629" s="2551"/>
      <c r="T629" s="2551"/>
      <c r="U629" s="2551"/>
      <c r="V629" s="2551"/>
      <c r="W629" s="2551"/>
    </row>
    <row r="630" spans="1:23" ht="15.75" customHeight="1">
      <c r="A630" s="2551"/>
      <c r="B630" s="2957"/>
      <c r="C630" s="2551"/>
      <c r="D630" s="2551"/>
      <c r="E630" s="2551"/>
      <c r="F630" s="2958"/>
      <c r="G630" s="2551"/>
      <c r="H630" s="2551"/>
      <c r="I630" s="2551"/>
      <c r="J630" s="2551"/>
      <c r="K630" s="2551"/>
      <c r="L630" s="2551"/>
      <c r="M630" s="2960"/>
      <c r="N630" s="2961"/>
      <c r="O630" s="2960"/>
      <c r="P630" s="2961"/>
      <c r="Q630" s="2551"/>
      <c r="R630" s="2551"/>
      <c r="S630" s="2551"/>
      <c r="T630" s="2551"/>
      <c r="U630" s="2551"/>
      <c r="V630" s="2551"/>
      <c r="W630" s="2551"/>
    </row>
    <row r="631" spans="1:23" ht="15.75" customHeight="1">
      <c r="A631" s="2551"/>
      <c r="B631" s="2957"/>
      <c r="C631" s="2551"/>
      <c r="D631" s="2551"/>
      <c r="E631" s="2551"/>
      <c r="F631" s="2958"/>
      <c r="G631" s="2551"/>
      <c r="H631" s="2551"/>
      <c r="I631" s="2551"/>
      <c r="J631" s="2551"/>
      <c r="K631" s="2551"/>
      <c r="L631" s="2551"/>
      <c r="M631" s="2960"/>
      <c r="N631" s="2961"/>
      <c r="O631" s="2960"/>
      <c r="P631" s="2961"/>
      <c r="Q631" s="2551"/>
      <c r="R631" s="2551"/>
      <c r="S631" s="2551"/>
      <c r="T631" s="2551"/>
      <c r="U631" s="2551"/>
      <c r="V631" s="2551"/>
      <c r="W631" s="2551"/>
    </row>
    <row r="632" spans="1:23" ht="15.75" customHeight="1">
      <c r="A632" s="2551"/>
      <c r="B632" s="2957"/>
      <c r="C632" s="2551"/>
      <c r="D632" s="2551"/>
      <c r="E632" s="2551"/>
      <c r="F632" s="2958"/>
      <c r="G632" s="2551"/>
      <c r="H632" s="2551"/>
      <c r="I632" s="2551"/>
      <c r="J632" s="2551"/>
      <c r="K632" s="2551"/>
      <c r="L632" s="2551"/>
      <c r="M632" s="2960"/>
      <c r="N632" s="2961"/>
      <c r="O632" s="2960"/>
      <c r="P632" s="2961"/>
      <c r="Q632" s="2551"/>
      <c r="R632" s="2551"/>
      <c r="S632" s="2551"/>
      <c r="T632" s="2551"/>
      <c r="U632" s="2551"/>
      <c r="V632" s="2551"/>
      <c r="W632" s="2551"/>
    </row>
    <row r="633" spans="1:23" ht="15.75" customHeight="1">
      <c r="A633" s="2551"/>
      <c r="B633" s="2957"/>
      <c r="C633" s="2551"/>
      <c r="D633" s="2551"/>
      <c r="E633" s="2551"/>
      <c r="F633" s="2958"/>
      <c r="G633" s="2551"/>
      <c r="H633" s="2551"/>
      <c r="I633" s="2551"/>
      <c r="J633" s="2551"/>
      <c r="K633" s="2551"/>
      <c r="L633" s="2551"/>
      <c r="M633" s="2960"/>
      <c r="N633" s="2961"/>
      <c r="O633" s="2960"/>
      <c r="P633" s="2961"/>
      <c r="Q633" s="2551"/>
      <c r="R633" s="2551"/>
      <c r="S633" s="2551"/>
      <c r="T633" s="2551"/>
      <c r="U633" s="2551"/>
      <c r="V633" s="2551"/>
      <c r="W633" s="2551"/>
    </row>
    <row r="634" spans="1:23" ht="15.75" customHeight="1">
      <c r="A634" s="2551"/>
      <c r="B634" s="2957"/>
      <c r="C634" s="2551"/>
      <c r="D634" s="2551"/>
      <c r="E634" s="2551"/>
      <c r="F634" s="2958"/>
      <c r="G634" s="2551"/>
      <c r="H634" s="2551"/>
      <c r="I634" s="2551"/>
      <c r="J634" s="2551"/>
      <c r="K634" s="2551"/>
      <c r="L634" s="2551"/>
      <c r="M634" s="2960"/>
      <c r="N634" s="2961"/>
      <c r="O634" s="2960"/>
      <c r="P634" s="2961"/>
      <c r="Q634" s="2551"/>
      <c r="R634" s="2551"/>
      <c r="S634" s="2551"/>
      <c r="T634" s="2551"/>
      <c r="U634" s="2551"/>
      <c r="V634" s="2551"/>
      <c r="W634" s="2551"/>
    </row>
    <row r="635" spans="1:23" ht="15.75" customHeight="1">
      <c r="A635" s="2551"/>
      <c r="B635" s="2957"/>
      <c r="C635" s="2551"/>
      <c r="D635" s="2551"/>
      <c r="E635" s="2551"/>
      <c r="F635" s="2958"/>
      <c r="G635" s="2551"/>
      <c r="H635" s="2551"/>
      <c r="I635" s="2551"/>
      <c r="J635" s="2551"/>
      <c r="K635" s="2551"/>
      <c r="L635" s="2551"/>
      <c r="M635" s="2960"/>
      <c r="N635" s="2961"/>
      <c r="O635" s="2960"/>
      <c r="P635" s="2961"/>
      <c r="Q635" s="2551"/>
      <c r="R635" s="2551"/>
      <c r="S635" s="2551"/>
      <c r="T635" s="2551"/>
      <c r="U635" s="2551"/>
      <c r="V635" s="2551"/>
      <c r="W635" s="2551"/>
    </row>
    <row r="636" spans="1:23" ht="15.75" customHeight="1">
      <c r="A636" s="2551"/>
      <c r="B636" s="2957"/>
      <c r="C636" s="2551"/>
      <c r="D636" s="2551"/>
      <c r="E636" s="2551"/>
      <c r="F636" s="2958"/>
      <c r="G636" s="2551"/>
      <c r="H636" s="2551"/>
      <c r="I636" s="2551"/>
      <c r="J636" s="2551"/>
      <c r="K636" s="2551"/>
      <c r="L636" s="2551"/>
      <c r="M636" s="2960"/>
      <c r="N636" s="2961"/>
      <c r="O636" s="2960"/>
      <c r="P636" s="2961"/>
      <c r="Q636" s="2551"/>
      <c r="R636" s="2551"/>
      <c r="S636" s="2551"/>
      <c r="T636" s="2551"/>
      <c r="U636" s="2551"/>
      <c r="V636" s="2551"/>
      <c r="W636" s="2551"/>
    </row>
    <row r="637" spans="1:23" ht="15.75" customHeight="1">
      <c r="A637" s="2551"/>
      <c r="B637" s="2957"/>
      <c r="C637" s="2551"/>
      <c r="D637" s="2551"/>
      <c r="E637" s="2551"/>
      <c r="F637" s="2958"/>
      <c r="G637" s="2551"/>
      <c r="H637" s="2551"/>
      <c r="I637" s="2551"/>
      <c r="J637" s="2551"/>
      <c r="K637" s="2551"/>
      <c r="L637" s="2551"/>
      <c r="M637" s="2960"/>
      <c r="N637" s="2961"/>
      <c r="O637" s="2960"/>
      <c r="P637" s="2961"/>
      <c r="Q637" s="2551"/>
      <c r="R637" s="2551"/>
      <c r="S637" s="2551"/>
      <c r="T637" s="2551"/>
      <c r="U637" s="2551"/>
      <c r="V637" s="2551"/>
      <c r="W637" s="2551"/>
    </row>
    <row r="638" spans="1:23" ht="15.75" customHeight="1">
      <c r="A638" s="2551"/>
      <c r="B638" s="2957"/>
      <c r="C638" s="2551"/>
      <c r="D638" s="2551"/>
      <c r="E638" s="2551"/>
      <c r="F638" s="2958"/>
      <c r="G638" s="2551"/>
      <c r="H638" s="2551"/>
      <c r="I638" s="2551"/>
      <c r="J638" s="2551"/>
      <c r="K638" s="2551"/>
      <c r="L638" s="2551"/>
      <c r="M638" s="2960"/>
      <c r="N638" s="2961"/>
      <c r="O638" s="2960"/>
      <c r="P638" s="2961"/>
      <c r="Q638" s="2551"/>
      <c r="R638" s="2551"/>
      <c r="S638" s="2551"/>
      <c r="T638" s="2551"/>
      <c r="U638" s="2551"/>
      <c r="V638" s="2551"/>
      <c r="W638" s="2551"/>
    </row>
    <row r="639" spans="1:23" ht="15.75" customHeight="1">
      <c r="A639" s="2551"/>
      <c r="B639" s="2957"/>
      <c r="C639" s="2551"/>
      <c r="D639" s="2551"/>
      <c r="E639" s="2551"/>
      <c r="F639" s="2958"/>
      <c r="G639" s="2551"/>
      <c r="H639" s="2551"/>
      <c r="I639" s="2551"/>
      <c r="J639" s="2551"/>
      <c r="K639" s="2551"/>
      <c r="L639" s="2551"/>
      <c r="M639" s="2960"/>
      <c r="N639" s="2961"/>
      <c r="O639" s="2960"/>
      <c r="P639" s="2961"/>
      <c r="Q639" s="2551"/>
      <c r="R639" s="2551"/>
      <c r="S639" s="2551"/>
      <c r="T639" s="2551"/>
      <c r="U639" s="2551"/>
      <c r="V639" s="2551"/>
      <c r="W639" s="2551"/>
    </row>
    <row r="640" spans="1:23" ht="15.75" customHeight="1">
      <c r="A640" s="2551"/>
      <c r="B640" s="2957"/>
      <c r="C640" s="2551"/>
      <c r="D640" s="2551"/>
      <c r="E640" s="2551"/>
      <c r="F640" s="2958"/>
      <c r="G640" s="2551"/>
      <c r="H640" s="2551"/>
      <c r="I640" s="2551"/>
      <c r="J640" s="2551"/>
      <c r="K640" s="2551"/>
      <c r="L640" s="2551"/>
      <c r="M640" s="2960"/>
      <c r="N640" s="2961"/>
      <c r="O640" s="2960"/>
      <c r="P640" s="2961"/>
      <c r="Q640" s="2551"/>
      <c r="R640" s="2551"/>
      <c r="S640" s="2551"/>
      <c r="T640" s="2551"/>
      <c r="U640" s="2551"/>
      <c r="V640" s="2551"/>
      <c r="W640" s="2551"/>
    </row>
    <row r="641" spans="1:23" ht="15.75" customHeight="1">
      <c r="A641" s="2551"/>
      <c r="B641" s="2957"/>
      <c r="C641" s="2551"/>
      <c r="D641" s="2551"/>
      <c r="E641" s="2551"/>
      <c r="F641" s="2958"/>
      <c r="G641" s="2551"/>
      <c r="H641" s="2551"/>
      <c r="I641" s="2551"/>
      <c r="J641" s="2551"/>
      <c r="K641" s="2551"/>
      <c r="L641" s="2551"/>
      <c r="M641" s="2960"/>
      <c r="N641" s="2961"/>
      <c r="O641" s="2960"/>
      <c r="P641" s="2961"/>
      <c r="Q641" s="2551"/>
      <c r="R641" s="2551"/>
      <c r="S641" s="2551"/>
      <c r="T641" s="2551"/>
      <c r="U641" s="2551"/>
      <c r="V641" s="2551"/>
      <c r="W641" s="2551"/>
    </row>
    <row r="642" spans="1:23" ht="15.75" customHeight="1">
      <c r="A642" s="2551"/>
      <c r="B642" s="2957"/>
      <c r="C642" s="2551"/>
      <c r="D642" s="2551"/>
      <c r="E642" s="2551"/>
      <c r="F642" s="2958"/>
      <c r="G642" s="2551"/>
      <c r="H642" s="2551"/>
      <c r="I642" s="2551"/>
      <c r="J642" s="2551"/>
      <c r="K642" s="2551"/>
      <c r="L642" s="2551"/>
      <c r="M642" s="2960"/>
      <c r="N642" s="2961"/>
      <c r="O642" s="2960"/>
      <c r="P642" s="2961"/>
      <c r="Q642" s="2551"/>
      <c r="R642" s="2551"/>
      <c r="S642" s="2551"/>
      <c r="T642" s="2551"/>
      <c r="U642" s="2551"/>
      <c r="V642" s="2551"/>
      <c r="W642" s="2551"/>
    </row>
    <row r="643" spans="1:23" ht="15.75" customHeight="1">
      <c r="A643" s="2551"/>
      <c r="B643" s="2957"/>
      <c r="C643" s="2551"/>
      <c r="D643" s="2551"/>
      <c r="E643" s="2551"/>
      <c r="F643" s="2958"/>
      <c r="G643" s="2551"/>
      <c r="H643" s="2551"/>
      <c r="I643" s="2551"/>
      <c r="J643" s="2551"/>
      <c r="K643" s="2551"/>
      <c r="L643" s="2551"/>
      <c r="M643" s="2960"/>
      <c r="N643" s="2961"/>
      <c r="O643" s="2960"/>
      <c r="P643" s="2961"/>
      <c r="Q643" s="2551"/>
      <c r="R643" s="2551"/>
      <c r="S643" s="2551"/>
      <c r="T643" s="2551"/>
      <c r="U643" s="2551"/>
      <c r="V643" s="2551"/>
      <c r="W643" s="2551"/>
    </row>
    <row r="644" spans="1:23" ht="15.75" customHeight="1">
      <c r="A644" s="2551"/>
      <c r="B644" s="2957"/>
      <c r="C644" s="2551"/>
      <c r="D644" s="2551"/>
      <c r="E644" s="2551"/>
      <c r="F644" s="2958"/>
      <c r="G644" s="2551"/>
      <c r="H644" s="2551"/>
      <c r="I644" s="2551"/>
      <c r="J644" s="2551"/>
      <c r="K644" s="2551"/>
      <c r="L644" s="2551"/>
      <c r="M644" s="2960"/>
      <c r="N644" s="2961"/>
      <c r="O644" s="2960"/>
      <c r="P644" s="2961"/>
      <c r="Q644" s="2551"/>
      <c r="R644" s="2551"/>
      <c r="S644" s="2551"/>
      <c r="T644" s="2551"/>
      <c r="U644" s="2551"/>
      <c r="V644" s="2551"/>
      <c r="W644" s="2551"/>
    </row>
    <row r="645" spans="1:23" ht="15.75" customHeight="1">
      <c r="A645" s="2551"/>
      <c r="B645" s="2957"/>
      <c r="C645" s="2551"/>
      <c r="D645" s="2551"/>
      <c r="E645" s="2551"/>
      <c r="F645" s="2958"/>
      <c r="G645" s="2551"/>
      <c r="H645" s="2551"/>
      <c r="I645" s="2551"/>
      <c r="J645" s="2551"/>
      <c r="K645" s="2551"/>
      <c r="L645" s="2551"/>
      <c r="M645" s="2960"/>
      <c r="N645" s="2961"/>
      <c r="O645" s="2960"/>
      <c r="P645" s="2961"/>
      <c r="Q645" s="2551"/>
      <c r="R645" s="2551"/>
      <c r="S645" s="2551"/>
      <c r="T645" s="2551"/>
      <c r="U645" s="2551"/>
      <c r="V645" s="2551"/>
      <c r="W645" s="2551"/>
    </row>
    <row r="646" spans="1:23" ht="15.75" customHeight="1">
      <c r="A646" s="2551"/>
      <c r="B646" s="2957"/>
      <c r="C646" s="2551"/>
      <c r="D646" s="2551"/>
      <c r="E646" s="2551"/>
      <c r="F646" s="2958"/>
      <c r="G646" s="2551"/>
      <c r="H646" s="2551"/>
      <c r="I646" s="2551"/>
      <c r="J646" s="2551"/>
      <c r="K646" s="2551"/>
      <c r="L646" s="2551"/>
      <c r="M646" s="2960"/>
      <c r="N646" s="2961"/>
      <c r="O646" s="2960"/>
      <c r="P646" s="2961"/>
      <c r="Q646" s="2551"/>
      <c r="R646" s="2551"/>
      <c r="S646" s="2551"/>
      <c r="T646" s="2551"/>
      <c r="U646" s="2551"/>
      <c r="V646" s="2551"/>
      <c r="W646" s="2551"/>
    </row>
    <row r="647" spans="1:23" ht="15.75" customHeight="1">
      <c r="A647" s="2551"/>
      <c r="B647" s="2957"/>
      <c r="C647" s="2551"/>
      <c r="D647" s="2551"/>
      <c r="E647" s="2551"/>
      <c r="F647" s="2958"/>
      <c r="G647" s="2551"/>
      <c r="H647" s="2551"/>
      <c r="I647" s="2551"/>
      <c r="J647" s="2551"/>
      <c r="K647" s="2551"/>
      <c r="L647" s="2551"/>
      <c r="M647" s="2960"/>
      <c r="N647" s="2961"/>
      <c r="O647" s="2960"/>
      <c r="P647" s="2961"/>
      <c r="Q647" s="2551"/>
      <c r="R647" s="2551"/>
      <c r="S647" s="2551"/>
      <c r="T647" s="2551"/>
      <c r="U647" s="2551"/>
      <c r="V647" s="2551"/>
      <c r="W647" s="2551"/>
    </row>
    <row r="648" spans="1:23" ht="15.75" customHeight="1">
      <c r="A648" s="2551"/>
      <c r="B648" s="2957"/>
      <c r="C648" s="2551"/>
      <c r="D648" s="2551"/>
      <c r="E648" s="2551"/>
      <c r="F648" s="2958"/>
      <c r="G648" s="2551"/>
      <c r="H648" s="2551"/>
      <c r="I648" s="2551"/>
      <c r="J648" s="2551"/>
      <c r="K648" s="2551"/>
      <c r="L648" s="2551"/>
      <c r="M648" s="2960"/>
      <c r="N648" s="2961"/>
      <c r="O648" s="2960"/>
      <c r="P648" s="2961"/>
      <c r="Q648" s="2551"/>
      <c r="R648" s="2551"/>
      <c r="S648" s="2551"/>
      <c r="T648" s="2551"/>
      <c r="U648" s="2551"/>
      <c r="V648" s="2551"/>
      <c r="W648" s="2551"/>
    </row>
    <row r="649" spans="1:23" ht="15.75" customHeight="1">
      <c r="A649" s="2551"/>
      <c r="B649" s="2957"/>
      <c r="C649" s="2551"/>
      <c r="D649" s="2551"/>
      <c r="E649" s="2551"/>
      <c r="F649" s="2958"/>
      <c r="G649" s="2551"/>
      <c r="H649" s="2551"/>
      <c r="I649" s="2551"/>
      <c r="J649" s="2551"/>
      <c r="K649" s="2551"/>
      <c r="L649" s="2551"/>
      <c r="M649" s="2960"/>
      <c r="N649" s="2961"/>
      <c r="O649" s="2960"/>
      <c r="P649" s="2961"/>
      <c r="Q649" s="2551"/>
      <c r="R649" s="2551"/>
      <c r="S649" s="2551"/>
      <c r="T649" s="2551"/>
      <c r="U649" s="2551"/>
      <c r="V649" s="2551"/>
      <c r="W649" s="2551"/>
    </row>
    <row r="650" spans="1:23" ht="15.75" customHeight="1">
      <c r="A650" s="2551"/>
      <c r="B650" s="2957"/>
      <c r="C650" s="2551"/>
      <c r="D650" s="2551"/>
      <c r="E650" s="2551"/>
      <c r="F650" s="2958"/>
      <c r="G650" s="2551"/>
      <c r="H650" s="2551"/>
      <c r="I650" s="2551"/>
      <c r="J650" s="2551"/>
      <c r="K650" s="2551"/>
      <c r="L650" s="2551"/>
      <c r="M650" s="2960"/>
      <c r="N650" s="2961"/>
      <c r="O650" s="2960"/>
      <c r="P650" s="2961"/>
      <c r="Q650" s="2551"/>
      <c r="R650" s="2551"/>
      <c r="S650" s="2551"/>
      <c r="T650" s="2551"/>
      <c r="U650" s="2551"/>
      <c r="V650" s="2551"/>
      <c r="W650" s="2551"/>
    </row>
    <row r="651" spans="1:23" ht="15.75" customHeight="1">
      <c r="A651" s="2551"/>
      <c r="B651" s="2957"/>
      <c r="C651" s="2551"/>
      <c r="D651" s="2551"/>
      <c r="E651" s="2551"/>
      <c r="F651" s="2958"/>
      <c r="G651" s="2551"/>
      <c r="H651" s="2551"/>
      <c r="I651" s="2551"/>
      <c r="J651" s="2551"/>
      <c r="K651" s="2551"/>
      <c r="L651" s="2551"/>
      <c r="M651" s="2960"/>
      <c r="N651" s="2961"/>
      <c r="O651" s="2960"/>
      <c r="P651" s="2961"/>
      <c r="Q651" s="2551"/>
      <c r="R651" s="2551"/>
      <c r="S651" s="2551"/>
      <c r="T651" s="2551"/>
      <c r="U651" s="2551"/>
      <c r="V651" s="2551"/>
      <c r="W651" s="2551"/>
    </row>
    <row r="652" spans="1:23" ht="15.75" customHeight="1">
      <c r="A652" s="2551"/>
      <c r="B652" s="2957"/>
      <c r="C652" s="2551"/>
      <c r="D652" s="2551"/>
      <c r="E652" s="2551"/>
      <c r="F652" s="2958"/>
      <c r="G652" s="2551"/>
      <c r="H652" s="2551"/>
      <c r="I652" s="2551"/>
      <c r="J652" s="2551"/>
      <c r="K652" s="2551"/>
      <c r="L652" s="2551"/>
      <c r="M652" s="2960"/>
      <c r="N652" s="2961"/>
      <c r="O652" s="2960"/>
      <c r="P652" s="2961"/>
      <c r="Q652" s="2551"/>
      <c r="R652" s="2551"/>
      <c r="S652" s="2551"/>
      <c r="T652" s="2551"/>
      <c r="U652" s="2551"/>
      <c r="V652" s="2551"/>
      <c r="W652" s="2551"/>
    </row>
    <row r="653" spans="1:23" ht="15.75" customHeight="1">
      <c r="A653" s="2551"/>
      <c r="B653" s="2957"/>
      <c r="C653" s="2551"/>
      <c r="D653" s="2551"/>
      <c r="E653" s="2551"/>
      <c r="F653" s="2958"/>
      <c r="G653" s="2551"/>
      <c r="H653" s="2551"/>
      <c r="I653" s="2551"/>
      <c r="J653" s="2551"/>
      <c r="K653" s="2551"/>
      <c r="L653" s="2551"/>
      <c r="M653" s="2960"/>
      <c r="N653" s="2961"/>
      <c r="O653" s="2960"/>
      <c r="P653" s="2961"/>
      <c r="Q653" s="2551"/>
      <c r="R653" s="2551"/>
      <c r="S653" s="2551"/>
      <c r="T653" s="2551"/>
      <c r="U653" s="2551"/>
      <c r="V653" s="2551"/>
      <c r="W653" s="2551"/>
    </row>
    <row r="654" spans="1:23" ht="15.75" customHeight="1">
      <c r="A654" s="2551"/>
      <c r="B654" s="2957"/>
      <c r="C654" s="2551"/>
      <c r="D654" s="2551"/>
      <c r="E654" s="2551"/>
      <c r="F654" s="2958"/>
      <c r="G654" s="2551"/>
      <c r="H654" s="2551"/>
      <c r="I654" s="2551"/>
      <c r="J654" s="2551"/>
      <c r="K654" s="2551"/>
      <c r="L654" s="2551"/>
      <c r="M654" s="2960"/>
      <c r="N654" s="2961"/>
      <c r="O654" s="2960"/>
      <c r="P654" s="2961"/>
      <c r="Q654" s="2551"/>
      <c r="R654" s="2551"/>
      <c r="S654" s="2551"/>
      <c r="T654" s="2551"/>
      <c r="U654" s="2551"/>
      <c r="V654" s="2551"/>
      <c r="W654" s="2551"/>
    </row>
    <row r="655" spans="1:23" ht="15.75" customHeight="1">
      <c r="A655" s="2551"/>
      <c r="B655" s="2957"/>
      <c r="C655" s="2551"/>
      <c r="D655" s="2551"/>
      <c r="E655" s="2551"/>
      <c r="F655" s="2958"/>
      <c r="G655" s="2551"/>
      <c r="H655" s="2551"/>
      <c r="I655" s="2551"/>
      <c r="J655" s="2551"/>
      <c r="K655" s="2551"/>
      <c r="L655" s="2551"/>
      <c r="M655" s="2960"/>
      <c r="N655" s="2961"/>
      <c r="O655" s="2960"/>
      <c r="P655" s="2961"/>
      <c r="Q655" s="2551"/>
      <c r="R655" s="2551"/>
      <c r="S655" s="2551"/>
      <c r="T655" s="2551"/>
      <c r="U655" s="2551"/>
      <c r="V655" s="2551"/>
      <c r="W655" s="2551"/>
    </row>
    <row r="656" spans="1:23" ht="15.75" customHeight="1">
      <c r="A656" s="2551"/>
      <c r="B656" s="2957"/>
      <c r="C656" s="2551"/>
      <c r="D656" s="2551"/>
      <c r="E656" s="2551"/>
      <c r="F656" s="2958"/>
      <c r="G656" s="2551"/>
      <c r="H656" s="2551"/>
      <c r="I656" s="2551"/>
      <c r="J656" s="2551"/>
      <c r="K656" s="2551"/>
      <c r="L656" s="2551"/>
      <c r="M656" s="2960"/>
      <c r="N656" s="2961"/>
      <c r="O656" s="2960"/>
      <c r="P656" s="2961"/>
      <c r="Q656" s="2551"/>
      <c r="R656" s="2551"/>
      <c r="S656" s="2551"/>
      <c r="T656" s="2551"/>
      <c r="U656" s="2551"/>
      <c r="V656" s="2551"/>
      <c r="W656" s="2551"/>
    </row>
    <row r="657" spans="1:23" ht="15.75" customHeight="1">
      <c r="A657" s="2551"/>
      <c r="B657" s="2957"/>
      <c r="C657" s="2551"/>
      <c r="D657" s="2551"/>
      <c r="E657" s="2551"/>
      <c r="F657" s="2958"/>
      <c r="G657" s="2551"/>
      <c r="H657" s="2551"/>
      <c r="I657" s="2551"/>
      <c r="J657" s="2551"/>
      <c r="K657" s="2551"/>
      <c r="L657" s="2551"/>
      <c r="M657" s="2960"/>
      <c r="N657" s="2961"/>
      <c r="O657" s="2960"/>
      <c r="P657" s="2961"/>
      <c r="Q657" s="2551"/>
      <c r="R657" s="2551"/>
      <c r="S657" s="2551"/>
      <c r="T657" s="2551"/>
      <c r="U657" s="2551"/>
      <c r="V657" s="2551"/>
      <c r="W657" s="2551"/>
    </row>
    <row r="658" spans="1:23" ht="15.75" customHeight="1">
      <c r="A658" s="2551"/>
      <c r="B658" s="2957"/>
      <c r="C658" s="2551"/>
      <c r="D658" s="2551"/>
      <c r="E658" s="2551"/>
      <c r="F658" s="2958"/>
      <c r="G658" s="2551"/>
      <c r="H658" s="2551"/>
      <c r="I658" s="2551"/>
      <c r="J658" s="2551"/>
      <c r="K658" s="2551"/>
      <c r="L658" s="2551"/>
      <c r="M658" s="2960"/>
      <c r="N658" s="2961"/>
      <c r="O658" s="2960"/>
      <c r="P658" s="2961"/>
      <c r="Q658" s="2551"/>
      <c r="R658" s="2551"/>
      <c r="S658" s="2551"/>
      <c r="T658" s="2551"/>
      <c r="U658" s="2551"/>
      <c r="V658" s="2551"/>
      <c r="W658" s="2551"/>
    </row>
    <row r="659" spans="1:23" ht="15.75" customHeight="1">
      <c r="A659" s="2551"/>
      <c r="B659" s="2957"/>
      <c r="C659" s="2551"/>
      <c r="D659" s="2551"/>
      <c r="E659" s="2551"/>
      <c r="F659" s="2958"/>
      <c r="G659" s="2551"/>
      <c r="H659" s="2551"/>
      <c r="I659" s="2551"/>
      <c r="J659" s="2551"/>
      <c r="K659" s="2551"/>
      <c r="L659" s="2551"/>
      <c r="M659" s="2960"/>
      <c r="N659" s="2961"/>
      <c r="O659" s="2960"/>
      <c r="P659" s="2961"/>
      <c r="Q659" s="2551"/>
      <c r="R659" s="2551"/>
      <c r="S659" s="2551"/>
      <c r="T659" s="2551"/>
      <c r="U659" s="2551"/>
      <c r="V659" s="2551"/>
      <c r="W659" s="2551"/>
    </row>
    <row r="660" spans="1:23" ht="15.75" customHeight="1">
      <c r="A660" s="2551"/>
      <c r="B660" s="2957"/>
      <c r="C660" s="2551"/>
      <c r="D660" s="2551"/>
      <c r="E660" s="2551"/>
      <c r="F660" s="2958"/>
      <c r="G660" s="2551"/>
      <c r="H660" s="2551"/>
      <c r="I660" s="2551"/>
      <c r="J660" s="2551"/>
      <c r="K660" s="2551"/>
      <c r="L660" s="2551"/>
      <c r="M660" s="2960"/>
      <c r="N660" s="2961"/>
      <c r="O660" s="2960"/>
      <c r="P660" s="2961"/>
      <c r="Q660" s="2551"/>
      <c r="R660" s="2551"/>
      <c r="S660" s="2551"/>
      <c r="T660" s="2551"/>
      <c r="U660" s="2551"/>
      <c r="V660" s="2551"/>
      <c r="W660" s="2551"/>
    </row>
    <row r="661" spans="1:23" ht="15.75" customHeight="1">
      <c r="A661" s="2551"/>
      <c r="B661" s="2957"/>
      <c r="C661" s="2551"/>
      <c r="D661" s="2551"/>
      <c r="E661" s="2551"/>
      <c r="F661" s="2958"/>
      <c r="G661" s="2551"/>
      <c r="H661" s="2551"/>
      <c r="I661" s="2551"/>
      <c r="J661" s="2551"/>
      <c r="K661" s="2551"/>
      <c r="L661" s="2551"/>
      <c r="M661" s="2960"/>
      <c r="N661" s="2961"/>
      <c r="O661" s="2960"/>
      <c r="P661" s="2961"/>
      <c r="Q661" s="2551"/>
      <c r="R661" s="2551"/>
      <c r="S661" s="2551"/>
      <c r="T661" s="2551"/>
      <c r="U661" s="2551"/>
      <c r="V661" s="2551"/>
      <c r="W661" s="2551"/>
    </row>
    <row r="662" spans="1:23" ht="15.75" customHeight="1">
      <c r="A662" s="2551"/>
      <c r="B662" s="2957"/>
      <c r="C662" s="2551"/>
      <c r="D662" s="2551"/>
      <c r="E662" s="2551"/>
      <c r="F662" s="2958"/>
      <c r="G662" s="2551"/>
      <c r="H662" s="2551"/>
      <c r="I662" s="2551"/>
      <c r="J662" s="2551"/>
      <c r="K662" s="2551"/>
      <c r="L662" s="2551"/>
      <c r="M662" s="2960"/>
      <c r="N662" s="2961"/>
      <c r="O662" s="2960"/>
      <c r="P662" s="2961"/>
      <c r="Q662" s="2551"/>
      <c r="R662" s="2551"/>
      <c r="S662" s="2551"/>
      <c r="T662" s="2551"/>
      <c r="U662" s="2551"/>
      <c r="V662" s="2551"/>
      <c r="W662" s="2551"/>
    </row>
    <row r="663" spans="1:23" ht="15.75" customHeight="1">
      <c r="A663" s="2551"/>
      <c r="B663" s="2957"/>
      <c r="C663" s="2551"/>
      <c r="D663" s="2551"/>
      <c r="E663" s="2551"/>
      <c r="F663" s="2958"/>
      <c r="G663" s="2551"/>
      <c r="H663" s="2551"/>
      <c r="I663" s="2551"/>
      <c r="J663" s="2551"/>
      <c r="K663" s="2551"/>
      <c r="L663" s="2551"/>
      <c r="M663" s="2960"/>
      <c r="N663" s="2961"/>
      <c r="O663" s="2960"/>
      <c r="P663" s="2961"/>
      <c r="Q663" s="2551"/>
      <c r="R663" s="2551"/>
      <c r="S663" s="2551"/>
      <c r="T663" s="2551"/>
      <c r="U663" s="2551"/>
      <c r="V663" s="2551"/>
      <c r="W663" s="2551"/>
    </row>
    <row r="664" spans="1:23" ht="15.75" customHeight="1">
      <c r="A664" s="2551"/>
      <c r="B664" s="2957"/>
      <c r="C664" s="2551"/>
      <c r="D664" s="2551"/>
      <c r="E664" s="2551"/>
      <c r="F664" s="2958"/>
      <c r="G664" s="2551"/>
      <c r="H664" s="2551"/>
      <c r="I664" s="2551"/>
      <c r="J664" s="2551"/>
      <c r="K664" s="2551"/>
      <c r="L664" s="2551"/>
      <c r="M664" s="2960"/>
      <c r="N664" s="2961"/>
      <c r="O664" s="2960"/>
      <c r="P664" s="2961"/>
      <c r="Q664" s="2551"/>
      <c r="R664" s="2551"/>
      <c r="S664" s="2551"/>
      <c r="T664" s="2551"/>
      <c r="U664" s="2551"/>
      <c r="V664" s="2551"/>
      <c r="W664" s="2551"/>
    </row>
    <row r="665" spans="1:23" ht="15.75" customHeight="1">
      <c r="A665" s="2551"/>
      <c r="B665" s="2957"/>
      <c r="C665" s="2551"/>
      <c r="D665" s="2551"/>
      <c r="E665" s="2551"/>
      <c r="F665" s="2958"/>
      <c r="G665" s="2551"/>
      <c r="H665" s="2551"/>
      <c r="I665" s="2551"/>
      <c r="J665" s="2551"/>
      <c r="K665" s="2551"/>
      <c r="L665" s="2551"/>
      <c r="M665" s="2960"/>
      <c r="N665" s="2961"/>
      <c r="O665" s="2960"/>
      <c r="P665" s="2961"/>
      <c r="Q665" s="2551"/>
      <c r="R665" s="2551"/>
      <c r="S665" s="2551"/>
      <c r="T665" s="2551"/>
      <c r="U665" s="2551"/>
      <c r="V665" s="2551"/>
      <c r="W665" s="2551"/>
    </row>
    <row r="666" spans="1:23" ht="15.75" customHeight="1">
      <c r="A666" s="2551"/>
      <c r="B666" s="2957"/>
      <c r="C666" s="2551"/>
      <c r="D666" s="2551"/>
      <c r="E666" s="2551"/>
      <c r="F666" s="2958"/>
      <c r="G666" s="2551"/>
      <c r="H666" s="2551"/>
      <c r="I666" s="2551"/>
      <c r="J666" s="2551"/>
      <c r="K666" s="2551"/>
      <c r="L666" s="2551"/>
      <c r="M666" s="2960"/>
      <c r="N666" s="2961"/>
      <c r="O666" s="2960"/>
      <c r="P666" s="2961"/>
      <c r="Q666" s="2551"/>
      <c r="R666" s="2551"/>
      <c r="S666" s="2551"/>
      <c r="T666" s="2551"/>
      <c r="U666" s="2551"/>
      <c r="V666" s="2551"/>
      <c r="W666" s="2551"/>
    </row>
    <row r="667" spans="1:23" ht="15.75" customHeight="1">
      <c r="A667" s="2551"/>
      <c r="B667" s="2957"/>
      <c r="C667" s="2551"/>
      <c r="D667" s="2551"/>
      <c r="E667" s="2551"/>
      <c r="F667" s="2958"/>
      <c r="G667" s="2551"/>
      <c r="H667" s="2551"/>
      <c r="I667" s="2551"/>
      <c r="J667" s="2551"/>
      <c r="K667" s="2551"/>
      <c r="L667" s="2551"/>
      <c r="M667" s="2960"/>
      <c r="N667" s="2961"/>
      <c r="O667" s="2960"/>
      <c r="P667" s="2961"/>
      <c r="Q667" s="2551"/>
      <c r="R667" s="2551"/>
      <c r="S667" s="2551"/>
      <c r="T667" s="2551"/>
      <c r="U667" s="2551"/>
      <c r="V667" s="2551"/>
      <c r="W667" s="2551"/>
    </row>
    <row r="668" spans="1:23" ht="15.75" customHeight="1">
      <c r="A668" s="2551"/>
      <c r="B668" s="2957"/>
      <c r="C668" s="2551"/>
      <c r="D668" s="2551"/>
      <c r="E668" s="2551"/>
      <c r="F668" s="2958"/>
      <c r="G668" s="2551"/>
      <c r="H668" s="2551"/>
      <c r="I668" s="2551"/>
      <c r="J668" s="2551"/>
      <c r="K668" s="2551"/>
      <c r="L668" s="2551"/>
      <c r="M668" s="2960"/>
      <c r="N668" s="2961"/>
      <c r="O668" s="2960"/>
      <c r="P668" s="2961"/>
      <c r="Q668" s="2551"/>
      <c r="R668" s="2551"/>
      <c r="S668" s="2551"/>
      <c r="T668" s="2551"/>
      <c r="U668" s="2551"/>
      <c r="V668" s="2551"/>
      <c r="W668" s="2551"/>
    </row>
    <row r="669" spans="1:23" ht="15.75" customHeight="1">
      <c r="A669" s="2551"/>
      <c r="B669" s="2957"/>
      <c r="C669" s="2551"/>
      <c r="D669" s="2551"/>
      <c r="E669" s="2551"/>
      <c r="F669" s="2958"/>
      <c r="G669" s="2551"/>
      <c r="H669" s="2551"/>
      <c r="I669" s="2551"/>
      <c r="J669" s="2551"/>
      <c r="K669" s="2551"/>
      <c r="L669" s="2551"/>
      <c r="M669" s="2960"/>
      <c r="N669" s="2961"/>
      <c r="O669" s="2960"/>
      <c r="P669" s="2961"/>
      <c r="Q669" s="2551"/>
      <c r="R669" s="2551"/>
      <c r="S669" s="2551"/>
      <c r="T669" s="2551"/>
      <c r="U669" s="2551"/>
      <c r="V669" s="2551"/>
      <c r="W669" s="2551"/>
    </row>
    <row r="670" spans="1:23" ht="15.75" customHeight="1">
      <c r="A670" s="2551"/>
      <c r="B670" s="2957"/>
      <c r="C670" s="2551"/>
      <c r="D670" s="2551"/>
      <c r="E670" s="2551"/>
      <c r="F670" s="2958"/>
      <c r="G670" s="2551"/>
      <c r="H670" s="2551"/>
      <c r="I670" s="2551"/>
      <c r="J670" s="2551"/>
      <c r="K670" s="2551"/>
      <c r="L670" s="2551"/>
      <c r="M670" s="2960"/>
      <c r="N670" s="2961"/>
      <c r="O670" s="2960"/>
      <c r="P670" s="2961"/>
      <c r="Q670" s="2551"/>
      <c r="R670" s="2551"/>
      <c r="S670" s="2551"/>
      <c r="T670" s="2551"/>
      <c r="U670" s="2551"/>
      <c r="V670" s="2551"/>
      <c r="W670" s="2551"/>
    </row>
    <row r="671" spans="1:23" ht="15.75" customHeight="1">
      <c r="A671" s="2551"/>
      <c r="B671" s="2957"/>
      <c r="C671" s="2551"/>
      <c r="D671" s="2551"/>
      <c r="E671" s="2551"/>
      <c r="F671" s="2958"/>
      <c r="G671" s="2551"/>
      <c r="H671" s="2551"/>
      <c r="I671" s="2551"/>
      <c r="J671" s="2551"/>
      <c r="K671" s="2551"/>
      <c r="L671" s="2551"/>
      <c r="M671" s="2960"/>
      <c r="N671" s="2961"/>
      <c r="O671" s="2960"/>
      <c r="P671" s="2961"/>
      <c r="Q671" s="2551"/>
      <c r="R671" s="2551"/>
      <c r="S671" s="2551"/>
      <c r="T671" s="2551"/>
      <c r="U671" s="2551"/>
      <c r="V671" s="2551"/>
      <c r="W671" s="2551"/>
    </row>
    <row r="672" spans="1:23" ht="15.75" customHeight="1">
      <c r="A672" s="2551"/>
      <c r="B672" s="2957"/>
      <c r="C672" s="2551"/>
      <c r="D672" s="2551"/>
      <c r="E672" s="2551"/>
      <c r="F672" s="2958"/>
      <c r="G672" s="2551"/>
      <c r="H672" s="2551"/>
      <c r="I672" s="2551"/>
      <c r="J672" s="2551"/>
      <c r="K672" s="2551"/>
      <c r="L672" s="2551"/>
      <c r="M672" s="2960"/>
      <c r="N672" s="2961"/>
      <c r="O672" s="2960"/>
      <c r="P672" s="2961"/>
      <c r="Q672" s="2551"/>
      <c r="R672" s="2551"/>
      <c r="S672" s="2551"/>
      <c r="T672" s="2551"/>
      <c r="U672" s="2551"/>
      <c r="V672" s="2551"/>
      <c r="W672" s="2551"/>
    </row>
    <row r="673" spans="1:23" ht="15.75" customHeight="1">
      <c r="A673" s="2551"/>
      <c r="B673" s="2957"/>
      <c r="C673" s="2551"/>
      <c r="D673" s="2551"/>
      <c r="E673" s="2551"/>
      <c r="F673" s="2958"/>
      <c r="G673" s="2551"/>
      <c r="H673" s="2551"/>
      <c r="I673" s="2551"/>
      <c r="J673" s="2551"/>
      <c r="K673" s="2551"/>
      <c r="L673" s="2551"/>
      <c r="M673" s="2960"/>
      <c r="N673" s="2961"/>
      <c r="O673" s="2960"/>
      <c r="P673" s="2961"/>
      <c r="Q673" s="2551"/>
      <c r="R673" s="2551"/>
      <c r="S673" s="2551"/>
      <c r="T673" s="2551"/>
      <c r="U673" s="2551"/>
      <c r="V673" s="2551"/>
      <c r="W673" s="2551"/>
    </row>
    <row r="674" spans="1:23" ht="15.75" customHeight="1">
      <c r="A674" s="2551"/>
      <c r="B674" s="2957"/>
      <c r="C674" s="2551"/>
      <c r="D674" s="2551"/>
      <c r="E674" s="2551"/>
      <c r="F674" s="2958"/>
      <c r="G674" s="2551"/>
      <c r="H674" s="2551"/>
      <c r="I674" s="2551"/>
      <c r="J674" s="2551"/>
      <c r="K674" s="2551"/>
      <c r="L674" s="2551"/>
      <c r="M674" s="2960"/>
      <c r="N674" s="2961"/>
      <c r="O674" s="2960"/>
      <c r="P674" s="2961"/>
      <c r="Q674" s="2551"/>
      <c r="R674" s="2551"/>
      <c r="S674" s="2551"/>
      <c r="T674" s="2551"/>
      <c r="U674" s="2551"/>
      <c r="V674" s="2551"/>
      <c r="W674" s="2551"/>
    </row>
    <row r="675" spans="1:23" ht="15.75" customHeight="1">
      <c r="A675" s="2551"/>
      <c r="B675" s="2957"/>
      <c r="C675" s="2551"/>
      <c r="D675" s="2551"/>
      <c r="E675" s="2551"/>
      <c r="F675" s="2958"/>
      <c r="G675" s="2551"/>
      <c r="H675" s="2551"/>
      <c r="I675" s="2551"/>
      <c r="J675" s="2551"/>
      <c r="K675" s="2551"/>
      <c r="L675" s="2551"/>
      <c r="M675" s="2960"/>
      <c r="N675" s="2961"/>
      <c r="O675" s="2960"/>
      <c r="P675" s="2961"/>
      <c r="Q675" s="2551"/>
      <c r="R675" s="2551"/>
      <c r="S675" s="2551"/>
      <c r="T675" s="2551"/>
      <c r="U675" s="2551"/>
      <c r="V675" s="2551"/>
      <c r="W675" s="2551"/>
    </row>
    <row r="676" spans="1:23" ht="15.75" customHeight="1">
      <c r="A676" s="2551"/>
      <c r="B676" s="2957"/>
      <c r="C676" s="2551"/>
      <c r="D676" s="2551"/>
      <c r="E676" s="2551"/>
      <c r="F676" s="2958"/>
      <c r="G676" s="2551"/>
      <c r="H676" s="2551"/>
      <c r="I676" s="2551"/>
      <c r="J676" s="2551"/>
      <c r="K676" s="2551"/>
      <c r="L676" s="2551"/>
      <c r="M676" s="2960"/>
      <c r="N676" s="2961"/>
      <c r="O676" s="2960"/>
      <c r="P676" s="2961"/>
      <c r="Q676" s="2551"/>
      <c r="R676" s="2551"/>
      <c r="S676" s="2551"/>
      <c r="T676" s="2551"/>
      <c r="U676" s="2551"/>
      <c r="V676" s="2551"/>
      <c r="W676" s="2551"/>
    </row>
    <row r="677" spans="1:23" ht="15.75" customHeight="1">
      <c r="A677" s="2551"/>
      <c r="B677" s="2957"/>
      <c r="C677" s="2551"/>
      <c r="D677" s="2551"/>
      <c r="E677" s="2551"/>
      <c r="F677" s="2958"/>
      <c r="G677" s="2551"/>
      <c r="H677" s="2551"/>
      <c r="I677" s="2551"/>
      <c r="J677" s="2551"/>
      <c r="K677" s="2551"/>
      <c r="L677" s="2551"/>
      <c r="M677" s="2960"/>
      <c r="N677" s="2961"/>
      <c r="O677" s="2960"/>
      <c r="P677" s="2961"/>
      <c r="Q677" s="2551"/>
      <c r="R677" s="2551"/>
      <c r="S677" s="2551"/>
      <c r="T677" s="2551"/>
      <c r="U677" s="2551"/>
      <c r="V677" s="2551"/>
      <c r="W677" s="2551"/>
    </row>
    <row r="678" spans="1:23" ht="15.75" customHeight="1">
      <c r="A678" s="2551"/>
      <c r="B678" s="2957"/>
      <c r="C678" s="2551"/>
      <c r="D678" s="2551"/>
      <c r="E678" s="2551"/>
      <c r="F678" s="2958"/>
      <c r="G678" s="2551"/>
      <c r="H678" s="2551"/>
      <c r="I678" s="2551"/>
      <c r="J678" s="2551"/>
      <c r="K678" s="2551"/>
      <c r="L678" s="2551"/>
      <c r="M678" s="2960"/>
      <c r="N678" s="2961"/>
      <c r="O678" s="2960"/>
      <c r="P678" s="2961"/>
      <c r="Q678" s="2551"/>
      <c r="R678" s="2551"/>
      <c r="S678" s="2551"/>
      <c r="T678" s="2551"/>
      <c r="U678" s="2551"/>
      <c r="V678" s="2551"/>
      <c r="W678" s="2551"/>
    </row>
    <row r="679" spans="1:23" ht="15.75" customHeight="1">
      <c r="A679" s="2551"/>
      <c r="B679" s="2957"/>
      <c r="C679" s="2551"/>
      <c r="D679" s="2551"/>
      <c r="E679" s="2551"/>
      <c r="F679" s="2958"/>
      <c r="G679" s="2551"/>
      <c r="H679" s="2551"/>
      <c r="I679" s="2551"/>
      <c r="J679" s="2551"/>
      <c r="K679" s="2551"/>
      <c r="L679" s="2551"/>
      <c r="M679" s="2960"/>
      <c r="N679" s="2961"/>
      <c r="O679" s="2960"/>
      <c r="P679" s="2961"/>
      <c r="Q679" s="2551"/>
      <c r="R679" s="2551"/>
      <c r="S679" s="2551"/>
      <c r="T679" s="2551"/>
      <c r="U679" s="2551"/>
      <c r="V679" s="2551"/>
      <c r="W679" s="2551"/>
    </row>
    <row r="680" spans="1:23" ht="15.75" customHeight="1">
      <c r="A680" s="2551"/>
      <c r="B680" s="2957"/>
      <c r="C680" s="2551"/>
      <c r="D680" s="2551"/>
      <c r="E680" s="2551"/>
      <c r="F680" s="2958"/>
      <c r="G680" s="2551"/>
      <c r="H680" s="2551"/>
      <c r="I680" s="2551"/>
      <c r="J680" s="2551"/>
      <c r="K680" s="2551"/>
      <c r="L680" s="2551"/>
      <c r="M680" s="2960"/>
      <c r="N680" s="2961"/>
      <c r="O680" s="2960"/>
      <c r="P680" s="2961"/>
      <c r="Q680" s="2551"/>
      <c r="R680" s="2551"/>
      <c r="S680" s="2551"/>
      <c r="T680" s="2551"/>
      <c r="U680" s="2551"/>
      <c r="V680" s="2551"/>
      <c r="W680" s="2551"/>
    </row>
    <row r="681" spans="1:23" ht="15.75" customHeight="1">
      <c r="A681" s="2551"/>
      <c r="B681" s="2957"/>
      <c r="C681" s="2551"/>
      <c r="D681" s="2551"/>
      <c r="E681" s="2551"/>
      <c r="F681" s="2958"/>
      <c r="G681" s="2551"/>
      <c r="H681" s="2551"/>
      <c r="I681" s="2551"/>
      <c r="J681" s="2551"/>
      <c r="K681" s="2551"/>
      <c r="L681" s="2551"/>
      <c r="M681" s="2960"/>
      <c r="N681" s="2961"/>
      <c r="O681" s="2960"/>
      <c r="P681" s="2961"/>
      <c r="Q681" s="2551"/>
      <c r="R681" s="2551"/>
      <c r="S681" s="2551"/>
      <c r="T681" s="2551"/>
      <c r="U681" s="2551"/>
      <c r="V681" s="2551"/>
      <c r="W681" s="2551"/>
    </row>
    <row r="682" spans="1:23" ht="15.75" customHeight="1">
      <c r="A682" s="2551"/>
      <c r="B682" s="2957"/>
      <c r="C682" s="2551"/>
      <c r="D682" s="2551"/>
      <c r="E682" s="2551"/>
      <c r="F682" s="2958"/>
      <c r="G682" s="2551"/>
      <c r="H682" s="2551"/>
      <c r="I682" s="2551"/>
      <c r="J682" s="2551"/>
      <c r="K682" s="2551"/>
      <c r="L682" s="2551"/>
      <c r="M682" s="2960"/>
      <c r="N682" s="2961"/>
      <c r="O682" s="2960"/>
      <c r="P682" s="2961"/>
      <c r="Q682" s="2551"/>
      <c r="R682" s="2551"/>
      <c r="S682" s="2551"/>
      <c r="T682" s="2551"/>
      <c r="U682" s="2551"/>
      <c r="V682" s="2551"/>
      <c r="W682" s="2551"/>
    </row>
    <row r="683" spans="1:23" ht="15.75" customHeight="1">
      <c r="A683" s="2551"/>
      <c r="B683" s="2957"/>
      <c r="C683" s="2551"/>
      <c r="D683" s="2551"/>
      <c r="E683" s="2551"/>
      <c r="F683" s="2958"/>
      <c r="G683" s="2551"/>
      <c r="H683" s="2551"/>
      <c r="I683" s="2551"/>
      <c r="J683" s="2551"/>
      <c r="K683" s="2551"/>
      <c r="L683" s="2551"/>
      <c r="M683" s="2960"/>
      <c r="N683" s="2961"/>
      <c r="O683" s="2960"/>
      <c r="P683" s="2961"/>
      <c r="Q683" s="2551"/>
      <c r="R683" s="2551"/>
      <c r="S683" s="2551"/>
      <c r="T683" s="2551"/>
      <c r="U683" s="2551"/>
      <c r="V683" s="2551"/>
      <c r="W683" s="2551"/>
    </row>
    <row r="684" spans="1:23" ht="15.75" customHeight="1">
      <c r="A684" s="2551"/>
      <c r="B684" s="2957"/>
      <c r="C684" s="2551"/>
      <c r="D684" s="2551"/>
      <c r="E684" s="2551"/>
      <c r="F684" s="2958"/>
      <c r="G684" s="2551"/>
      <c r="H684" s="2551"/>
      <c r="I684" s="2551"/>
      <c r="J684" s="2551"/>
      <c r="K684" s="2551"/>
      <c r="L684" s="2551"/>
      <c r="M684" s="2960"/>
      <c r="N684" s="2961"/>
      <c r="O684" s="2960"/>
      <c r="P684" s="2961"/>
      <c r="Q684" s="2551"/>
      <c r="R684" s="2551"/>
      <c r="S684" s="2551"/>
      <c r="T684" s="2551"/>
      <c r="U684" s="2551"/>
      <c r="V684" s="2551"/>
      <c r="W684" s="2551"/>
    </row>
    <row r="685" spans="1:23" ht="15.75" customHeight="1">
      <c r="A685" s="2551"/>
      <c r="B685" s="2957"/>
      <c r="C685" s="2551"/>
      <c r="D685" s="2551"/>
      <c r="E685" s="2551"/>
      <c r="F685" s="2958"/>
      <c r="G685" s="2551"/>
      <c r="H685" s="2551"/>
      <c r="I685" s="2551"/>
      <c r="J685" s="2551"/>
      <c r="K685" s="2551"/>
      <c r="L685" s="2551"/>
      <c r="M685" s="2960"/>
      <c r="N685" s="2961"/>
      <c r="O685" s="2960"/>
      <c r="P685" s="2961"/>
      <c r="Q685" s="2551"/>
      <c r="R685" s="2551"/>
      <c r="S685" s="2551"/>
      <c r="T685" s="2551"/>
      <c r="U685" s="2551"/>
      <c r="V685" s="2551"/>
      <c r="W685" s="2551"/>
    </row>
    <row r="686" spans="1:23" ht="15.75" customHeight="1">
      <c r="A686" s="2551"/>
      <c r="B686" s="2957"/>
      <c r="C686" s="2551"/>
      <c r="D686" s="2551"/>
      <c r="E686" s="2551"/>
      <c r="F686" s="2958"/>
      <c r="G686" s="2551"/>
      <c r="H686" s="2551"/>
      <c r="I686" s="2551"/>
      <c r="J686" s="2551"/>
      <c r="K686" s="2551"/>
      <c r="L686" s="2551"/>
      <c r="M686" s="2960"/>
      <c r="N686" s="2961"/>
      <c r="O686" s="2960"/>
      <c r="P686" s="2961"/>
      <c r="Q686" s="2551"/>
      <c r="R686" s="2551"/>
      <c r="S686" s="2551"/>
      <c r="T686" s="2551"/>
      <c r="U686" s="2551"/>
      <c r="V686" s="2551"/>
      <c r="W686" s="2551"/>
    </row>
    <row r="687" spans="1:23" ht="15.75" customHeight="1">
      <c r="A687" s="2551"/>
      <c r="B687" s="2957"/>
      <c r="C687" s="2551"/>
      <c r="D687" s="2551"/>
      <c r="E687" s="2551"/>
      <c r="F687" s="2958"/>
      <c r="G687" s="2551"/>
      <c r="H687" s="2551"/>
      <c r="I687" s="2551"/>
      <c r="J687" s="2551"/>
      <c r="K687" s="2551"/>
      <c r="L687" s="2551"/>
      <c r="M687" s="2960"/>
      <c r="N687" s="2961"/>
      <c r="O687" s="2960"/>
      <c r="P687" s="2961"/>
      <c r="Q687" s="2551"/>
      <c r="R687" s="2551"/>
      <c r="S687" s="2551"/>
      <c r="T687" s="2551"/>
      <c r="U687" s="2551"/>
      <c r="V687" s="2551"/>
      <c r="W687" s="2551"/>
    </row>
    <row r="688" spans="1:23" ht="15.75" customHeight="1">
      <c r="A688" s="2551"/>
      <c r="B688" s="2957"/>
      <c r="C688" s="2551"/>
      <c r="D688" s="2551"/>
      <c r="E688" s="2551"/>
      <c r="F688" s="2958"/>
      <c r="G688" s="2551"/>
      <c r="H688" s="2551"/>
      <c r="I688" s="2551"/>
      <c r="J688" s="2551"/>
      <c r="K688" s="2551"/>
      <c r="L688" s="2551"/>
      <c r="M688" s="2960"/>
      <c r="N688" s="2961"/>
      <c r="O688" s="2960"/>
      <c r="P688" s="2961"/>
      <c r="Q688" s="2551"/>
      <c r="R688" s="2551"/>
      <c r="S688" s="2551"/>
      <c r="T688" s="2551"/>
      <c r="U688" s="2551"/>
      <c r="V688" s="2551"/>
      <c r="W688" s="2551"/>
    </row>
    <row r="689" spans="1:23" ht="15.75" customHeight="1">
      <c r="A689" s="2551"/>
      <c r="B689" s="2957"/>
      <c r="C689" s="2551"/>
      <c r="D689" s="2551"/>
      <c r="E689" s="2551"/>
      <c r="F689" s="2958"/>
      <c r="G689" s="2551"/>
      <c r="H689" s="2551"/>
      <c r="I689" s="2551"/>
      <c r="J689" s="2551"/>
      <c r="K689" s="2551"/>
      <c r="L689" s="2551"/>
      <c r="M689" s="2960"/>
      <c r="N689" s="2961"/>
      <c r="O689" s="2960"/>
      <c r="P689" s="2961"/>
      <c r="Q689" s="2551"/>
      <c r="R689" s="2551"/>
      <c r="S689" s="2551"/>
      <c r="T689" s="2551"/>
      <c r="U689" s="2551"/>
      <c r="V689" s="2551"/>
      <c r="W689" s="2551"/>
    </row>
    <row r="690" spans="1:23" ht="15.75" customHeight="1">
      <c r="A690" s="2551"/>
      <c r="B690" s="2957"/>
      <c r="C690" s="2551"/>
      <c r="D690" s="2551"/>
      <c r="E690" s="2551"/>
      <c r="F690" s="2958"/>
      <c r="G690" s="2551"/>
      <c r="H690" s="2551"/>
      <c r="I690" s="2551"/>
      <c r="J690" s="2551"/>
      <c r="K690" s="2551"/>
      <c r="L690" s="2551"/>
      <c r="M690" s="2960"/>
      <c r="N690" s="2961"/>
      <c r="O690" s="2960"/>
      <c r="P690" s="2961"/>
      <c r="Q690" s="2551"/>
      <c r="R690" s="2551"/>
      <c r="S690" s="2551"/>
      <c r="T690" s="2551"/>
      <c r="U690" s="2551"/>
      <c r="V690" s="2551"/>
      <c r="W690" s="2551"/>
    </row>
    <row r="691" spans="1:23" ht="15.75" customHeight="1">
      <c r="A691" s="2551"/>
      <c r="B691" s="2957"/>
      <c r="C691" s="2551"/>
      <c r="D691" s="2551"/>
      <c r="E691" s="2551"/>
      <c r="F691" s="2958"/>
      <c r="G691" s="2551"/>
      <c r="H691" s="2551"/>
      <c r="I691" s="2551"/>
      <c r="J691" s="2551"/>
      <c r="K691" s="2551"/>
      <c r="L691" s="2551"/>
      <c r="M691" s="2960"/>
      <c r="N691" s="2961"/>
      <c r="O691" s="2960"/>
      <c r="P691" s="2961"/>
      <c r="Q691" s="2551"/>
      <c r="R691" s="2551"/>
      <c r="S691" s="2551"/>
      <c r="T691" s="2551"/>
      <c r="U691" s="2551"/>
      <c r="V691" s="2551"/>
      <c r="W691" s="2551"/>
    </row>
    <row r="692" spans="1:23" ht="15.75" customHeight="1">
      <c r="A692" s="2551"/>
      <c r="B692" s="2957"/>
      <c r="C692" s="2551"/>
      <c r="D692" s="2551"/>
      <c r="E692" s="2551"/>
      <c r="F692" s="2958"/>
      <c r="G692" s="2551"/>
      <c r="H692" s="2551"/>
      <c r="I692" s="2551"/>
      <c r="J692" s="2551"/>
      <c r="K692" s="2551"/>
      <c r="L692" s="2551"/>
      <c r="M692" s="2960"/>
      <c r="N692" s="2961"/>
      <c r="O692" s="2960"/>
      <c r="P692" s="2961"/>
      <c r="Q692" s="2551"/>
      <c r="R692" s="2551"/>
      <c r="S692" s="2551"/>
      <c r="T692" s="2551"/>
      <c r="U692" s="2551"/>
      <c r="V692" s="2551"/>
      <c r="W692" s="2551"/>
    </row>
    <row r="693" spans="1:23" ht="15.75" customHeight="1">
      <c r="A693" s="2551"/>
      <c r="B693" s="2957"/>
      <c r="C693" s="2551"/>
      <c r="D693" s="2551"/>
      <c r="E693" s="2551"/>
      <c r="F693" s="2958"/>
      <c r="G693" s="2551"/>
      <c r="H693" s="2551"/>
      <c r="I693" s="2551"/>
      <c r="J693" s="2551"/>
      <c r="K693" s="2551"/>
      <c r="L693" s="2551"/>
      <c r="M693" s="2960"/>
      <c r="N693" s="2961"/>
      <c r="O693" s="2960"/>
      <c r="P693" s="2961"/>
      <c r="Q693" s="2551"/>
      <c r="R693" s="2551"/>
      <c r="S693" s="2551"/>
      <c r="T693" s="2551"/>
      <c r="U693" s="2551"/>
      <c r="V693" s="2551"/>
      <c r="W693" s="2551"/>
    </row>
    <row r="694" spans="1:23" ht="15.75" customHeight="1">
      <c r="A694" s="2551"/>
      <c r="B694" s="2957"/>
      <c r="C694" s="2551"/>
      <c r="D694" s="2551"/>
      <c r="E694" s="2551"/>
      <c r="F694" s="2958"/>
      <c r="G694" s="2551"/>
      <c r="H694" s="2551"/>
      <c r="I694" s="2551"/>
      <c r="J694" s="2551"/>
      <c r="K694" s="2551"/>
      <c r="L694" s="2551"/>
      <c r="M694" s="2960"/>
      <c r="N694" s="2961"/>
      <c r="O694" s="2960"/>
      <c r="P694" s="2961"/>
      <c r="Q694" s="2551"/>
      <c r="R694" s="2551"/>
      <c r="S694" s="2551"/>
      <c r="T694" s="2551"/>
      <c r="U694" s="2551"/>
      <c r="V694" s="2551"/>
      <c r="W694" s="2551"/>
    </row>
    <row r="695" spans="1:23" ht="15.75" customHeight="1">
      <c r="A695" s="2551"/>
      <c r="B695" s="2957"/>
      <c r="C695" s="2551"/>
      <c r="D695" s="2551"/>
      <c r="E695" s="2551"/>
      <c r="F695" s="2958"/>
      <c r="G695" s="2551"/>
      <c r="H695" s="2551"/>
      <c r="I695" s="2551"/>
      <c r="J695" s="2551"/>
      <c r="K695" s="2551"/>
      <c r="L695" s="2551"/>
      <c r="M695" s="2960"/>
      <c r="N695" s="2961"/>
      <c r="O695" s="2960"/>
      <c r="P695" s="2961"/>
      <c r="Q695" s="2551"/>
      <c r="R695" s="2551"/>
      <c r="S695" s="2551"/>
      <c r="T695" s="2551"/>
      <c r="U695" s="2551"/>
      <c r="V695" s="2551"/>
      <c r="W695" s="2551"/>
    </row>
    <row r="696" spans="1:23" ht="15.75" customHeight="1">
      <c r="A696" s="2551"/>
      <c r="B696" s="2957"/>
      <c r="C696" s="2551"/>
      <c r="D696" s="2551"/>
      <c r="E696" s="2551"/>
      <c r="F696" s="2958"/>
      <c r="G696" s="2551"/>
      <c r="H696" s="2551"/>
      <c r="I696" s="2551"/>
      <c r="J696" s="2551"/>
      <c r="K696" s="2551"/>
      <c r="L696" s="2551"/>
      <c r="M696" s="2960"/>
      <c r="N696" s="2961"/>
      <c r="O696" s="2960"/>
      <c r="P696" s="2961"/>
      <c r="Q696" s="2551"/>
      <c r="R696" s="2551"/>
      <c r="S696" s="2551"/>
      <c r="T696" s="2551"/>
      <c r="U696" s="2551"/>
      <c r="V696" s="2551"/>
      <c r="W696" s="2551"/>
    </row>
    <row r="697" spans="1:23" ht="15.75" customHeight="1">
      <c r="A697" s="2551"/>
      <c r="B697" s="2957"/>
      <c r="C697" s="2551"/>
      <c r="D697" s="2551"/>
      <c r="E697" s="2551"/>
      <c r="F697" s="2958"/>
      <c r="G697" s="2551"/>
      <c r="H697" s="2551"/>
      <c r="I697" s="2551"/>
      <c r="J697" s="2551"/>
      <c r="K697" s="2551"/>
      <c r="L697" s="2551"/>
      <c r="M697" s="2960"/>
      <c r="N697" s="2961"/>
      <c r="O697" s="2960"/>
      <c r="P697" s="2961"/>
      <c r="Q697" s="2551"/>
      <c r="R697" s="2551"/>
      <c r="S697" s="2551"/>
      <c r="T697" s="2551"/>
      <c r="U697" s="2551"/>
      <c r="V697" s="2551"/>
      <c r="W697" s="2551"/>
    </row>
    <row r="698" spans="1:23" ht="15.75" customHeight="1">
      <c r="A698" s="2551"/>
      <c r="B698" s="2957"/>
      <c r="C698" s="2551"/>
      <c r="D698" s="2551"/>
      <c r="E698" s="2551"/>
      <c r="F698" s="2958"/>
      <c r="G698" s="2551"/>
      <c r="H698" s="2551"/>
      <c r="I698" s="2551"/>
      <c r="J698" s="2551"/>
      <c r="K698" s="2551"/>
      <c r="L698" s="2551"/>
      <c r="M698" s="2960"/>
      <c r="N698" s="2961"/>
      <c r="O698" s="2960"/>
      <c r="P698" s="2961"/>
      <c r="Q698" s="2551"/>
      <c r="R698" s="2551"/>
      <c r="S698" s="2551"/>
      <c r="T698" s="2551"/>
      <c r="U698" s="2551"/>
      <c r="V698" s="2551"/>
      <c r="W698" s="2551"/>
    </row>
    <row r="699" spans="1:23" ht="15.75" customHeight="1">
      <c r="A699" s="2551"/>
      <c r="B699" s="2957"/>
      <c r="C699" s="2551"/>
      <c r="D699" s="2551"/>
      <c r="E699" s="2551"/>
      <c r="F699" s="2958"/>
      <c r="G699" s="2551"/>
      <c r="H699" s="2551"/>
      <c r="I699" s="2551"/>
      <c r="J699" s="2551"/>
      <c r="K699" s="2551"/>
      <c r="L699" s="2551"/>
      <c r="M699" s="2960"/>
      <c r="N699" s="2961"/>
      <c r="O699" s="2960"/>
      <c r="P699" s="2961"/>
      <c r="Q699" s="2551"/>
      <c r="R699" s="2551"/>
      <c r="S699" s="2551"/>
      <c r="T699" s="2551"/>
      <c r="U699" s="2551"/>
      <c r="V699" s="2551"/>
      <c r="W699" s="2551"/>
    </row>
    <row r="700" spans="1:23" ht="15.75" customHeight="1">
      <c r="A700" s="2551"/>
      <c r="B700" s="2957"/>
      <c r="C700" s="2551"/>
      <c r="D700" s="2551"/>
      <c r="E700" s="2551"/>
      <c r="F700" s="2958"/>
      <c r="G700" s="2551"/>
      <c r="H700" s="2551"/>
      <c r="I700" s="2551"/>
      <c r="J700" s="2551"/>
      <c r="K700" s="2551"/>
      <c r="L700" s="2551"/>
      <c r="M700" s="2960"/>
      <c r="N700" s="2961"/>
      <c r="O700" s="2960"/>
      <c r="P700" s="2961"/>
      <c r="Q700" s="2551"/>
      <c r="R700" s="2551"/>
      <c r="S700" s="2551"/>
      <c r="T700" s="2551"/>
      <c r="U700" s="2551"/>
      <c r="V700" s="2551"/>
      <c r="W700" s="2551"/>
    </row>
    <row r="701" spans="1:23" ht="15.75" customHeight="1">
      <c r="A701" s="2551"/>
      <c r="B701" s="2957"/>
      <c r="C701" s="2551"/>
      <c r="D701" s="2551"/>
      <c r="E701" s="2551"/>
      <c r="F701" s="2958"/>
      <c r="G701" s="2551"/>
      <c r="H701" s="2551"/>
      <c r="I701" s="2551"/>
      <c r="J701" s="2551"/>
      <c r="K701" s="2551"/>
      <c r="L701" s="2551"/>
      <c r="M701" s="2960"/>
      <c r="N701" s="2961"/>
      <c r="O701" s="2960"/>
      <c r="P701" s="2961"/>
      <c r="Q701" s="2551"/>
      <c r="R701" s="2551"/>
      <c r="S701" s="2551"/>
      <c r="T701" s="2551"/>
      <c r="U701" s="2551"/>
      <c r="V701" s="2551"/>
      <c r="W701" s="2551"/>
    </row>
    <row r="702" spans="1:23" ht="15.75" customHeight="1">
      <c r="A702" s="2551"/>
      <c r="B702" s="2957"/>
      <c r="C702" s="2551"/>
      <c r="D702" s="2551"/>
      <c r="E702" s="2551"/>
      <c r="F702" s="2958"/>
      <c r="G702" s="2551"/>
      <c r="H702" s="2551"/>
      <c r="I702" s="2551"/>
      <c r="J702" s="2551"/>
      <c r="K702" s="2551"/>
      <c r="L702" s="2551"/>
      <c r="M702" s="2960"/>
      <c r="N702" s="2961"/>
      <c r="O702" s="2960"/>
      <c r="P702" s="2961"/>
      <c r="Q702" s="2551"/>
      <c r="R702" s="2551"/>
      <c r="S702" s="2551"/>
      <c r="T702" s="2551"/>
      <c r="U702" s="2551"/>
      <c r="V702" s="2551"/>
      <c r="W702" s="2551"/>
    </row>
    <row r="703" spans="1:23" ht="15.75" customHeight="1">
      <c r="A703" s="2551"/>
      <c r="B703" s="2957"/>
      <c r="C703" s="2551"/>
      <c r="D703" s="2551"/>
      <c r="E703" s="2551"/>
      <c r="F703" s="2958"/>
      <c r="G703" s="2551"/>
      <c r="H703" s="2551"/>
      <c r="I703" s="2551"/>
      <c r="J703" s="2551"/>
      <c r="K703" s="2551"/>
      <c r="L703" s="2551"/>
      <c r="M703" s="2960"/>
      <c r="N703" s="2961"/>
      <c r="O703" s="2960"/>
      <c r="P703" s="2961"/>
      <c r="Q703" s="2551"/>
      <c r="R703" s="2551"/>
      <c r="S703" s="2551"/>
      <c r="T703" s="2551"/>
      <c r="U703" s="2551"/>
      <c r="V703" s="2551"/>
      <c r="W703" s="2551"/>
    </row>
    <row r="704" spans="1:23" ht="15.75" customHeight="1">
      <c r="A704" s="2551"/>
      <c r="B704" s="2957"/>
      <c r="C704" s="2551"/>
      <c r="D704" s="2551"/>
      <c r="E704" s="2551"/>
      <c r="F704" s="2958"/>
      <c r="G704" s="2551"/>
      <c r="H704" s="2551"/>
      <c r="I704" s="2551"/>
      <c r="J704" s="2551"/>
      <c r="K704" s="2551"/>
      <c r="L704" s="2551"/>
      <c r="M704" s="2960"/>
      <c r="N704" s="2961"/>
      <c r="O704" s="2960"/>
      <c r="P704" s="2961"/>
      <c r="Q704" s="2551"/>
      <c r="R704" s="2551"/>
      <c r="S704" s="2551"/>
      <c r="T704" s="2551"/>
      <c r="U704" s="2551"/>
      <c r="V704" s="2551"/>
      <c r="W704" s="2551"/>
    </row>
    <row r="705" spans="1:23" ht="15.75" customHeight="1">
      <c r="A705" s="2551"/>
      <c r="B705" s="2957"/>
      <c r="C705" s="2551"/>
      <c r="D705" s="2551"/>
      <c r="E705" s="2551"/>
      <c r="F705" s="2958"/>
      <c r="G705" s="2551"/>
      <c r="H705" s="2551"/>
      <c r="I705" s="2551"/>
      <c r="J705" s="2551"/>
      <c r="K705" s="2551"/>
      <c r="L705" s="2551"/>
      <c r="M705" s="2960"/>
      <c r="N705" s="2961"/>
      <c r="O705" s="2960"/>
      <c r="P705" s="2961"/>
      <c r="Q705" s="2551"/>
      <c r="R705" s="2551"/>
      <c r="S705" s="2551"/>
      <c r="T705" s="2551"/>
      <c r="U705" s="2551"/>
      <c r="V705" s="2551"/>
      <c r="W705" s="2551"/>
    </row>
    <row r="706" spans="1:23" ht="15.75" customHeight="1">
      <c r="A706" s="2551"/>
      <c r="B706" s="2957"/>
      <c r="C706" s="2551"/>
      <c r="D706" s="2551"/>
      <c r="E706" s="2551"/>
      <c r="F706" s="2958"/>
      <c r="G706" s="2551"/>
      <c r="H706" s="2551"/>
      <c r="I706" s="2551"/>
      <c r="J706" s="2551"/>
      <c r="K706" s="2551"/>
      <c r="L706" s="2551"/>
      <c r="M706" s="2960"/>
      <c r="N706" s="2961"/>
      <c r="O706" s="2960"/>
      <c r="P706" s="2961"/>
      <c r="Q706" s="2551"/>
      <c r="R706" s="2551"/>
      <c r="S706" s="2551"/>
      <c r="T706" s="2551"/>
      <c r="U706" s="2551"/>
      <c r="V706" s="2551"/>
      <c r="W706" s="2551"/>
    </row>
    <row r="707" spans="1:23" ht="15.75" customHeight="1">
      <c r="A707" s="2551"/>
      <c r="B707" s="2957"/>
      <c r="C707" s="2551"/>
      <c r="D707" s="2551"/>
      <c r="E707" s="2551"/>
      <c r="F707" s="2958"/>
      <c r="G707" s="2551"/>
      <c r="H707" s="2551"/>
      <c r="I707" s="2551"/>
      <c r="J707" s="2551"/>
      <c r="K707" s="2551"/>
      <c r="L707" s="2551"/>
      <c r="M707" s="2960"/>
      <c r="N707" s="2961"/>
      <c r="O707" s="2960"/>
      <c r="P707" s="2961"/>
      <c r="Q707" s="2551"/>
      <c r="R707" s="2551"/>
      <c r="S707" s="2551"/>
      <c r="T707" s="2551"/>
      <c r="U707" s="2551"/>
      <c r="V707" s="2551"/>
      <c r="W707" s="2551"/>
    </row>
    <row r="708" spans="1:23" ht="15.75" customHeight="1">
      <c r="A708" s="2551"/>
      <c r="B708" s="2957"/>
      <c r="C708" s="2551"/>
      <c r="D708" s="2551"/>
      <c r="E708" s="2551"/>
      <c r="F708" s="2958"/>
      <c r="G708" s="2551"/>
      <c r="H708" s="2551"/>
      <c r="I708" s="2551"/>
      <c r="J708" s="2551"/>
      <c r="K708" s="2551"/>
      <c r="L708" s="2551"/>
      <c r="M708" s="2960"/>
      <c r="N708" s="2961"/>
      <c r="O708" s="2960"/>
      <c r="P708" s="2961"/>
      <c r="Q708" s="2551"/>
      <c r="R708" s="2551"/>
      <c r="S708" s="2551"/>
      <c r="T708" s="2551"/>
      <c r="U708" s="2551"/>
      <c r="V708" s="2551"/>
      <c r="W708" s="2551"/>
    </row>
    <row r="709" spans="1:23" ht="15.75" customHeight="1">
      <c r="A709" s="2551"/>
      <c r="B709" s="2957"/>
      <c r="C709" s="2551"/>
      <c r="D709" s="2551"/>
      <c r="E709" s="2551"/>
      <c r="F709" s="2958"/>
      <c r="G709" s="2551"/>
      <c r="H709" s="2551"/>
      <c r="I709" s="2551"/>
      <c r="J709" s="2551"/>
      <c r="K709" s="2551"/>
      <c r="L709" s="2551"/>
      <c r="M709" s="2960"/>
      <c r="N709" s="2961"/>
      <c r="O709" s="2960"/>
      <c r="P709" s="2961"/>
      <c r="Q709" s="2551"/>
      <c r="R709" s="2551"/>
      <c r="S709" s="2551"/>
      <c r="T709" s="2551"/>
      <c r="U709" s="2551"/>
      <c r="V709" s="2551"/>
      <c r="W709" s="2551"/>
    </row>
    <row r="710" spans="1:23" ht="15.75" customHeight="1">
      <c r="A710" s="2551"/>
      <c r="B710" s="2957"/>
      <c r="C710" s="2551"/>
      <c r="D710" s="2551"/>
      <c r="E710" s="2551"/>
      <c r="F710" s="2958"/>
      <c r="G710" s="2551"/>
      <c r="H710" s="2551"/>
      <c r="I710" s="2551"/>
      <c r="J710" s="2551"/>
      <c r="K710" s="2551"/>
      <c r="L710" s="2551"/>
      <c r="M710" s="2960"/>
      <c r="N710" s="2961"/>
      <c r="O710" s="2960"/>
      <c r="P710" s="2961"/>
      <c r="Q710" s="2551"/>
      <c r="R710" s="2551"/>
      <c r="S710" s="2551"/>
      <c r="T710" s="2551"/>
      <c r="U710" s="2551"/>
      <c r="V710" s="2551"/>
      <c r="W710" s="2551"/>
    </row>
    <row r="711" spans="1:23" ht="15.75" customHeight="1">
      <c r="A711" s="2551"/>
      <c r="B711" s="2957"/>
      <c r="C711" s="2551"/>
      <c r="D711" s="2551"/>
      <c r="E711" s="2551"/>
      <c r="F711" s="2958"/>
      <c r="G711" s="2551"/>
      <c r="H711" s="2551"/>
      <c r="I711" s="2551"/>
      <c r="J711" s="2551"/>
      <c r="K711" s="2551"/>
      <c r="L711" s="2551"/>
      <c r="M711" s="2960"/>
      <c r="N711" s="2961"/>
      <c r="O711" s="2960"/>
      <c r="P711" s="2961"/>
      <c r="Q711" s="2551"/>
      <c r="R711" s="2551"/>
      <c r="S711" s="2551"/>
      <c r="T711" s="2551"/>
      <c r="U711" s="2551"/>
      <c r="V711" s="2551"/>
      <c r="W711" s="2551"/>
    </row>
    <row r="712" spans="1:23" ht="15.75" customHeight="1">
      <c r="A712" s="2551"/>
      <c r="B712" s="2957"/>
      <c r="C712" s="2551"/>
      <c r="D712" s="2551"/>
      <c r="E712" s="2551"/>
      <c r="F712" s="2958"/>
      <c r="G712" s="2551"/>
      <c r="H712" s="2551"/>
      <c r="I712" s="2551"/>
      <c r="J712" s="2551"/>
      <c r="K712" s="2551"/>
      <c r="L712" s="2551"/>
      <c r="M712" s="2960"/>
      <c r="N712" s="2961"/>
      <c r="O712" s="2960"/>
      <c r="P712" s="2961"/>
      <c r="Q712" s="2551"/>
      <c r="R712" s="2551"/>
      <c r="S712" s="2551"/>
      <c r="T712" s="2551"/>
      <c r="U712" s="2551"/>
      <c r="V712" s="2551"/>
      <c r="W712" s="2551"/>
    </row>
    <row r="713" spans="1:23" ht="15.75" customHeight="1">
      <c r="A713" s="2551"/>
      <c r="B713" s="2957"/>
      <c r="C713" s="2551"/>
      <c r="D713" s="2551"/>
      <c r="E713" s="2551"/>
      <c r="F713" s="2958"/>
      <c r="G713" s="2551"/>
      <c r="H713" s="2551"/>
      <c r="I713" s="2551"/>
      <c r="J713" s="2551"/>
      <c r="K713" s="2551"/>
      <c r="L713" s="2551"/>
      <c r="M713" s="2960"/>
      <c r="N713" s="2961"/>
      <c r="O713" s="2960"/>
      <c r="P713" s="2961"/>
      <c r="Q713" s="2551"/>
      <c r="R713" s="2551"/>
      <c r="S713" s="2551"/>
      <c r="T713" s="2551"/>
      <c r="U713" s="2551"/>
      <c r="V713" s="2551"/>
      <c r="W713" s="2551"/>
    </row>
    <row r="714" spans="1:23" ht="15.75" customHeight="1">
      <c r="A714" s="2551"/>
      <c r="B714" s="2957"/>
      <c r="C714" s="2551"/>
      <c r="D714" s="2551"/>
      <c r="E714" s="2551"/>
      <c r="F714" s="2958"/>
      <c r="G714" s="2551"/>
      <c r="H714" s="2551"/>
      <c r="I714" s="2551"/>
      <c r="J714" s="2551"/>
      <c r="K714" s="2551"/>
      <c r="L714" s="2551"/>
      <c r="M714" s="2960"/>
      <c r="N714" s="2961"/>
      <c r="O714" s="2960"/>
      <c r="P714" s="2961"/>
      <c r="Q714" s="2551"/>
      <c r="R714" s="2551"/>
      <c r="S714" s="2551"/>
      <c r="T714" s="2551"/>
      <c r="U714" s="2551"/>
      <c r="V714" s="2551"/>
      <c r="W714" s="2551"/>
    </row>
    <row r="715" spans="1:23" ht="15.75" customHeight="1">
      <c r="A715" s="2551"/>
      <c r="B715" s="2957"/>
      <c r="C715" s="2551"/>
      <c r="D715" s="2551"/>
      <c r="E715" s="2551"/>
      <c r="F715" s="2958"/>
      <c r="G715" s="2551"/>
      <c r="H715" s="2551"/>
      <c r="I715" s="2551"/>
      <c r="J715" s="2551"/>
      <c r="K715" s="2551"/>
      <c r="L715" s="2551"/>
      <c r="M715" s="2960"/>
      <c r="N715" s="2961"/>
      <c r="O715" s="2960"/>
      <c r="P715" s="2961"/>
      <c r="Q715" s="2551"/>
      <c r="R715" s="2551"/>
      <c r="S715" s="2551"/>
      <c r="T715" s="2551"/>
      <c r="U715" s="2551"/>
      <c r="V715" s="2551"/>
      <c r="W715" s="2551"/>
    </row>
    <row r="716" spans="1:23" ht="15.75" customHeight="1">
      <c r="A716" s="2551"/>
      <c r="B716" s="2957"/>
      <c r="C716" s="2551"/>
      <c r="D716" s="2551"/>
      <c r="E716" s="2551"/>
      <c r="F716" s="2958"/>
      <c r="G716" s="2551"/>
      <c r="H716" s="2551"/>
      <c r="I716" s="2551"/>
      <c r="J716" s="2551"/>
      <c r="K716" s="2551"/>
      <c r="L716" s="2551"/>
      <c r="M716" s="2960"/>
      <c r="N716" s="2961"/>
      <c r="O716" s="2960"/>
      <c r="P716" s="2961"/>
      <c r="Q716" s="2551"/>
      <c r="R716" s="2551"/>
      <c r="S716" s="2551"/>
      <c r="T716" s="2551"/>
      <c r="U716" s="2551"/>
      <c r="V716" s="2551"/>
      <c r="W716" s="2551"/>
    </row>
    <row r="717" spans="1:23" ht="15.75" customHeight="1">
      <c r="A717" s="2551"/>
      <c r="B717" s="2957"/>
      <c r="C717" s="2551"/>
      <c r="D717" s="2551"/>
      <c r="E717" s="2551"/>
      <c r="F717" s="2958"/>
      <c r="G717" s="2551"/>
      <c r="H717" s="2551"/>
      <c r="I717" s="2551"/>
      <c r="J717" s="2551"/>
      <c r="K717" s="2551"/>
      <c r="L717" s="2551"/>
      <c r="M717" s="2960"/>
      <c r="N717" s="2961"/>
      <c r="O717" s="2960"/>
      <c r="P717" s="2961"/>
      <c r="Q717" s="2551"/>
      <c r="R717" s="2551"/>
      <c r="S717" s="2551"/>
      <c r="T717" s="2551"/>
      <c r="U717" s="2551"/>
      <c r="V717" s="2551"/>
      <c r="W717" s="2551"/>
    </row>
    <row r="718" spans="1:23" ht="15.75" customHeight="1">
      <c r="A718" s="2551"/>
      <c r="B718" s="2957"/>
      <c r="C718" s="2551"/>
      <c r="D718" s="2551"/>
      <c r="E718" s="2551"/>
      <c r="F718" s="2958"/>
      <c r="G718" s="2551"/>
      <c r="H718" s="2551"/>
      <c r="I718" s="2551"/>
      <c r="J718" s="2551"/>
      <c r="K718" s="2551"/>
      <c r="L718" s="2551"/>
      <c r="M718" s="2960"/>
      <c r="N718" s="2961"/>
      <c r="O718" s="2960"/>
      <c r="P718" s="2961"/>
      <c r="Q718" s="2551"/>
      <c r="R718" s="2551"/>
      <c r="S718" s="2551"/>
      <c r="T718" s="2551"/>
      <c r="U718" s="2551"/>
      <c r="V718" s="2551"/>
      <c r="W718" s="2551"/>
    </row>
    <row r="719" spans="1:23" ht="15.75" customHeight="1">
      <c r="A719" s="2551"/>
      <c r="B719" s="2957"/>
      <c r="C719" s="2551"/>
      <c r="D719" s="2551"/>
      <c r="E719" s="2551"/>
      <c r="F719" s="2958"/>
      <c r="G719" s="2551"/>
      <c r="H719" s="2551"/>
      <c r="I719" s="2551"/>
      <c r="J719" s="2551"/>
      <c r="K719" s="2551"/>
      <c r="L719" s="2551"/>
      <c r="M719" s="2960"/>
      <c r="N719" s="2961"/>
      <c r="O719" s="2960"/>
      <c r="P719" s="2961"/>
      <c r="Q719" s="2551"/>
      <c r="R719" s="2551"/>
      <c r="S719" s="2551"/>
      <c r="T719" s="2551"/>
      <c r="U719" s="2551"/>
      <c r="V719" s="2551"/>
      <c r="W719" s="2551"/>
    </row>
    <row r="720" spans="1:23" ht="15.75" customHeight="1">
      <c r="A720" s="2551"/>
      <c r="B720" s="2957"/>
      <c r="C720" s="2551"/>
      <c r="D720" s="2551"/>
      <c r="E720" s="2551"/>
      <c r="F720" s="2958"/>
      <c r="G720" s="2551"/>
      <c r="H720" s="2551"/>
      <c r="I720" s="2551"/>
      <c r="J720" s="2551"/>
      <c r="K720" s="2551"/>
      <c r="L720" s="2551"/>
      <c r="M720" s="2960"/>
      <c r="N720" s="2961"/>
      <c r="O720" s="2960"/>
      <c r="P720" s="2961"/>
      <c r="Q720" s="2551"/>
      <c r="R720" s="2551"/>
      <c r="S720" s="2551"/>
      <c r="T720" s="2551"/>
      <c r="U720" s="2551"/>
      <c r="V720" s="2551"/>
      <c r="W720" s="2551"/>
    </row>
    <row r="721" spans="1:23" ht="15.75" customHeight="1">
      <c r="A721" s="2551"/>
      <c r="B721" s="2957"/>
      <c r="C721" s="2551"/>
      <c r="D721" s="2551"/>
      <c r="E721" s="2551"/>
      <c r="F721" s="2958"/>
      <c r="G721" s="2551"/>
      <c r="H721" s="2551"/>
      <c r="I721" s="2551"/>
      <c r="J721" s="2551"/>
      <c r="K721" s="2551"/>
      <c r="L721" s="2551"/>
      <c r="M721" s="2960"/>
      <c r="N721" s="2961"/>
      <c r="O721" s="2960"/>
      <c r="P721" s="2961"/>
      <c r="Q721" s="2551"/>
      <c r="R721" s="2551"/>
      <c r="S721" s="2551"/>
      <c r="T721" s="2551"/>
      <c r="U721" s="2551"/>
      <c r="V721" s="2551"/>
      <c r="W721" s="2551"/>
    </row>
    <row r="722" spans="1:23" ht="15.75" customHeight="1">
      <c r="A722" s="2551"/>
      <c r="B722" s="2957"/>
      <c r="C722" s="2551"/>
      <c r="D722" s="2551"/>
      <c r="E722" s="2551"/>
      <c r="F722" s="2958"/>
      <c r="G722" s="2551"/>
      <c r="H722" s="2551"/>
      <c r="I722" s="2551"/>
      <c r="J722" s="2551"/>
      <c r="K722" s="2551"/>
      <c r="L722" s="2551"/>
      <c r="M722" s="2960"/>
      <c r="N722" s="2961"/>
      <c r="O722" s="2960"/>
      <c r="P722" s="2961"/>
      <c r="Q722" s="2551"/>
      <c r="R722" s="2551"/>
      <c r="S722" s="2551"/>
      <c r="T722" s="2551"/>
      <c r="U722" s="2551"/>
      <c r="V722" s="2551"/>
      <c r="W722" s="2551"/>
    </row>
    <row r="723" spans="1:23" ht="15.75" customHeight="1">
      <c r="A723" s="2551"/>
      <c r="B723" s="2957"/>
      <c r="C723" s="2551"/>
      <c r="D723" s="2551"/>
      <c r="E723" s="2551"/>
      <c r="F723" s="2958"/>
      <c r="G723" s="2551"/>
      <c r="H723" s="2551"/>
      <c r="I723" s="2551"/>
      <c r="J723" s="2551"/>
      <c r="K723" s="2551"/>
      <c r="L723" s="2551"/>
      <c r="M723" s="2960"/>
      <c r="N723" s="2961"/>
      <c r="O723" s="2960"/>
      <c r="P723" s="2961"/>
      <c r="Q723" s="2551"/>
      <c r="R723" s="2551"/>
      <c r="S723" s="2551"/>
      <c r="T723" s="2551"/>
      <c r="U723" s="2551"/>
      <c r="V723" s="2551"/>
      <c r="W723" s="2551"/>
    </row>
    <row r="724" spans="1:23" ht="15.75" customHeight="1">
      <c r="A724" s="2551"/>
      <c r="B724" s="2957"/>
      <c r="C724" s="2551"/>
      <c r="D724" s="2551"/>
      <c r="E724" s="2551"/>
      <c r="F724" s="2958"/>
      <c r="G724" s="2551"/>
      <c r="H724" s="2551"/>
      <c r="I724" s="2551"/>
      <c r="J724" s="2551"/>
      <c r="K724" s="2551"/>
      <c r="L724" s="2551"/>
      <c r="M724" s="2960"/>
      <c r="N724" s="2961"/>
      <c r="O724" s="2960"/>
      <c r="P724" s="2961"/>
      <c r="Q724" s="2551"/>
      <c r="R724" s="2551"/>
      <c r="S724" s="2551"/>
      <c r="T724" s="2551"/>
      <c r="U724" s="2551"/>
      <c r="V724" s="2551"/>
      <c r="W724" s="2551"/>
    </row>
    <row r="725" spans="1:23" ht="15.75" customHeight="1">
      <c r="A725" s="2551"/>
      <c r="B725" s="2957"/>
      <c r="C725" s="2551"/>
      <c r="D725" s="2551"/>
      <c r="E725" s="2551"/>
      <c r="F725" s="2958"/>
      <c r="G725" s="2551"/>
      <c r="H725" s="2551"/>
      <c r="I725" s="2551"/>
      <c r="J725" s="2551"/>
      <c r="K725" s="2551"/>
      <c r="L725" s="2551"/>
      <c r="M725" s="2960"/>
      <c r="N725" s="2961"/>
      <c r="O725" s="2960"/>
      <c r="P725" s="2961"/>
      <c r="Q725" s="2551"/>
      <c r="R725" s="2551"/>
      <c r="S725" s="2551"/>
      <c r="T725" s="2551"/>
      <c r="U725" s="2551"/>
      <c r="V725" s="2551"/>
      <c r="W725" s="2551"/>
    </row>
    <row r="726" spans="1:23" ht="15.75" customHeight="1">
      <c r="A726" s="2551"/>
      <c r="B726" s="2957"/>
      <c r="C726" s="2551"/>
      <c r="D726" s="2551"/>
      <c r="E726" s="2551"/>
      <c r="F726" s="2958"/>
      <c r="G726" s="2551"/>
      <c r="H726" s="2551"/>
      <c r="I726" s="2551"/>
      <c r="J726" s="2551"/>
      <c r="K726" s="2551"/>
      <c r="L726" s="2551"/>
      <c r="M726" s="2960"/>
      <c r="N726" s="2961"/>
      <c r="O726" s="2960"/>
      <c r="P726" s="2961"/>
      <c r="Q726" s="2551"/>
      <c r="R726" s="2551"/>
      <c r="S726" s="2551"/>
      <c r="T726" s="2551"/>
      <c r="U726" s="2551"/>
      <c r="V726" s="2551"/>
      <c r="W726" s="2551"/>
    </row>
    <row r="727" spans="1:23" ht="15.75" customHeight="1">
      <c r="A727" s="2551"/>
      <c r="B727" s="2957"/>
      <c r="C727" s="2551"/>
      <c r="D727" s="2551"/>
      <c r="E727" s="2551"/>
      <c r="F727" s="2958"/>
      <c r="G727" s="2551"/>
      <c r="H727" s="2551"/>
      <c r="I727" s="2551"/>
      <c r="J727" s="2551"/>
      <c r="K727" s="2551"/>
      <c r="L727" s="2551"/>
      <c r="M727" s="2960"/>
      <c r="N727" s="2961"/>
      <c r="O727" s="2960"/>
      <c r="P727" s="2961"/>
      <c r="Q727" s="2551"/>
      <c r="R727" s="2551"/>
      <c r="S727" s="2551"/>
      <c r="T727" s="2551"/>
      <c r="U727" s="2551"/>
      <c r="V727" s="2551"/>
      <c r="W727" s="2551"/>
    </row>
    <row r="728" spans="1:23" ht="15.75" customHeight="1">
      <c r="A728" s="2551"/>
      <c r="B728" s="2957"/>
      <c r="C728" s="2551"/>
      <c r="D728" s="2551"/>
      <c r="E728" s="2551"/>
      <c r="F728" s="2958"/>
      <c r="G728" s="2551"/>
      <c r="H728" s="2551"/>
      <c r="I728" s="2551"/>
      <c r="J728" s="2551"/>
      <c r="K728" s="2551"/>
      <c r="L728" s="2551"/>
      <c r="M728" s="2960"/>
      <c r="N728" s="2961"/>
      <c r="O728" s="2960"/>
      <c r="P728" s="2961"/>
      <c r="Q728" s="2551"/>
      <c r="R728" s="2551"/>
      <c r="S728" s="2551"/>
      <c r="T728" s="2551"/>
      <c r="U728" s="2551"/>
      <c r="V728" s="2551"/>
      <c r="W728" s="2551"/>
    </row>
    <row r="729" spans="1:23" ht="15.75" customHeight="1">
      <c r="A729" s="2551"/>
      <c r="B729" s="2957"/>
      <c r="C729" s="2551"/>
      <c r="D729" s="2551"/>
      <c r="E729" s="2551"/>
      <c r="F729" s="2958"/>
      <c r="G729" s="2551"/>
      <c r="H729" s="2551"/>
      <c r="I729" s="2551"/>
      <c r="J729" s="2551"/>
      <c r="K729" s="2551"/>
      <c r="L729" s="2551"/>
      <c r="M729" s="2960"/>
      <c r="N729" s="2961"/>
      <c r="O729" s="2960"/>
      <c r="P729" s="2961"/>
      <c r="Q729" s="2551"/>
      <c r="R729" s="2551"/>
      <c r="S729" s="2551"/>
      <c r="T729" s="2551"/>
      <c r="U729" s="2551"/>
      <c r="V729" s="2551"/>
      <c r="W729" s="2551"/>
    </row>
    <row r="730" spans="1:23" ht="15.75" customHeight="1">
      <c r="A730" s="2551"/>
      <c r="B730" s="2957"/>
      <c r="C730" s="2551"/>
      <c r="D730" s="2551"/>
      <c r="E730" s="2551"/>
      <c r="F730" s="2958"/>
      <c r="G730" s="2551"/>
      <c r="H730" s="2551"/>
      <c r="I730" s="2551"/>
      <c r="J730" s="2551"/>
      <c r="K730" s="2551"/>
      <c r="L730" s="2551"/>
      <c r="M730" s="2960"/>
      <c r="N730" s="2961"/>
      <c r="O730" s="2960"/>
      <c r="P730" s="2961"/>
      <c r="Q730" s="2551"/>
      <c r="R730" s="2551"/>
      <c r="S730" s="2551"/>
      <c r="T730" s="2551"/>
      <c r="U730" s="2551"/>
      <c r="V730" s="2551"/>
      <c r="W730" s="2551"/>
    </row>
    <row r="731" spans="1:23" ht="15.75" customHeight="1">
      <c r="A731" s="2551"/>
      <c r="B731" s="2957"/>
      <c r="C731" s="2551"/>
      <c r="D731" s="2551"/>
      <c r="E731" s="2551"/>
      <c r="F731" s="2958"/>
      <c r="G731" s="2551"/>
      <c r="H731" s="2551"/>
      <c r="I731" s="2551"/>
      <c r="J731" s="2551"/>
      <c r="K731" s="2551"/>
      <c r="L731" s="2551"/>
      <c r="M731" s="2960"/>
      <c r="N731" s="2961"/>
      <c r="O731" s="2960"/>
      <c r="P731" s="2961"/>
      <c r="Q731" s="2551"/>
      <c r="R731" s="2551"/>
      <c r="S731" s="2551"/>
      <c r="T731" s="2551"/>
      <c r="U731" s="2551"/>
      <c r="V731" s="2551"/>
      <c r="W731" s="2551"/>
    </row>
    <row r="732" spans="1:23" ht="15.75" customHeight="1">
      <c r="A732" s="2551"/>
      <c r="B732" s="2957"/>
      <c r="C732" s="2551"/>
      <c r="D732" s="2551"/>
      <c r="E732" s="2551"/>
      <c r="F732" s="2958"/>
      <c r="G732" s="2551"/>
      <c r="H732" s="2551"/>
      <c r="I732" s="2551"/>
      <c r="J732" s="2551"/>
      <c r="K732" s="2551"/>
      <c r="L732" s="2551"/>
      <c r="M732" s="2960"/>
      <c r="N732" s="2961"/>
      <c r="O732" s="2960"/>
      <c r="P732" s="2961"/>
      <c r="Q732" s="2551"/>
      <c r="R732" s="2551"/>
      <c r="S732" s="2551"/>
      <c r="T732" s="2551"/>
      <c r="U732" s="2551"/>
      <c r="V732" s="2551"/>
      <c r="W732" s="2551"/>
    </row>
    <row r="733" spans="1:23" ht="15.75" customHeight="1">
      <c r="A733" s="2551"/>
      <c r="B733" s="2957"/>
      <c r="C733" s="2551"/>
      <c r="D733" s="2551"/>
      <c r="E733" s="2551"/>
      <c r="F733" s="2958"/>
      <c r="G733" s="2551"/>
      <c r="H733" s="2551"/>
      <c r="I733" s="2551"/>
      <c r="J733" s="2551"/>
      <c r="K733" s="2551"/>
      <c r="L733" s="2551"/>
      <c r="M733" s="2960"/>
      <c r="N733" s="2961"/>
      <c r="O733" s="2960"/>
      <c r="P733" s="2961"/>
      <c r="Q733" s="2551"/>
      <c r="R733" s="2551"/>
      <c r="S733" s="2551"/>
      <c r="T733" s="2551"/>
      <c r="U733" s="2551"/>
      <c r="V733" s="2551"/>
      <c r="W733" s="2551"/>
    </row>
    <row r="734" spans="1:23" ht="15.75" customHeight="1">
      <c r="A734" s="2551"/>
      <c r="B734" s="2957"/>
      <c r="C734" s="2551"/>
      <c r="D734" s="2551"/>
      <c r="E734" s="2551"/>
      <c r="F734" s="2958"/>
      <c r="G734" s="2551"/>
      <c r="H734" s="2551"/>
      <c r="I734" s="2551"/>
      <c r="J734" s="2551"/>
      <c r="K734" s="2551"/>
      <c r="L734" s="2551"/>
      <c r="M734" s="2960"/>
      <c r="N734" s="2961"/>
      <c r="O734" s="2960"/>
      <c r="P734" s="2961"/>
      <c r="Q734" s="2551"/>
      <c r="R734" s="2551"/>
      <c r="S734" s="2551"/>
      <c r="T734" s="2551"/>
      <c r="U734" s="2551"/>
      <c r="V734" s="2551"/>
      <c r="W734" s="2551"/>
    </row>
    <row r="735" spans="1:23" ht="15.75" customHeight="1">
      <c r="A735" s="2551"/>
      <c r="B735" s="2957"/>
      <c r="C735" s="2551"/>
      <c r="D735" s="2551"/>
      <c r="E735" s="2551"/>
      <c r="F735" s="2958"/>
      <c r="G735" s="2551"/>
      <c r="H735" s="2551"/>
      <c r="I735" s="2551"/>
      <c r="J735" s="2551"/>
      <c r="K735" s="2551"/>
      <c r="L735" s="2551"/>
      <c r="M735" s="2960"/>
      <c r="N735" s="2961"/>
      <c r="O735" s="2960"/>
      <c r="P735" s="2961"/>
      <c r="Q735" s="2551"/>
      <c r="R735" s="2551"/>
      <c r="S735" s="2551"/>
      <c r="T735" s="2551"/>
      <c r="U735" s="2551"/>
      <c r="V735" s="2551"/>
      <c r="W735" s="2551"/>
    </row>
    <row r="736" spans="1:23" ht="15.75" customHeight="1">
      <c r="A736" s="2551"/>
      <c r="B736" s="2957"/>
      <c r="C736" s="2551"/>
      <c r="D736" s="2551"/>
      <c r="E736" s="2551"/>
      <c r="F736" s="2958"/>
      <c r="G736" s="2551"/>
      <c r="H736" s="2551"/>
      <c r="I736" s="2551"/>
      <c r="J736" s="2551"/>
      <c r="K736" s="2551"/>
      <c r="L736" s="2551"/>
      <c r="M736" s="2960"/>
      <c r="N736" s="2961"/>
      <c r="O736" s="2960"/>
      <c r="P736" s="2961"/>
      <c r="Q736" s="2551"/>
      <c r="R736" s="2551"/>
      <c r="S736" s="2551"/>
      <c r="T736" s="2551"/>
      <c r="U736" s="2551"/>
      <c r="V736" s="2551"/>
      <c r="W736" s="2551"/>
    </row>
    <row r="737" spans="1:23" ht="15.75" customHeight="1">
      <c r="A737" s="2551"/>
      <c r="B737" s="2957"/>
      <c r="C737" s="2551"/>
      <c r="D737" s="2551"/>
      <c r="E737" s="2551"/>
      <c r="F737" s="2958"/>
      <c r="G737" s="2551"/>
      <c r="H737" s="2551"/>
      <c r="I737" s="2551"/>
      <c r="J737" s="2551"/>
      <c r="K737" s="2551"/>
      <c r="L737" s="2551"/>
      <c r="M737" s="2960"/>
      <c r="N737" s="2961"/>
      <c r="O737" s="2960"/>
      <c r="P737" s="2961"/>
      <c r="Q737" s="2551"/>
      <c r="R737" s="2551"/>
      <c r="S737" s="2551"/>
      <c r="T737" s="2551"/>
      <c r="U737" s="2551"/>
      <c r="V737" s="2551"/>
      <c r="W737" s="2551"/>
    </row>
    <row r="738" spans="1:23" ht="15.75" customHeight="1">
      <c r="A738" s="2551"/>
      <c r="B738" s="2957"/>
      <c r="C738" s="2551"/>
      <c r="D738" s="2551"/>
      <c r="E738" s="2551"/>
      <c r="F738" s="2958"/>
      <c r="G738" s="2551"/>
      <c r="H738" s="2551"/>
      <c r="I738" s="2551"/>
      <c r="J738" s="2551"/>
      <c r="K738" s="2551"/>
      <c r="L738" s="2551"/>
      <c r="M738" s="2960"/>
      <c r="N738" s="2961"/>
      <c r="O738" s="2960"/>
      <c r="P738" s="2961"/>
      <c r="Q738" s="2551"/>
      <c r="R738" s="2551"/>
      <c r="S738" s="2551"/>
      <c r="T738" s="2551"/>
      <c r="U738" s="2551"/>
      <c r="V738" s="2551"/>
      <c r="W738" s="2551"/>
    </row>
    <row r="739" spans="1:23" ht="15.75" customHeight="1">
      <c r="A739" s="2551"/>
      <c r="B739" s="2957"/>
      <c r="C739" s="2551"/>
      <c r="D739" s="2551"/>
      <c r="E739" s="2551"/>
      <c r="F739" s="2958"/>
      <c r="G739" s="2551"/>
      <c r="H739" s="2551"/>
      <c r="I739" s="2551"/>
      <c r="J739" s="2551"/>
      <c r="K739" s="2551"/>
      <c r="L739" s="2551"/>
      <c r="M739" s="2960"/>
      <c r="N739" s="2961"/>
      <c r="O739" s="2960"/>
      <c r="P739" s="2961"/>
      <c r="Q739" s="2551"/>
      <c r="R739" s="2551"/>
      <c r="S739" s="2551"/>
      <c r="T739" s="2551"/>
      <c r="U739" s="2551"/>
      <c r="V739" s="2551"/>
      <c r="W739" s="2551"/>
    </row>
    <row r="740" spans="1:23" ht="15.75" customHeight="1">
      <c r="A740" s="2551"/>
      <c r="B740" s="2957"/>
      <c r="C740" s="2551"/>
      <c r="D740" s="2551"/>
      <c r="E740" s="2551"/>
      <c r="F740" s="2958"/>
      <c r="G740" s="2551"/>
      <c r="H740" s="2551"/>
      <c r="I740" s="2551"/>
      <c r="J740" s="2551"/>
      <c r="K740" s="2551"/>
      <c r="L740" s="2551"/>
      <c r="M740" s="2960"/>
      <c r="N740" s="2961"/>
      <c r="O740" s="2960"/>
      <c r="P740" s="2961"/>
      <c r="Q740" s="2551"/>
      <c r="R740" s="2551"/>
      <c r="S740" s="2551"/>
      <c r="T740" s="2551"/>
      <c r="U740" s="2551"/>
      <c r="V740" s="2551"/>
      <c r="W740" s="2551"/>
    </row>
    <row r="741" spans="1:23" ht="15.75" customHeight="1">
      <c r="A741" s="2551"/>
      <c r="B741" s="2957"/>
      <c r="C741" s="2551"/>
      <c r="D741" s="2551"/>
      <c r="E741" s="2551"/>
      <c r="F741" s="2958"/>
      <c r="G741" s="2551"/>
      <c r="H741" s="2551"/>
      <c r="I741" s="2551"/>
      <c r="J741" s="2551"/>
      <c r="K741" s="2551"/>
      <c r="L741" s="2551"/>
      <c r="M741" s="2960"/>
      <c r="N741" s="2961"/>
      <c r="O741" s="2960"/>
      <c r="P741" s="2961"/>
      <c r="Q741" s="2551"/>
      <c r="R741" s="2551"/>
      <c r="S741" s="2551"/>
      <c r="T741" s="2551"/>
      <c r="U741" s="2551"/>
      <c r="V741" s="2551"/>
      <c r="W741" s="2551"/>
    </row>
    <row r="742" spans="1:23" ht="15.75" customHeight="1">
      <c r="A742" s="2551"/>
      <c r="B742" s="2957"/>
      <c r="C742" s="2551"/>
      <c r="D742" s="2551"/>
      <c r="E742" s="2551"/>
      <c r="F742" s="2958"/>
      <c r="G742" s="2551"/>
      <c r="H742" s="2551"/>
      <c r="I742" s="2551"/>
      <c r="J742" s="2551"/>
      <c r="K742" s="2551"/>
      <c r="L742" s="2551"/>
      <c r="M742" s="2960"/>
      <c r="N742" s="2961"/>
      <c r="O742" s="2960"/>
      <c r="P742" s="2961"/>
      <c r="Q742" s="2551"/>
      <c r="R742" s="2551"/>
      <c r="S742" s="2551"/>
      <c r="T742" s="2551"/>
      <c r="U742" s="2551"/>
      <c r="V742" s="2551"/>
      <c r="W742" s="2551"/>
    </row>
    <row r="743" spans="1:23" ht="15.75" customHeight="1">
      <c r="A743" s="2551"/>
      <c r="B743" s="2957"/>
      <c r="C743" s="2551"/>
      <c r="D743" s="2551"/>
      <c r="E743" s="2551"/>
      <c r="F743" s="2958"/>
      <c r="G743" s="2551"/>
      <c r="H743" s="2551"/>
      <c r="I743" s="2551"/>
      <c r="J743" s="2551"/>
      <c r="K743" s="2551"/>
      <c r="L743" s="2551"/>
      <c r="M743" s="2960"/>
      <c r="N743" s="2961"/>
      <c r="O743" s="2960"/>
      <c r="P743" s="2961"/>
      <c r="Q743" s="2551"/>
      <c r="R743" s="2551"/>
      <c r="S743" s="2551"/>
      <c r="T743" s="2551"/>
      <c r="U743" s="2551"/>
      <c r="V743" s="2551"/>
      <c r="W743" s="2551"/>
    </row>
    <row r="744" spans="1:23" ht="15.75" customHeight="1">
      <c r="A744" s="2551"/>
      <c r="B744" s="2957"/>
      <c r="C744" s="2551"/>
      <c r="D744" s="2551"/>
      <c r="E744" s="2551"/>
      <c r="F744" s="2958"/>
      <c r="G744" s="2551"/>
      <c r="H744" s="2551"/>
      <c r="I744" s="2551"/>
      <c r="J744" s="2551"/>
      <c r="K744" s="2551"/>
      <c r="L744" s="2551"/>
      <c r="M744" s="2960"/>
      <c r="N744" s="2961"/>
      <c r="O744" s="2960"/>
      <c r="P744" s="2961"/>
      <c r="Q744" s="2551"/>
      <c r="R744" s="2551"/>
      <c r="S744" s="2551"/>
      <c r="T744" s="2551"/>
      <c r="U744" s="2551"/>
      <c r="V744" s="2551"/>
      <c r="W744" s="2551"/>
    </row>
    <row r="745" spans="1:23" ht="15.75" customHeight="1">
      <c r="A745" s="2551"/>
      <c r="B745" s="2957"/>
      <c r="C745" s="2551"/>
      <c r="D745" s="2551"/>
      <c r="E745" s="2551"/>
      <c r="F745" s="2958"/>
      <c r="G745" s="2551"/>
      <c r="H745" s="2551"/>
      <c r="I745" s="2551"/>
      <c r="J745" s="2551"/>
      <c r="K745" s="2551"/>
      <c r="L745" s="2551"/>
      <c r="M745" s="2960"/>
      <c r="N745" s="2961"/>
      <c r="O745" s="2960"/>
      <c r="P745" s="2961"/>
      <c r="Q745" s="2551"/>
      <c r="R745" s="2551"/>
      <c r="S745" s="2551"/>
      <c r="T745" s="2551"/>
      <c r="U745" s="2551"/>
      <c r="V745" s="2551"/>
      <c r="W745" s="2551"/>
    </row>
    <row r="746" spans="1:23" ht="15.75" customHeight="1">
      <c r="A746" s="2551"/>
      <c r="B746" s="2957"/>
      <c r="C746" s="2551"/>
      <c r="D746" s="2551"/>
      <c r="E746" s="2551"/>
      <c r="F746" s="2958"/>
      <c r="G746" s="2551"/>
      <c r="H746" s="2551"/>
      <c r="I746" s="2551"/>
      <c r="J746" s="2551"/>
      <c r="K746" s="2551"/>
      <c r="L746" s="2551"/>
      <c r="M746" s="2960"/>
      <c r="N746" s="2961"/>
      <c r="O746" s="2960"/>
      <c r="P746" s="2961"/>
      <c r="Q746" s="2551"/>
      <c r="R746" s="2551"/>
      <c r="S746" s="2551"/>
      <c r="T746" s="2551"/>
      <c r="U746" s="2551"/>
      <c r="V746" s="2551"/>
      <c r="W746" s="2551"/>
    </row>
    <row r="747" spans="1:23" ht="15.75" customHeight="1">
      <c r="A747" s="2551"/>
      <c r="B747" s="2957"/>
      <c r="C747" s="2551"/>
      <c r="D747" s="2551"/>
      <c r="E747" s="2551"/>
      <c r="F747" s="2958"/>
      <c r="G747" s="2551"/>
      <c r="H747" s="2551"/>
      <c r="I747" s="2551"/>
      <c r="J747" s="2551"/>
      <c r="K747" s="2551"/>
      <c r="L747" s="2551"/>
      <c r="M747" s="2960"/>
      <c r="N747" s="2961"/>
      <c r="O747" s="2960"/>
      <c r="P747" s="2961"/>
      <c r="Q747" s="2551"/>
      <c r="R747" s="2551"/>
      <c r="S747" s="2551"/>
      <c r="T747" s="2551"/>
      <c r="U747" s="2551"/>
      <c r="V747" s="2551"/>
      <c r="W747" s="2551"/>
    </row>
    <row r="748" spans="1:23" ht="15.75" customHeight="1">
      <c r="A748" s="2551"/>
      <c r="B748" s="2957"/>
      <c r="C748" s="2551"/>
      <c r="D748" s="2551"/>
      <c r="E748" s="2551"/>
      <c r="F748" s="2958"/>
      <c r="G748" s="2551"/>
      <c r="H748" s="2551"/>
      <c r="I748" s="2551"/>
      <c r="J748" s="2551"/>
      <c r="K748" s="2551"/>
      <c r="L748" s="2551"/>
      <c r="M748" s="2960"/>
      <c r="N748" s="2961"/>
      <c r="O748" s="2960"/>
      <c r="P748" s="2961"/>
      <c r="Q748" s="2551"/>
      <c r="R748" s="2551"/>
      <c r="S748" s="2551"/>
      <c r="T748" s="2551"/>
      <c r="U748" s="2551"/>
      <c r="V748" s="2551"/>
      <c r="W748" s="2551"/>
    </row>
    <row r="749" spans="1:23" ht="15.75" customHeight="1">
      <c r="A749" s="2551"/>
      <c r="B749" s="2957"/>
      <c r="C749" s="2551"/>
      <c r="D749" s="2551"/>
      <c r="E749" s="2551"/>
      <c r="F749" s="2958"/>
      <c r="G749" s="2551"/>
      <c r="H749" s="2551"/>
      <c r="I749" s="2551"/>
      <c r="J749" s="2551"/>
      <c r="K749" s="2551"/>
      <c r="L749" s="2551"/>
      <c r="M749" s="2960"/>
      <c r="N749" s="2961"/>
      <c r="O749" s="2960"/>
      <c r="P749" s="2961"/>
      <c r="Q749" s="2551"/>
      <c r="R749" s="2551"/>
      <c r="S749" s="2551"/>
      <c r="T749" s="2551"/>
      <c r="U749" s="2551"/>
      <c r="V749" s="2551"/>
      <c r="W749" s="2551"/>
    </row>
    <row r="750" spans="1:23" ht="15.75" customHeight="1">
      <c r="A750" s="2551"/>
      <c r="B750" s="2957"/>
      <c r="C750" s="2551"/>
      <c r="D750" s="2551"/>
      <c r="E750" s="2551"/>
      <c r="F750" s="2958"/>
      <c r="G750" s="2551"/>
      <c r="H750" s="2551"/>
      <c r="I750" s="2551"/>
      <c r="J750" s="2551"/>
      <c r="K750" s="2551"/>
      <c r="L750" s="2551"/>
      <c r="M750" s="2960"/>
      <c r="N750" s="2961"/>
      <c r="O750" s="2960"/>
      <c r="P750" s="2961"/>
      <c r="Q750" s="2551"/>
      <c r="R750" s="2551"/>
      <c r="S750" s="2551"/>
      <c r="T750" s="2551"/>
      <c r="U750" s="2551"/>
      <c r="V750" s="2551"/>
      <c r="W750" s="2551"/>
    </row>
    <row r="751" spans="1:23" ht="15.75" customHeight="1">
      <c r="A751" s="2551"/>
      <c r="B751" s="2957"/>
      <c r="C751" s="2551"/>
      <c r="D751" s="2551"/>
      <c r="E751" s="2551"/>
      <c r="F751" s="2958"/>
      <c r="G751" s="2551"/>
      <c r="H751" s="2551"/>
      <c r="I751" s="2551"/>
      <c r="J751" s="2551"/>
      <c r="K751" s="2551"/>
      <c r="L751" s="2551"/>
      <c r="M751" s="2960"/>
      <c r="N751" s="2961"/>
      <c r="O751" s="2960"/>
      <c r="P751" s="2961"/>
      <c r="Q751" s="2551"/>
      <c r="R751" s="2551"/>
      <c r="S751" s="2551"/>
      <c r="T751" s="2551"/>
      <c r="U751" s="2551"/>
      <c r="V751" s="2551"/>
      <c r="W751" s="2551"/>
    </row>
    <row r="752" spans="1:23" ht="15.75" customHeight="1">
      <c r="A752" s="2551"/>
      <c r="B752" s="2957"/>
      <c r="C752" s="2551"/>
      <c r="D752" s="2551"/>
      <c r="E752" s="2551"/>
      <c r="F752" s="2958"/>
      <c r="G752" s="2551"/>
      <c r="H752" s="2551"/>
      <c r="I752" s="2551"/>
      <c r="J752" s="2551"/>
      <c r="K752" s="2551"/>
      <c r="L752" s="2551"/>
      <c r="M752" s="2960"/>
      <c r="N752" s="2961"/>
      <c r="O752" s="2960"/>
      <c r="P752" s="2961"/>
      <c r="Q752" s="2551"/>
      <c r="R752" s="2551"/>
      <c r="S752" s="2551"/>
      <c r="T752" s="2551"/>
      <c r="U752" s="2551"/>
      <c r="V752" s="2551"/>
      <c r="W752" s="2551"/>
    </row>
    <row r="753" spans="1:23" ht="15.75" customHeight="1">
      <c r="A753" s="2551"/>
      <c r="B753" s="2957"/>
      <c r="C753" s="2551"/>
      <c r="D753" s="2551"/>
      <c r="E753" s="2551"/>
      <c r="F753" s="2958"/>
      <c r="G753" s="2551"/>
      <c r="H753" s="2551"/>
      <c r="I753" s="2551"/>
      <c r="J753" s="2551"/>
      <c r="K753" s="2551"/>
      <c r="L753" s="2551"/>
      <c r="M753" s="2960"/>
      <c r="N753" s="2961"/>
      <c r="O753" s="2960"/>
      <c r="P753" s="2961"/>
      <c r="Q753" s="2551"/>
      <c r="R753" s="2551"/>
      <c r="S753" s="2551"/>
      <c r="T753" s="2551"/>
      <c r="U753" s="2551"/>
      <c r="V753" s="2551"/>
      <c r="W753" s="2551"/>
    </row>
    <row r="754" spans="1:23" ht="15.75" customHeight="1">
      <c r="A754" s="2551"/>
      <c r="B754" s="2957"/>
      <c r="C754" s="2551"/>
      <c r="D754" s="2551"/>
      <c r="E754" s="2551"/>
      <c r="F754" s="2958"/>
      <c r="G754" s="2551"/>
      <c r="H754" s="2551"/>
      <c r="I754" s="2551"/>
      <c r="J754" s="2551"/>
      <c r="K754" s="2551"/>
      <c r="L754" s="2551"/>
      <c r="M754" s="2960"/>
      <c r="N754" s="2961"/>
      <c r="O754" s="2960"/>
      <c r="P754" s="2961"/>
      <c r="Q754" s="2551"/>
      <c r="R754" s="2551"/>
      <c r="S754" s="2551"/>
      <c r="T754" s="2551"/>
      <c r="U754" s="2551"/>
      <c r="V754" s="2551"/>
      <c r="W754" s="2551"/>
    </row>
    <row r="755" spans="1:23" ht="15.75" customHeight="1">
      <c r="A755" s="2551"/>
      <c r="B755" s="2957"/>
      <c r="C755" s="2551"/>
      <c r="D755" s="2551"/>
      <c r="E755" s="2551"/>
      <c r="F755" s="2958"/>
      <c r="G755" s="2551"/>
      <c r="H755" s="2551"/>
      <c r="I755" s="2551"/>
      <c r="J755" s="2551"/>
      <c r="K755" s="2551"/>
      <c r="L755" s="2551"/>
      <c r="M755" s="2960"/>
      <c r="N755" s="2961"/>
      <c r="O755" s="2960"/>
      <c r="P755" s="2961"/>
      <c r="Q755" s="2551"/>
      <c r="R755" s="2551"/>
      <c r="S755" s="2551"/>
      <c r="T755" s="2551"/>
      <c r="U755" s="2551"/>
      <c r="V755" s="2551"/>
      <c r="W755" s="2551"/>
    </row>
    <row r="756" spans="1:23" ht="15.75" customHeight="1">
      <c r="A756" s="2551"/>
      <c r="B756" s="2957"/>
      <c r="C756" s="2551"/>
      <c r="D756" s="2551"/>
      <c r="E756" s="2551"/>
      <c r="F756" s="2958"/>
      <c r="G756" s="2551"/>
      <c r="H756" s="2551"/>
      <c r="I756" s="2551"/>
      <c r="J756" s="2551"/>
      <c r="K756" s="2551"/>
      <c r="L756" s="2551"/>
      <c r="M756" s="2960"/>
      <c r="N756" s="2961"/>
      <c r="O756" s="2960"/>
      <c r="P756" s="2961"/>
      <c r="Q756" s="2551"/>
      <c r="R756" s="2551"/>
      <c r="S756" s="2551"/>
      <c r="T756" s="2551"/>
      <c r="U756" s="2551"/>
      <c r="V756" s="2551"/>
      <c r="W756" s="2551"/>
    </row>
    <row r="757" spans="1:23" ht="15.75" customHeight="1">
      <c r="A757" s="2551"/>
      <c r="B757" s="2957"/>
      <c r="C757" s="2551"/>
      <c r="D757" s="2551"/>
      <c r="E757" s="2551"/>
      <c r="F757" s="2958"/>
      <c r="G757" s="2551"/>
      <c r="H757" s="2551"/>
      <c r="I757" s="2551"/>
      <c r="J757" s="2551"/>
      <c r="K757" s="2551"/>
      <c r="L757" s="2551"/>
      <c r="M757" s="2960"/>
      <c r="N757" s="2961"/>
      <c r="O757" s="2960"/>
      <c r="P757" s="2961"/>
      <c r="Q757" s="2551"/>
      <c r="R757" s="2551"/>
      <c r="S757" s="2551"/>
      <c r="T757" s="2551"/>
      <c r="U757" s="2551"/>
      <c r="V757" s="2551"/>
      <c r="W757" s="2551"/>
    </row>
    <row r="758" spans="1:23" ht="15.75" customHeight="1">
      <c r="A758" s="2551"/>
      <c r="B758" s="2957"/>
      <c r="C758" s="2551"/>
      <c r="D758" s="2551"/>
      <c r="E758" s="2551"/>
      <c r="F758" s="2958"/>
      <c r="G758" s="2551"/>
      <c r="H758" s="2551"/>
      <c r="I758" s="2551"/>
      <c r="J758" s="2551"/>
      <c r="K758" s="2551"/>
      <c r="L758" s="2551"/>
      <c r="M758" s="2960"/>
      <c r="N758" s="2961"/>
      <c r="O758" s="2960"/>
      <c r="P758" s="2961"/>
      <c r="Q758" s="2551"/>
      <c r="R758" s="2551"/>
      <c r="S758" s="2551"/>
      <c r="T758" s="2551"/>
      <c r="U758" s="2551"/>
      <c r="V758" s="2551"/>
      <c r="W758" s="2551"/>
    </row>
    <row r="759" spans="1:23" ht="15.75" customHeight="1">
      <c r="A759" s="2551"/>
      <c r="B759" s="2957"/>
      <c r="C759" s="2551"/>
      <c r="D759" s="2551"/>
      <c r="E759" s="2551"/>
      <c r="F759" s="2958"/>
      <c r="G759" s="2551"/>
      <c r="H759" s="2551"/>
      <c r="I759" s="2551"/>
      <c r="J759" s="2551"/>
      <c r="K759" s="2551"/>
      <c r="L759" s="2551"/>
      <c r="M759" s="2960"/>
      <c r="N759" s="2961"/>
      <c r="O759" s="2960"/>
      <c r="P759" s="2961"/>
      <c r="Q759" s="2551"/>
      <c r="R759" s="2551"/>
      <c r="S759" s="2551"/>
      <c r="T759" s="2551"/>
      <c r="U759" s="2551"/>
      <c r="V759" s="2551"/>
      <c r="W759" s="2551"/>
    </row>
    <row r="760" spans="1:23" ht="15.75" customHeight="1">
      <c r="A760" s="2551"/>
      <c r="B760" s="2957"/>
      <c r="C760" s="2551"/>
      <c r="D760" s="2551"/>
      <c r="E760" s="2551"/>
      <c r="F760" s="2958"/>
      <c r="G760" s="2551"/>
      <c r="H760" s="2551"/>
      <c r="I760" s="2551"/>
      <c r="J760" s="2551"/>
      <c r="K760" s="2551"/>
      <c r="L760" s="2551"/>
      <c r="M760" s="2960"/>
      <c r="N760" s="2961"/>
      <c r="O760" s="2960"/>
      <c r="P760" s="2961"/>
      <c r="Q760" s="2551"/>
      <c r="R760" s="2551"/>
      <c r="S760" s="2551"/>
      <c r="T760" s="2551"/>
      <c r="U760" s="2551"/>
      <c r="V760" s="2551"/>
      <c r="W760" s="2551"/>
    </row>
    <row r="761" spans="1:23" ht="15.75" customHeight="1">
      <c r="A761" s="2551"/>
      <c r="B761" s="2957"/>
      <c r="C761" s="2551"/>
      <c r="D761" s="2551"/>
      <c r="E761" s="2551"/>
      <c r="F761" s="2958"/>
      <c r="G761" s="2551"/>
      <c r="H761" s="2551"/>
      <c r="I761" s="2551"/>
      <c r="J761" s="2551"/>
      <c r="K761" s="2551"/>
      <c r="L761" s="2551"/>
      <c r="M761" s="2960"/>
      <c r="N761" s="2961"/>
      <c r="O761" s="2960"/>
      <c r="P761" s="2961"/>
      <c r="Q761" s="2551"/>
      <c r="R761" s="2551"/>
      <c r="S761" s="2551"/>
      <c r="T761" s="2551"/>
      <c r="U761" s="2551"/>
      <c r="V761" s="2551"/>
      <c r="W761" s="2551"/>
    </row>
    <row r="762" spans="1:23" ht="15.75" customHeight="1">
      <c r="A762" s="2551"/>
      <c r="B762" s="2957"/>
      <c r="C762" s="2551"/>
      <c r="D762" s="2551"/>
      <c r="E762" s="2551"/>
      <c r="F762" s="2958"/>
      <c r="G762" s="2551"/>
      <c r="H762" s="2551"/>
      <c r="I762" s="2551"/>
      <c r="J762" s="2551"/>
      <c r="K762" s="2551"/>
      <c r="L762" s="2551"/>
      <c r="M762" s="2960"/>
      <c r="N762" s="2961"/>
      <c r="O762" s="2960"/>
      <c r="P762" s="2961"/>
      <c r="Q762" s="2551"/>
      <c r="R762" s="2551"/>
      <c r="S762" s="2551"/>
      <c r="T762" s="2551"/>
      <c r="U762" s="2551"/>
      <c r="V762" s="2551"/>
      <c r="W762" s="2551"/>
    </row>
    <row r="763" spans="1:23" ht="15.75" customHeight="1">
      <c r="A763" s="2551"/>
      <c r="B763" s="2957"/>
      <c r="C763" s="2551"/>
      <c r="D763" s="2551"/>
      <c r="E763" s="2551"/>
      <c r="F763" s="2958"/>
      <c r="G763" s="2551"/>
      <c r="H763" s="2551"/>
      <c r="I763" s="2551"/>
      <c r="J763" s="2551"/>
      <c r="K763" s="2551"/>
      <c r="L763" s="2551"/>
      <c r="M763" s="2960"/>
      <c r="N763" s="2961"/>
      <c r="O763" s="2960"/>
      <c r="P763" s="2961"/>
      <c r="Q763" s="2551"/>
      <c r="R763" s="2551"/>
      <c r="S763" s="2551"/>
      <c r="T763" s="2551"/>
      <c r="U763" s="2551"/>
      <c r="V763" s="2551"/>
      <c r="W763" s="2551"/>
    </row>
    <row r="764" spans="1:23" ht="15.75" customHeight="1">
      <c r="A764" s="2551"/>
      <c r="B764" s="2957"/>
      <c r="C764" s="2551"/>
      <c r="D764" s="2551"/>
      <c r="E764" s="2551"/>
      <c r="F764" s="2958"/>
      <c r="G764" s="2551"/>
      <c r="H764" s="2551"/>
      <c r="I764" s="2551"/>
      <c r="J764" s="2551"/>
      <c r="K764" s="2551"/>
      <c r="L764" s="2551"/>
      <c r="M764" s="2960"/>
      <c r="N764" s="2961"/>
      <c r="O764" s="2960"/>
      <c r="P764" s="2961"/>
      <c r="Q764" s="2551"/>
      <c r="R764" s="2551"/>
      <c r="S764" s="2551"/>
      <c r="T764" s="2551"/>
      <c r="U764" s="2551"/>
      <c r="V764" s="2551"/>
      <c r="W764" s="2551"/>
    </row>
    <row r="765" spans="1:23" ht="15.75" customHeight="1">
      <c r="A765" s="2551"/>
      <c r="B765" s="2957"/>
      <c r="C765" s="2551"/>
      <c r="D765" s="2551"/>
      <c r="E765" s="2551"/>
      <c r="F765" s="2958"/>
      <c r="G765" s="2551"/>
      <c r="H765" s="2551"/>
      <c r="I765" s="2551"/>
      <c r="J765" s="2551"/>
      <c r="K765" s="2551"/>
      <c r="L765" s="2551"/>
      <c r="M765" s="2960"/>
      <c r="N765" s="2961"/>
      <c r="O765" s="2960"/>
      <c r="P765" s="2961"/>
      <c r="Q765" s="2551"/>
      <c r="R765" s="2551"/>
      <c r="S765" s="2551"/>
      <c r="T765" s="2551"/>
      <c r="U765" s="2551"/>
      <c r="V765" s="2551"/>
      <c r="W765" s="2551"/>
    </row>
    <row r="766" spans="1:23" ht="15.75" customHeight="1">
      <c r="A766" s="2551"/>
      <c r="B766" s="2957"/>
      <c r="C766" s="2551"/>
      <c r="D766" s="2551"/>
      <c r="E766" s="2551"/>
      <c r="F766" s="2958"/>
      <c r="G766" s="2551"/>
      <c r="H766" s="2551"/>
      <c r="I766" s="2551"/>
      <c r="J766" s="2551"/>
      <c r="K766" s="2551"/>
      <c r="L766" s="2551"/>
      <c r="M766" s="2960"/>
      <c r="N766" s="2961"/>
      <c r="O766" s="2960"/>
      <c r="P766" s="2961"/>
      <c r="Q766" s="2551"/>
      <c r="R766" s="2551"/>
      <c r="S766" s="2551"/>
      <c r="T766" s="2551"/>
      <c r="U766" s="2551"/>
      <c r="V766" s="2551"/>
      <c r="W766" s="2551"/>
    </row>
    <row r="767" spans="1:23" ht="15.75" customHeight="1">
      <c r="A767" s="2551"/>
      <c r="B767" s="2957"/>
      <c r="C767" s="2551"/>
      <c r="D767" s="2551"/>
      <c r="E767" s="2551"/>
      <c r="F767" s="2958"/>
      <c r="G767" s="2551"/>
      <c r="H767" s="2551"/>
      <c r="I767" s="2551"/>
      <c r="J767" s="2551"/>
      <c r="K767" s="2551"/>
      <c r="L767" s="2551"/>
      <c r="M767" s="2960"/>
      <c r="N767" s="2961"/>
      <c r="O767" s="2960"/>
      <c r="P767" s="2961"/>
      <c r="Q767" s="2551"/>
      <c r="R767" s="2551"/>
      <c r="S767" s="2551"/>
      <c r="T767" s="2551"/>
      <c r="U767" s="2551"/>
      <c r="V767" s="2551"/>
      <c r="W767" s="2551"/>
    </row>
    <row r="768" spans="1:23" ht="15.75" customHeight="1">
      <c r="A768" s="2551"/>
      <c r="B768" s="2957"/>
      <c r="C768" s="2551"/>
      <c r="D768" s="2551"/>
      <c r="E768" s="2551"/>
      <c r="F768" s="2958"/>
      <c r="G768" s="2551"/>
      <c r="H768" s="2551"/>
      <c r="I768" s="2551"/>
      <c r="J768" s="2551"/>
      <c r="K768" s="2551"/>
      <c r="L768" s="2551"/>
      <c r="M768" s="2960"/>
      <c r="N768" s="2961"/>
      <c r="O768" s="2960"/>
      <c r="P768" s="2961"/>
      <c r="Q768" s="2551"/>
      <c r="R768" s="2551"/>
      <c r="S768" s="2551"/>
      <c r="T768" s="2551"/>
      <c r="U768" s="2551"/>
      <c r="V768" s="2551"/>
      <c r="W768" s="2551"/>
    </row>
    <row r="769" spans="1:23" ht="15.75" customHeight="1">
      <c r="A769" s="2551"/>
      <c r="B769" s="2957"/>
      <c r="C769" s="2551"/>
      <c r="D769" s="2551"/>
      <c r="E769" s="2551"/>
      <c r="F769" s="2958"/>
      <c r="G769" s="2551"/>
      <c r="H769" s="2551"/>
      <c r="I769" s="2551"/>
      <c r="J769" s="2551"/>
      <c r="K769" s="2551"/>
      <c r="L769" s="2551"/>
      <c r="M769" s="2960"/>
      <c r="N769" s="2961"/>
      <c r="O769" s="2960"/>
      <c r="P769" s="2961"/>
      <c r="Q769" s="2551"/>
      <c r="R769" s="2551"/>
      <c r="S769" s="2551"/>
      <c r="T769" s="2551"/>
      <c r="U769" s="2551"/>
      <c r="V769" s="2551"/>
      <c r="W769" s="2551"/>
    </row>
    <row r="770" spans="1:23" ht="15.75" customHeight="1">
      <c r="A770" s="2551"/>
      <c r="B770" s="2957"/>
      <c r="C770" s="2551"/>
      <c r="D770" s="2551"/>
      <c r="E770" s="2551"/>
      <c r="F770" s="2958"/>
      <c r="G770" s="2551"/>
      <c r="H770" s="2551"/>
      <c r="I770" s="2551"/>
      <c r="J770" s="2551"/>
      <c r="K770" s="2551"/>
      <c r="L770" s="2551"/>
      <c r="M770" s="2960"/>
      <c r="N770" s="2961"/>
      <c r="O770" s="2960"/>
      <c r="P770" s="2961"/>
      <c r="Q770" s="2551"/>
      <c r="R770" s="2551"/>
      <c r="S770" s="2551"/>
      <c r="T770" s="2551"/>
      <c r="U770" s="2551"/>
      <c r="V770" s="2551"/>
      <c r="W770" s="2551"/>
    </row>
    <row r="771" spans="1:23" ht="15.75" customHeight="1">
      <c r="A771" s="2551"/>
      <c r="B771" s="2957"/>
      <c r="C771" s="2551"/>
      <c r="D771" s="2551"/>
      <c r="E771" s="2551"/>
      <c r="F771" s="2958"/>
      <c r="G771" s="2551"/>
      <c r="H771" s="2551"/>
      <c r="I771" s="2551"/>
      <c r="J771" s="2551"/>
      <c r="K771" s="2551"/>
      <c r="L771" s="2551"/>
      <c r="M771" s="2960"/>
      <c r="N771" s="2961"/>
      <c r="O771" s="2960"/>
      <c r="P771" s="2961"/>
      <c r="Q771" s="2551"/>
      <c r="R771" s="2551"/>
      <c r="S771" s="2551"/>
      <c r="T771" s="2551"/>
      <c r="U771" s="2551"/>
      <c r="V771" s="2551"/>
      <c r="W771" s="2551"/>
    </row>
    <row r="772" spans="1:23" ht="15.75" customHeight="1">
      <c r="A772" s="2551"/>
      <c r="B772" s="2957"/>
      <c r="C772" s="2551"/>
      <c r="D772" s="2551"/>
      <c r="E772" s="2551"/>
      <c r="F772" s="2958"/>
      <c r="G772" s="2551"/>
      <c r="H772" s="2551"/>
      <c r="I772" s="2551"/>
      <c r="J772" s="2551"/>
      <c r="K772" s="2551"/>
      <c r="L772" s="2551"/>
      <c r="M772" s="2960"/>
      <c r="N772" s="2961"/>
      <c r="O772" s="2960"/>
      <c r="P772" s="2961"/>
      <c r="Q772" s="2551"/>
      <c r="R772" s="2551"/>
      <c r="S772" s="2551"/>
      <c r="T772" s="2551"/>
      <c r="U772" s="2551"/>
      <c r="V772" s="2551"/>
      <c r="W772" s="2551"/>
    </row>
    <row r="773" spans="1:23" ht="15.75" customHeight="1">
      <c r="A773" s="2551"/>
      <c r="B773" s="2957"/>
      <c r="C773" s="2551"/>
      <c r="D773" s="2551"/>
      <c r="E773" s="2551"/>
      <c r="F773" s="2958"/>
      <c r="G773" s="2551"/>
      <c r="H773" s="2551"/>
      <c r="I773" s="2551"/>
      <c r="J773" s="2551"/>
      <c r="K773" s="2551"/>
      <c r="L773" s="2551"/>
      <c r="M773" s="2960"/>
      <c r="N773" s="2961"/>
      <c r="O773" s="2960"/>
      <c r="P773" s="2961"/>
      <c r="Q773" s="2551"/>
      <c r="R773" s="2551"/>
      <c r="S773" s="2551"/>
      <c r="T773" s="2551"/>
      <c r="U773" s="2551"/>
      <c r="V773" s="2551"/>
      <c r="W773" s="2551"/>
    </row>
    <row r="774" spans="1:23" ht="15.75" customHeight="1">
      <c r="A774" s="2551"/>
      <c r="B774" s="2957"/>
      <c r="C774" s="2551"/>
      <c r="D774" s="2551"/>
      <c r="E774" s="2551"/>
      <c r="F774" s="2958"/>
      <c r="G774" s="2551"/>
      <c r="H774" s="2551"/>
      <c r="I774" s="2551"/>
      <c r="J774" s="2551"/>
      <c r="K774" s="2551"/>
      <c r="L774" s="2551"/>
      <c r="M774" s="2960"/>
      <c r="N774" s="2961"/>
      <c r="O774" s="2960"/>
      <c r="P774" s="2961"/>
      <c r="Q774" s="2551"/>
      <c r="R774" s="2551"/>
      <c r="S774" s="2551"/>
      <c r="T774" s="2551"/>
      <c r="U774" s="2551"/>
      <c r="V774" s="2551"/>
      <c r="W774" s="2551"/>
    </row>
    <row r="775" spans="1:23" ht="15.75" customHeight="1">
      <c r="A775" s="2551"/>
      <c r="B775" s="2957"/>
      <c r="C775" s="2551"/>
      <c r="D775" s="2551"/>
      <c r="E775" s="2551"/>
      <c r="F775" s="2958"/>
      <c r="G775" s="2551"/>
      <c r="H775" s="2551"/>
      <c r="I775" s="2551"/>
      <c r="J775" s="2551"/>
      <c r="K775" s="2551"/>
      <c r="L775" s="2551"/>
      <c r="M775" s="2960"/>
      <c r="N775" s="2961"/>
      <c r="O775" s="2960"/>
      <c r="P775" s="2961"/>
      <c r="Q775" s="2551"/>
      <c r="R775" s="2551"/>
      <c r="S775" s="2551"/>
      <c r="T775" s="2551"/>
      <c r="U775" s="2551"/>
      <c r="V775" s="2551"/>
      <c r="W775" s="2551"/>
    </row>
    <row r="776" spans="1:23" ht="15.75" customHeight="1">
      <c r="A776" s="2551"/>
      <c r="B776" s="2957"/>
      <c r="C776" s="2551"/>
      <c r="D776" s="2551"/>
      <c r="E776" s="2551"/>
      <c r="F776" s="2958"/>
      <c r="G776" s="2551"/>
      <c r="H776" s="2551"/>
      <c r="I776" s="2551"/>
      <c r="J776" s="2551"/>
      <c r="K776" s="2551"/>
      <c r="L776" s="2551"/>
      <c r="M776" s="2960"/>
      <c r="N776" s="2961"/>
      <c r="O776" s="2960"/>
      <c r="P776" s="2961"/>
      <c r="Q776" s="2551"/>
      <c r="R776" s="2551"/>
      <c r="S776" s="2551"/>
      <c r="T776" s="2551"/>
      <c r="U776" s="2551"/>
      <c r="V776" s="2551"/>
      <c r="W776" s="2551"/>
    </row>
    <row r="777" spans="1:23" ht="15.75" customHeight="1">
      <c r="A777" s="2551"/>
      <c r="B777" s="2957"/>
      <c r="C777" s="2551"/>
      <c r="D777" s="2551"/>
      <c r="E777" s="2551"/>
      <c r="F777" s="2958"/>
      <c r="G777" s="2551"/>
      <c r="H777" s="2551"/>
      <c r="I777" s="2551"/>
      <c r="J777" s="2551"/>
      <c r="K777" s="2551"/>
      <c r="L777" s="2551"/>
      <c r="M777" s="2960"/>
      <c r="N777" s="2961"/>
      <c r="O777" s="2960"/>
      <c r="P777" s="2961"/>
      <c r="Q777" s="2551"/>
      <c r="R777" s="2551"/>
      <c r="S777" s="2551"/>
      <c r="T777" s="2551"/>
      <c r="U777" s="2551"/>
      <c r="V777" s="2551"/>
      <c r="W777" s="2551"/>
    </row>
    <row r="778" spans="1:23" ht="15.75" customHeight="1">
      <c r="A778" s="2551"/>
      <c r="B778" s="2957"/>
      <c r="C778" s="2551"/>
      <c r="D778" s="2551"/>
      <c r="E778" s="2551"/>
      <c r="F778" s="2958"/>
      <c r="G778" s="2551"/>
      <c r="H778" s="2551"/>
      <c r="I778" s="2551"/>
      <c r="J778" s="2551"/>
      <c r="K778" s="2551"/>
      <c r="L778" s="2551"/>
      <c r="M778" s="2960"/>
      <c r="N778" s="2961"/>
      <c r="O778" s="2960"/>
      <c r="P778" s="2961"/>
      <c r="Q778" s="2551"/>
      <c r="R778" s="2551"/>
      <c r="S778" s="2551"/>
      <c r="T778" s="2551"/>
      <c r="U778" s="2551"/>
      <c r="V778" s="2551"/>
      <c r="W778" s="2551"/>
    </row>
    <row r="779" spans="1:23" ht="15.75" customHeight="1">
      <c r="A779" s="2551"/>
      <c r="B779" s="2957"/>
      <c r="C779" s="2551"/>
      <c r="D779" s="2551"/>
      <c r="E779" s="2551"/>
      <c r="F779" s="2958"/>
      <c r="G779" s="2551"/>
      <c r="H779" s="2551"/>
      <c r="I779" s="2551"/>
      <c r="J779" s="2551"/>
      <c r="K779" s="2551"/>
      <c r="L779" s="2551"/>
      <c r="M779" s="2960"/>
      <c r="N779" s="2961"/>
      <c r="O779" s="2960"/>
      <c r="P779" s="2961"/>
      <c r="Q779" s="2551"/>
      <c r="R779" s="2551"/>
      <c r="S779" s="2551"/>
      <c r="T779" s="2551"/>
      <c r="U779" s="2551"/>
      <c r="V779" s="2551"/>
      <c r="W779" s="2551"/>
    </row>
    <row r="780" spans="1:23" ht="15.75" customHeight="1">
      <c r="A780" s="2551"/>
      <c r="B780" s="2957"/>
      <c r="C780" s="2551"/>
      <c r="D780" s="2551"/>
      <c r="E780" s="2551"/>
      <c r="F780" s="2958"/>
      <c r="G780" s="2551"/>
      <c r="H780" s="2551"/>
      <c r="I780" s="2551"/>
      <c r="J780" s="2551"/>
      <c r="K780" s="2551"/>
      <c r="L780" s="2551"/>
      <c r="M780" s="2960"/>
      <c r="N780" s="2961"/>
      <c r="O780" s="2960"/>
      <c r="P780" s="2961"/>
      <c r="Q780" s="2551"/>
      <c r="R780" s="2551"/>
      <c r="S780" s="2551"/>
      <c r="T780" s="2551"/>
      <c r="U780" s="2551"/>
      <c r="V780" s="2551"/>
      <c r="W780" s="2551"/>
    </row>
    <row r="781" spans="1:23" ht="15.75" customHeight="1">
      <c r="A781" s="2551"/>
      <c r="B781" s="2957"/>
      <c r="C781" s="2551"/>
      <c r="D781" s="2551"/>
      <c r="E781" s="2551"/>
      <c r="F781" s="2958"/>
      <c r="G781" s="2551"/>
      <c r="H781" s="2551"/>
      <c r="I781" s="2551"/>
      <c r="J781" s="2551"/>
      <c r="K781" s="2551"/>
      <c r="L781" s="2551"/>
      <c r="M781" s="2960"/>
      <c r="N781" s="2961"/>
      <c r="O781" s="2960"/>
      <c r="P781" s="2961"/>
      <c r="Q781" s="2551"/>
      <c r="R781" s="2551"/>
      <c r="S781" s="2551"/>
      <c r="T781" s="2551"/>
      <c r="U781" s="2551"/>
      <c r="V781" s="2551"/>
      <c r="W781" s="2551"/>
    </row>
    <row r="782" spans="1:23" ht="15.75" customHeight="1">
      <c r="A782" s="2551"/>
      <c r="B782" s="2957"/>
      <c r="C782" s="2551"/>
      <c r="D782" s="2551"/>
      <c r="E782" s="2551"/>
      <c r="F782" s="2958"/>
      <c r="G782" s="2551"/>
      <c r="H782" s="2551"/>
      <c r="I782" s="2551"/>
      <c r="J782" s="2551"/>
      <c r="K782" s="2551"/>
      <c r="L782" s="2551"/>
      <c r="M782" s="2960"/>
      <c r="N782" s="2961"/>
      <c r="O782" s="2960"/>
      <c r="P782" s="2961"/>
      <c r="Q782" s="2551"/>
      <c r="R782" s="2551"/>
      <c r="S782" s="2551"/>
      <c r="T782" s="2551"/>
      <c r="U782" s="2551"/>
      <c r="V782" s="2551"/>
      <c r="W782" s="2551"/>
    </row>
    <row r="783" spans="1:23" ht="15.75" customHeight="1">
      <c r="A783" s="2551"/>
      <c r="B783" s="2957"/>
      <c r="C783" s="2551"/>
      <c r="D783" s="2551"/>
      <c r="E783" s="2551"/>
      <c r="F783" s="2958"/>
      <c r="G783" s="2551"/>
      <c r="H783" s="2551"/>
      <c r="I783" s="2551"/>
      <c r="J783" s="2551"/>
      <c r="K783" s="2551"/>
      <c r="L783" s="2551"/>
      <c r="M783" s="2960"/>
      <c r="N783" s="2961"/>
      <c r="O783" s="2960"/>
      <c r="P783" s="2961"/>
      <c r="Q783" s="2551"/>
      <c r="R783" s="2551"/>
      <c r="S783" s="2551"/>
      <c r="T783" s="2551"/>
      <c r="U783" s="2551"/>
      <c r="V783" s="2551"/>
      <c r="W783" s="2551"/>
    </row>
    <row r="784" spans="1:23" ht="15.75" customHeight="1">
      <c r="A784" s="2551"/>
      <c r="B784" s="2957"/>
      <c r="C784" s="2551"/>
      <c r="D784" s="2551"/>
      <c r="E784" s="2551"/>
      <c r="F784" s="2958"/>
      <c r="G784" s="2551"/>
      <c r="H784" s="2551"/>
      <c r="I784" s="2551"/>
      <c r="J784" s="2551"/>
      <c r="K784" s="2551"/>
      <c r="L784" s="2551"/>
      <c r="M784" s="2960"/>
      <c r="N784" s="2961"/>
      <c r="O784" s="2960"/>
      <c r="P784" s="2961"/>
      <c r="Q784" s="2551"/>
      <c r="R784" s="2551"/>
      <c r="S784" s="2551"/>
      <c r="T784" s="2551"/>
      <c r="U784" s="2551"/>
      <c r="V784" s="2551"/>
      <c r="W784" s="2551"/>
    </row>
    <row r="785" spans="1:23" ht="15.75" customHeight="1">
      <c r="A785" s="2551"/>
      <c r="B785" s="2957"/>
      <c r="C785" s="2551"/>
      <c r="D785" s="2551"/>
      <c r="E785" s="2551"/>
      <c r="F785" s="2958"/>
      <c r="G785" s="2551"/>
      <c r="H785" s="2551"/>
      <c r="I785" s="2551"/>
      <c r="J785" s="2551"/>
      <c r="K785" s="2551"/>
      <c r="L785" s="2551"/>
      <c r="M785" s="2960"/>
      <c r="N785" s="2961"/>
      <c r="O785" s="2960"/>
      <c r="P785" s="2961"/>
      <c r="Q785" s="2551"/>
      <c r="R785" s="2551"/>
      <c r="S785" s="2551"/>
      <c r="T785" s="2551"/>
      <c r="U785" s="2551"/>
      <c r="V785" s="2551"/>
      <c r="W785" s="2551"/>
    </row>
    <row r="786" spans="1:23" ht="15.75" customHeight="1">
      <c r="A786" s="2551"/>
      <c r="B786" s="2957"/>
      <c r="C786" s="2551"/>
      <c r="D786" s="2551"/>
      <c r="E786" s="2551"/>
      <c r="F786" s="2958"/>
      <c r="G786" s="2551"/>
      <c r="H786" s="2551"/>
      <c r="I786" s="2551"/>
      <c r="J786" s="2551"/>
      <c r="K786" s="2551"/>
      <c r="L786" s="2551"/>
      <c r="M786" s="2960"/>
      <c r="N786" s="2961"/>
      <c r="O786" s="2960"/>
      <c r="P786" s="2961"/>
      <c r="Q786" s="2551"/>
      <c r="R786" s="2551"/>
      <c r="S786" s="2551"/>
      <c r="T786" s="2551"/>
      <c r="U786" s="2551"/>
      <c r="V786" s="2551"/>
      <c r="W786" s="2551"/>
    </row>
    <row r="787" spans="1:23" ht="15.75" customHeight="1">
      <c r="A787" s="2551"/>
      <c r="B787" s="2957"/>
      <c r="C787" s="2551"/>
      <c r="D787" s="2551"/>
      <c r="E787" s="2551"/>
      <c r="F787" s="2958"/>
      <c r="G787" s="2551"/>
      <c r="H787" s="2551"/>
      <c r="I787" s="2551"/>
      <c r="J787" s="2551"/>
      <c r="K787" s="2551"/>
      <c r="L787" s="2551"/>
      <c r="M787" s="2960"/>
      <c r="N787" s="2961"/>
      <c r="O787" s="2960"/>
      <c r="P787" s="2961"/>
      <c r="Q787" s="2551"/>
      <c r="R787" s="2551"/>
      <c r="S787" s="2551"/>
      <c r="T787" s="2551"/>
      <c r="U787" s="2551"/>
      <c r="V787" s="2551"/>
      <c r="W787" s="2551"/>
    </row>
    <row r="788" spans="1:23" ht="15.75" customHeight="1">
      <c r="A788" s="2551"/>
      <c r="B788" s="2957"/>
      <c r="C788" s="2551"/>
      <c r="D788" s="2551"/>
      <c r="E788" s="2551"/>
      <c r="F788" s="2958"/>
      <c r="G788" s="2551"/>
      <c r="H788" s="2551"/>
      <c r="I788" s="2551"/>
      <c r="J788" s="2551"/>
      <c r="K788" s="2551"/>
      <c r="L788" s="2551"/>
      <c r="M788" s="2960"/>
      <c r="N788" s="2961"/>
      <c r="O788" s="2960"/>
      <c r="P788" s="2961"/>
      <c r="Q788" s="2551"/>
      <c r="R788" s="2551"/>
      <c r="S788" s="2551"/>
      <c r="T788" s="2551"/>
      <c r="U788" s="2551"/>
      <c r="V788" s="2551"/>
      <c r="W788" s="2551"/>
    </row>
    <row r="789" spans="1:23" ht="15.75" customHeight="1">
      <c r="A789" s="2551"/>
      <c r="B789" s="2957"/>
      <c r="C789" s="2551"/>
      <c r="D789" s="2551"/>
      <c r="E789" s="2551"/>
      <c r="F789" s="2958"/>
      <c r="G789" s="2551"/>
      <c r="H789" s="2551"/>
      <c r="I789" s="2551"/>
      <c r="J789" s="2551"/>
      <c r="K789" s="2551"/>
      <c r="L789" s="2551"/>
      <c r="M789" s="2960"/>
      <c r="N789" s="2961"/>
      <c r="O789" s="2960"/>
      <c r="P789" s="2961"/>
      <c r="Q789" s="2551"/>
      <c r="R789" s="2551"/>
      <c r="S789" s="2551"/>
      <c r="T789" s="2551"/>
      <c r="U789" s="2551"/>
      <c r="V789" s="2551"/>
      <c r="W789" s="2551"/>
    </row>
    <row r="790" spans="1:23" ht="15.75" customHeight="1">
      <c r="A790" s="2551"/>
      <c r="B790" s="2957"/>
      <c r="C790" s="2551"/>
      <c r="D790" s="2551"/>
      <c r="E790" s="2551"/>
      <c r="F790" s="2958"/>
      <c r="G790" s="2551"/>
      <c r="H790" s="2551"/>
      <c r="I790" s="2551"/>
      <c r="J790" s="2551"/>
      <c r="K790" s="2551"/>
      <c r="L790" s="2551"/>
      <c r="M790" s="2960"/>
      <c r="N790" s="2961"/>
      <c r="O790" s="2960"/>
      <c r="P790" s="2961"/>
      <c r="Q790" s="2551"/>
      <c r="R790" s="2551"/>
      <c r="S790" s="2551"/>
      <c r="T790" s="2551"/>
      <c r="U790" s="2551"/>
      <c r="V790" s="2551"/>
      <c r="W790" s="2551"/>
    </row>
    <row r="791" spans="1:23" ht="15.75" customHeight="1">
      <c r="A791" s="2551"/>
      <c r="B791" s="2957"/>
      <c r="C791" s="2551"/>
      <c r="D791" s="2551"/>
      <c r="E791" s="2551"/>
      <c r="F791" s="2958"/>
      <c r="G791" s="2551"/>
      <c r="H791" s="2551"/>
      <c r="I791" s="2551"/>
      <c r="J791" s="2551"/>
      <c r="K791" s="2551"/>
      <c r="L791" s="2551"/>
      <c r="M791" s="2960"/>
      <c r="N791" s="2961"/>
      <c r="O791" s="2960"/>
      <c r="P791" s="2961"/>
      <c r="Q791" s="2551"/>
      <c r="R791" s="2551"/>
      <c r="S791" s="2551"/>
      <c r="T791" s="2551"/>
      <c r="U791" s="2551"/>
      <c r="V791" s="2551"/>
      <c r="W791" s="2551"/>
    </row>
    <row r="792" spans="1:23" ht="15.75" customHeight="1">
      <c r="A792" s="2551"/>
      <c r="B792" s="2957"/>
      <c r="C792" s="2551"/>
      <c r="D792" s="2551"/>
      <c r="E792" s="2551"/>
      <c r="F792" s="2958"/>
      <c r="G792" s="2551"/>
      <c r="H792" s="2551"/>
      <c r="I792" s="2551"/>
      <c r="J792" s="2551"/>
      <c r="K792" s="2551"/>
      <c r="L792" s="2551"/>
      <c r="M792" s="2960"/>
      <c r="N792" s="2961"/>
      <c r="O792" s="2960"/>
      <c r="P792" s="2961"/>
      <c r="Q792" s="2551"/>
      <c r="R792" s="2551"/>
      <c r="S792" s="2551"/>
      <c r="T792" s="2551"/>
      <c r="U792" s="2551"/>
      <c r="V792" s="2551"/>
      <c r="W792" s="2551"/>
    </row>
    <row r="793" spans="1:23" ht="15.75" customHeight="1">
      <c r="A793" s="2551"/>
      <c r="B793" s="2957"/>
      <c r="C793" s="2551"/>
      <c r="D793" s="2551"/>
      <c r="E793" s="2551"/>
      <c r="F793" s="2958"/>
      <c r="G793" s="2551"/>
      <c r="H793" s="2551"/>
      <c r="I793" s="2551"/>
      <c r="J793" s="2551"/>
      <c r="K793" s="2551"/>
      <c r="L793" s="2551"/>
      <c r="M793" s="2960"/>
      <c r="N793" s="2961"/>
      <c r="O793" s="2960"/>
      <c r="P793" s="2961"/>
      <c r="Q793" s="2551"/>
      <c r="R793" s="2551"/>
      <c r="S793" s="2551"/>
      <c r="T793" s="2551"/>
      <c r="U793" s="2551"/>
      <c r="V793" s="2551"/>
      <c r="W793" s="2551"/>
    </row>
    <row r="794" spans="1:23" ht="15.75" customHeight="1">
      <c r="A794" s="2551"/>
      <c r="B794" s="2957"/>
      <c r="C794" s="2551"/>
      <c r="D794" s="2551"/>
      <c r="E794" s="2551"/>
      <c r="F794" s="2958"/>
      <c r="G794" s="2551"/>
      <c r="H794" s="2551"/>
      <c r="I794" s="2551"/>
      <c r="J794" s="2551"/>
      <c r="K794" s="2551"/>
      <c r="L794" s="2551"/>
      <c r="M794" s="2960"/>
      <c r="N794" s="2961"/>
      <c r="O794" s="2960"/>
      <c r="P794" s="2961"/>
      <c r="Q794" s="2551"/>
      <c r="R794" s="2551"/>
      <c r="S794" s="2551"/>
      <c r="T794" s="2551"/>
      <c r="U794" s="2551"/>
      <c r="V794" s="2551"/>
      <c r="W794" s="2551"/>
    </row>
    <row r="795" spans="1:23" ht="15.75" customHeight="1">
      <c r="A795" s="2551"/>
      <c r="B795" s="2957"/>
      <c r="C795" s="2551"/>
      <c r="D795" s="2551"/>
      <c r="E795" s="2551"/>
      <c r="F795" s="2958"/>
      <c r="G795" s="2551"/>
      <c r="H795" s="2551"/>
      <c r="I795" s="2551"/>
      <c r="J795" s="2551"/>
      <c r="K795" s="2551"/>
      <c r="L795" s="2551"/>
      <c r="M795" s="2960"/>
      <c r="N795" s="2961"/>
      <c r="O795" s="2960"/>
      <c r="P795" s="2961"/>
      <c r="Q795" s="2551"/>
      <c r="R795" s="2551"/>
      <c r="S795" s="2551"/>
      <c r="T795" s="2551"/>
      <c r="U795" s="2551"/>
      <c r="V795" s="2551"/>
      <c r="W795" s="2551"/>
    </row>
    <row r="796" spans="1:23" ht="15.75" customHeight="1">
      <c r="A796" s="2551"/>
      <c r="B796" s="2957"/>
      <c r="C796" s="2551"/>
      <c r="D796" s="2551"/>
      <c r="E796" s="2551"/>
      <c r="F796" s="2958"/>
      <c r="G796" s="2551"/>
      <c r="H796" s="2551"/>
      <c r="I796" s="2551"/>
      <c r="J796" s="2551"/>
      <c r="K796" s="2551"/>
      <c r="L796" s="2551"/>
      <c r="M796" s="2960"/>
      <c r="N796" s="2961"/>
      <c r="O796" s="2960"/>
      <c r="P796" s="2961"/>
      <c r="Q796" s="2551"/>
      <c r="R796" s="2551"/>
      <c r="S796" s="2551"/>
      <c r="T796" s="2551"/>
      <c r="U796" s="2551"/>
      <c r="V796" s="2551"/>
      <c r="W796" s="2551"/>
    </row>
    <row r="797" spans="1:23" ht="15.75" customHeight="1">
      <c r="A797" s="2551"/>
      <c r="B797" s="2957"/>
      <c r="C797" s="2551"/>
      <c r="D797" s="2551"/>
      <c r="E797" s="2551"/>
      <c r="F797" s="2958"/>
      <c r="G797" s="2551"/>
      <c r="H797" s="2551"/>
      <c r="I797" s="2551"/>
      <c r="J797" s="2551"/>
      <c r="K797" s="2551"/>
      <c r="L797" s="2551"/>
      <c r="M797" s="2960"/>
      <c r="N797" s="2961"/>
      <c r="O797" s="2960"/>
      <c r="P797" s="2961"/>
      <c r="Q797" s="2551"/>
      <c r="R797" s="2551"/>
      <c r="S797" s="2551"/>
      <c r="T797" s="2551"/>
      <c r="U797" s="2551"/>
      <c r="V797" s="2551"/>
      <c r="W797" s="2551"/>
    </row>
    <row r="798" spans="1:23" ht="15.75" customHeight="1">
      <c r="A798" s="2551"/>
      <c r="B798" s="2957"/>
      <c r="C798" s="2551"/>
      <c r="D798" s="2551"/>
      <c r="E798" s="2551"/>
      <c r="F798" s="2958"/>
      <c r="G798" s="2551"/>
      <c r="H798" s="2551"/>
      <c r="I798" s="2551"/>
      <c r="J798" s="2551"/>
      <c r="K798" s="2551"/>
      <c r="L798" s="2551"/>
      <c r="M798" s="2960"/>
      <c r="N798" s="2961"/>
      <c r="O798" s="2960"/>
      <c r="P798" s="2961"/>
      <c r="Q798" s="2551"/>
      <c r="R798" s="2551"/>
      <c r="S798" s="2551"/>
      <c r="T798" s="2551"/>
      <c r="U798" s="2551"/>
      <c r="V798" s="2551"/>
      <c r="W798" s="2551"/>
    </row>
    <row r="799" spans="1:23" ht="15.75" customHeight="1">
      <c r="A799" s="2551"/>
      <c r="B799" s="2957"/>
      <c r="C799" s="2551"/>
      <c r="D799" s="2551"/>
      <c r="E799" s="2551"/>
      <c r="F799" s="2958"/>
      <c r="G799" s="2551"/>
      <c r="H799" s="2551"/>
      <c r="I799" s="2551"/>
      <c r="J799" s="2551"/>
      <c r="K799" s="2551"/>
      <c r="L799" s="2551"/>
      <c r="M799" s="2960"/>
      <c r="N799" s="2961"/>
      <c r="O799" s="2960"/>
      <c r="P799" s="2961"/>
      <c r="Q799" s="2551"/>
      <c r="R799" s="2551"/>
      <c r="S799" s="2551"/>
      <c r="T799" s="2551"/>
      <c r="U799" s="2551"/>
      <c r="V799" s="2551"/>
      <c r="W799" s="2551"/>
    </row>
    <row r="800" spans="1:23" ht="15.75" customHeight="1">
      <c r="A800" s="2551"/>
      <c r="B800" s="2957"/>
      <c r="C800" s="2551"/>
      <c r="D800" s="2551"/>
      <c r="E800" s="2551"/>
      <c r="F800" s="2958"/>
      <c r="G800" s="2551"/>
      <c r="H800" s="2551"/>
      <c r="I800" s="2551"/>
      <c r="J800" s="2551"/>
      <c r="K800" s="2551"/>
      <c r="L800" s="2551"/>
      <c r="M800" s="2960"/>
      <c r="N800" s="2961"/>
      <c r="O800" s="2960"/>
      <c r="P800" s="2961"/>
      <c r="Q800" s="2551"/>
      <c r="R800" s="2551"/>
      <c r="S800" s="2551"/>
      <c r="T800" s="2551"/>
      <c r="U800" s="2551"/>
      <c r="V800" s="2551"/>
      <c r="W800" s="2551"/>
    </row>
    <row r="801" spans="1:23" ht="15.75" customHeight="1">
      <c r="A801" s="2551"/>
      <c r="B801" s="2957"/>
      <c r="C801" s="2551"/>
      <c r="D801" s="2551"/>
      <c r="E801" s="2551"/>
      <c r="F801" s="2958"/>
      <c r="G801" s="2551"/>
      <c r="H801" s="2551"/>
      <c r="I801" s="2551"/>
      <c r="J801" s="2551"/>
      <c r="K801" s="2551"/>
      <c r="L801" s="2551"/>
      <c r="M801" s="2960"/>
      <c r="N801" s="2961"/>
      <c r="O801" s="2960"/>
      <c r="P801" s="2961"/>
      <c r="Q801" s="2551"/>
      <c r="R801" s="2551"/>
      <c r="S801" s="2551"/>
      <c r="T801" s="2551"/>
      <c r="U801" s="2551"/>
      <c r="V801" s="2551"/>
      <c r="W801" s="2551"/>
    </row>
    <row r="802" spans="1:23" ht="15.75" customHeight="1">
      <c r="A802" s="2551"/>
      <c r="B802" s="2957"/>
      <c r="C802" s="2551"/>
      <c r="D802" s="2551"/>
      <c r="E802" s="2551"/>
      <c r="F802" s="2958"/>
      <c r="G802" s="2551"/>
      <c r="H802" s="2551"/>
      <c r="I802" s="2551"/>
      <c r="J802" s="2551"/>
      <c r="K802" s="2551"/>
      <c r="L802" s="2551"/>
      <c r="M802" s="2960"/>
      <c r="N802" s="2961"/>
      <c r="O802" s="2960"/>
      <c r="P802" s="2961"/>
      <c r="Q802" s="2551"/>
      <c r="R802" s="2551"/>
      <c r="S802" s="2551"/>
      <c r="T802" s="2551"/>
      <c r="U802" s="2551"/>
      <c r="V802" s="2551"/>
      <c r="W802" s="2551"/>
    </row>
    <row r="803" spans="1:23" ht="15.75" customHeight="1">
      <c r="A803" s="2551"/>
      <c r="B803" s="2957"/>
      <c r="C803" s="2551"/>
      <c r="D803" s="2551"/>
      <c r="E803" s="2551"/>
      <c r="F803" s="2958"/>
      <c r="G803" s="2551"/>
      <c r="H803" s="2551"/>
      <c r="I803" s="2551"/>
      <c r="J803" s="2551"/>
      <c r="K803" s="2551"/>
      <c r="L803" s="2551"/>
      <c r="M803" s="2960"/>
      <c r="N803" s="2961"/>
      <c r="O803" s="2960"/>
      <c r="P803" s="2961"/>
      <c r="Q803" s="2551"/>
      <c r="R803" s="2551"/>
      <c r="S803" s="2551"/>
      <c r="T803" s="2551"/>
      <c r="U803" s="2551"/>
      <c r="V803" s="2551"/>
      <c r="W803" s="2551"/>
    </row>
    <row r="804" spans="1:23" ht="15.75" customHeight="1">
      <c r="A804" s="2551"/>
      <c r="B804" s="2957"/>
      <c r="C804" s="2551"/>
      <c r="D804" s="2551"/>
      <c r="E804" s="2551"/>
      <c r="F804" s="2958"/>
      <c r="G804" s="2551"/>
      <c r="H804" s="2551"/>
      <c r="I804" s="2551"/>
      <c r="J804" s="2551"/>
      <c r="K804" s="2551"/>
      <c r="L804" s="2551"/>
      <c r="M804" s="2960"/>
      <c r="N804" s="2961"/>
      <c r="O804" s="2960"/>
      <c r="P804" s="2961"/>
      <c r="Q804" s="2551"/>
      <c r="R804" s="2551"/>
      <c r="S804" s="2551"/>
      <c r="T804" s="2551"/>
      <c r="U804" s="2551"/>
      <c r="V804" s="2551"/>
      <c r="W804" s="2551"/>
    </row>
    <row r="805" spans="1:23" ht="15.75" customHeight="1">
      <c r="A805" s="2551"/>
      <c r="B805" s="2957"/>
      <c r="C805" s="2551"/>
      <c r="D805" s="2551"/>
      <c r="E805" s="2551"/>
      <c r="F805" s="2958"/>
      <c r="G805" s="2551"/>
      <c r="H805" s="2551"/>
      <c r="I805" s="2551"/>
      <c r="J805" s="2551"/>
      <c r="K805" s="2551"/>
      <c r="L805" s="2551"/>
      <c r="M805" s="2960"/>
      <c r="N805" s="2961"/>
      <c r="O805" s="2960"/>
      <c r="P805" s="2961"/>
      <c r="Q805" s="2551"/>
      <c r="R805" s="2551"/>
      <c r="S805" s="2551"/>
      <c r="T805" s="2551"/>
      <c r="U805" s="2551"/>
      <c r="V805" s="2551"/>
      <c r="W805" s="2551"/>
    </row>
    <row r="806" spans="1:23" ht="15.75" customHeight="1">
      <c r="A806" s="2551"/>
      <c r="B806" s="2957"/>
      <c r="C806" s="2551"/>
      <c r="D806" s="2551"/>
      <c r="E806" s="2551"/>
      <c r="F806" s="2958"/>
      <c r="G806" s="2551"/>
      <c r="H806" s="2551"/>
      <c r="I806" s="2551"/>
      <c r="J806" s="2551"/>
      <c r="K806" s="2551"/>
      <c r="L806" s="2551"/>
      <c r="M806" s="2960"/>
      <c r="N806" s="2961"/>
      <c r="O806" s="2960"/>
      <c r="P806" s="2961"/>
      <c r="Q806" s="2551"/>
      <c r="R806" s="2551"/>
      <c r="S806" s="2551"/>
      <c r="T806" s="2551"/>
      <c r="U806" s="2551"/>
      <c r="V806" s="2551"/>
      <c r="W806" s="2551"/>
    </row>
    <row r="807" spans="1:23" ht="15.75" customHeight="1">
      <c r="A807" s="2551"/>
      <c r="B807" s="2957"/>
      <c r="C807" s="2551"/>
      <c r="D807" s="2551"/>
      <c r="E807" s="2551"/>
      <c r="F807" s="2958"/>
      <c r="G807" s="2551"/>
      <c r="H807" s="2551"/>
      <c r="I807" s="2551"/>
      <c r="J807" s="2551"/>
      <c r="K807" s="2551"/>
      <c r="L807" s="2551"/>
      <c r="M807" s="2960"/>
      <c r="N807" s="2961"/>
      <c r="O807" s="2960"/>
      <c r="P807" s="2961"/>
      <c r="Q807" s="2551"/>
      <c r="R807" s="2551"/>
      <c r="S807" s="2551"/>
      <c r="T807" s="2551"/>
      <c r="U807" s="2551"/>
      <c r="V807" s="2551"/>
      <c r="W807" s="2551"/>
    </row>
    <row r="808" spans="1:23" ht="15.75" customHeight="1">
      <c r="A808" s="2551"/>
      <c r="B808" s="2957"/>
      <c r="C808" s="2551"/>
      <c r="D808" s="2551"/>
      <c r="E808" s="2551"/>
      <c r="F808" s="2958"/>
      <c r="G808" s="2551"/>
      <c r="H808" s="2551"/>
      <c r="I808" s="2551"/>
      <c r="J808" s="2551"/>
      <c r="K808" s="2551"/>
      <c r="L808" s="2551"/>
      <c r="M808" s="2960"/>
      <c r="N808" s="2961"/>
      <c r="O808" s="2960"/>
      <c r="P808" s="2961"/>
      <c r="Q808" s="2551"/>
      <c r="R808" s="2551"/>
      <c r="S808" s="2551"/>
      <c r="T808" s="2551"/>
      <c r="U808" s="2551"/>
      <c r="V808" s="2551"/>
      <c r="W808" s="2551"/>
    </row>
    <row r="809" spans="1:23" ht="15.75" customHeight="1">
      <c r="A809" s="2551"/>
      <c r="B809" s="2957"/>
      <c r="C809" s="2551"/>
      <c r="D809" s="2551"/>
      <c r="E809" s="2551"/>
      <c r="F809" s="2958"/>
      <c r="G809" s="2551"/>
      <c r="H809" s="2551"/>
      <c r="I809" s="2551"/>
      <c r="J809" s="2551"/>
      <c r="K809" s="2551"/>
      <c r="L809" s="2551"/>
      <c r="M809" s="2960"/>
      <c r="N809" s="2961"/>
      <c r="O809" s="2960"/>
      <c r="P809" s="2961"/>
      <c r="Q809" s="2551"/>
      <c r="R809" s="2551"/>
      <c r="S809" s="2551"/>
      <c r="T809" s="2551"/>
      <c r="U809" s="2551"/>
      <c r="V809" s="2551"/>
      <c r="W809" s="2551"/>
    </row>
    <row r="810" spans="1:23" ht="15.75" customHeight="1">
      <c r="A810" s="2551"/>
      <c r="B810" s="2957"/>
      <c r="C810" s="2551"/>
      <c r="D810" s="2551"/>
      <c r="E810" s="2551"/>
      <c r="F810" s="2958"/>
      <c r="G810" s="2551"/>
      <c r="H810" s="2551"/>
      <c r="I810" s="2551"/>
      <c r="J810" s="2551"/>
      <c r="K810" s="2551"/>
      <c r="L810" s="2551"/>
      <c r="M810" s="2960"/>
      <c r="N810" s="2961"/>
      <c r="O810" s="2960"/>
      <c r="P810" s="2961"/>
      <c r="Q810" s="2551"/>
      <c r="R810" s="2551"/>
      <c r="S810" s="2551"/>
      <c r="T810" s="2551"/>
      <c r="U810" s="2551"/>
      <c r="V810" s="2551"/>
      <c r="W810" s="2551"/>
    </row>
    <row r="811" spans="1:23" ht="15.75" customHeight="1">
      <c r="A811" s="2551"/>
      <c r="B811" s="2957"/>
      <c r="C811" s="2551"/>
      <c r="D811" s="2551"/>
      <c r="E811" s="2551"/>
      <c r="F811" s="2958"/>
      <c r="G811" s="2551"/>
      <c r="H811" s="2551"/>
      <c r="I811" s="2551"/>
      <c r="J811" s="2551"/>
      <c r="K811" s="2551"/>
      <c r="L811" s="2551"/>
      <c r="M811" s="2960"/>
      <c r="N811" s="2961"/>
      <c r="O811" s="2960"/>
      <c r="P811" s="2961"/>
      <c r="Q811" s="2551"/>
      <c r="R811" s="2551"/>
      <c r="S811" s="2551"/>
      <c r="T811" s="2551"/>
      <c r="U811" s="2551"/>
      <c r="V811" s="2551"/>
      <c r="W811" s="2551"/>
    </row>
    <row r="812" spans="1:23" ht="15.75" customHeight="1">
      <c r="A812" s="2551"/>
      <c r="B812" s="2957"/>
      <c r="C812" s="2551"/>
      <c r="D812" s="2551"/>
      <c r="E812" s="2551"/>
      <c r="F812" s="2958"/>
      <c r="G812" s="2551"/>
      <c r="H812" s="2551"/>
      <c r="I812" s="2551"/>
      <c r="J812" s="2551"/>
      <c r="K812" s="2551"/>
      <c r="L812" s="2551"/>
      <c r="M812" s="2960"/>
      <c r="N812" s="2961"/>
      <c r="O812" s="2960"/>
      <c r="P812" s="2961"/>
      <c r="Q812" s="2551"/>
      <c r="R812" s="2551"/>
      <c r="S812" s="2551"/>
      <c r="T812" s="2551"/>
      <c r="U812" s="2551"/>
      <c r="V812" s="2551"/>
      <c r="W812" s="2551"/>
    </row>
    <row r="813" spans="1:23" ht="15.75" customHeight="1">
      <c r="A813" s="2551"/>
      <c r="B813" s="2957"/>
      <c r="C813" s="2551"/>
      <c r="D813" s="2551"/>
      <c r="E813" s="2551"/>
      <c r="F813" s="2958"/>
      <c r="G813" s="2551"/>
      <c r="H813" s="2551"/>
      <c r="I813" s="2551"/>
      <c r="J813" s="2551"/>
      <c r="K813" s="2551"/>
      <c r="L813" s="2551"/>
      <c r="M813" s="2960"/>
      <c r="N813" s="2961"/>
      <c r="O813" s="2960"/>
      <c r="P813" s="2961"/>
      <c r="Q813" s="2551"/>
      <c r="R813" s="2551"/>
      <c r="S813" s="2551"/>
      <c r="T813" s="2551"/>
      <c r="U813" s="2551"/>
      <c r="V813" s="2551"/>
      <c r="W813" s="2551"/>
    </row>
    <row r="814" spans="1:23" ht="15.75" customHeight="1">
      <c r="A814" s="2551"/>
      <c r="B814" s="2957"/>
      <c r="C814" s="2551"/>
      <c r="D814" s="2551"/>
      <c r="E814" s="2551"/>
      <c r="F814" s="2958"/>
      <c r="G814" s="2551"/>
      <c r="H814" s="2551"/>
      <c r="I814" s="2551"/>
      <c r="J814" s="2551"/>
      <c r="K814" s="2551"/>
      <c r="L814" s="2551"/>
      <c r="M814" s="2960"/>
      <c r="N814" s="2961"/>
      <c r="O814" s="2960"/>
      <c r="P814" s="2961"/>
      <c r="Q814" s="2551"/>
      <c r="R814" s="2551"/>
      <c r="S814" s="2551"/>
      <c r="T814" s="2551"/>
      <c r="U814" s="2551"/>
      <c r="V814" s="2551"/>
      <c r="W814" s="2551"/>
    </row>
    <row r="815" spans="1:23" ht="15.75" customHeight="1">
      <c r="A815" s="2551"/>
      <c r="B815" s="2957"/>
      <c r="C815" s="2551"/>
      <c r="D815" s="2551"/>
      <c r="E815" s="2551"/>
      <c r="F815" s="2958"/>
      <c r="G815" s="2551"/>
      <c r="H815" s="2551"/>
      <c r="I815" s="2551"/>
      <c r="J815" s="2551"/>
      <c r="K815" s="2551"/>
      <c r="L815" s="2551"/>
      <c r="M815" s="2960"/>
      <c r="N815" s="2961"/>
      <c r="O815" s="2960"/>
      <c r="P815" s="2961"/>
      <c r="Q815" s="2551"/>
      <c r="R815" s="2551"/>
      <c r="S815" s="2551"/>
      <c r="T815" s="2551"/>
      <c r="U815" s="2551"/>
      <c r="V815" s="2551"/>
      <c r="W815" s="2551"/>
    </row>
    <row r="816" spans="1:23" ht="15.75" customHeight="1">
      <c r="A816" s="2551"/>
      <c r="B816" s="2957"/>
      <c r="C816" s="2551"/>
      <c r="D816" s="2551"/>
      <c r="E816" s="2551"/>
      <c r="F816" s="2958"/>
      <c r="G816" s="2551"/>
      <c r="H816" s="2551"/>
      <c r="I816" s="2551"/>
      <c r="J816" s="2551"/>
      <c r="K816" s="2551"/>
      <c r="L816" s="2551"/>
      <c r="M816" s="2960"/>
      <c r="N816" s="2961"/>
      <c r="O816" s="2960"/>
      <c r="P816" s="2961"/>
      <c r="Q816" s="2551"/>
      <c r="R816" s="2551"/>
      <c r="S816" s="2551"/>
      <c r="T816" s="2551"/>
      <c r="U816" s="2551"/>
      <c r="V816" s="2551"/>
      <c r="W816" s="2551"/>
    </row>
    <row r="817" spans="1:23" ht="15.75" customHeight="1">
      <c r="A817" s="2551"/>
      <c r="B817" s="2957"/>
      <c r="C817" s="2551"/>
      <c r="D817" s="2551"/>
      <c r="E817" s="2551"/>
      <c r="F817" s="2958"/>
      <c r="G817" s="2551"/>
      <c r="H817" s="2551"/>
      <c r="I817" s="2551"/>
      <c r="J817" s="2551"/>
      <c r="K817" s="2551"/>
      <c r="L817" s="2551"/>
      <c r="M817" s="2960"/>
      <c r="N817" s="2961"/>
      <c r="O817" s="2960"/>
      <c r="P817" s="2961"/>
      <c r="Q817" s="2551"/>
      <c r="R817" s="2551"/>
      <c r="S817" s="2551"/>
      <c r="T817" s="2551"/>
      <c r="U817" s="2551"/>
      <c r="V817" s="2551"/>
      <c r="W817" s="2551"/>
    </row>
    <row r="818" spans="1:23" ht="15.75" customHeight="1">
      <c r="A818" s="2551"/>
      <c r="B818" s="2957"/>
      <c r="C818" s="2551"/>
      <c r="D818" s="2551"/>
      <c r="E818" s="2551"/>
      <c r="F818" s="2958"/>
      <c r="G818" s="2551"/>
      <c r="H818" s="2551"/>
      <c r="I818" s="2551"/>
      <c r="J818" s="2551"/>
      <c r="K818" s="2551"/>
      <c r="L818" s="2551"/>
      <c r="M818" s="2960"/>
      <c r="N818" s="2961"/>
      <c r="O818" s="2960"/>
      <c r="P818" s="2961"/>
      <c r="Q818" s="2551"/>
      <c r="R818" s="2551"/>
      <c r="S818" s="2551"/>
      <c r="T818" s="2551"/>
      <c r="U818" s="2551"/>
      <c r="V818" s="2551"/>
      <c r="W818" s="2551"/>
    </row>
    <row r="819" spans="1:23" ht="15.75" customHeight="1">
      <c r="A819" s="2551"/>
      <c r="B819" s="2957"/>
      <c r="C819" s="2551"/>
      <c r="D819" s="2551"/>
      <c r="E819" s="2551"/>
      <c r="F819" s="2958"/>
      <c r="G819" s="2551"/>
      <c r="H819" s="2551"/>
      <c r="I819" s="2551"/>
      <c r="J819" s="2551"/>
      <c r="K819" s="2551"/>
      <c r="L819" s="2551"/>
      <c r="M819" s="2960"/>
      <c r="N819" s="2961"/>
      <c r="O819" s="2960"/>
      <c r="P819" s="2961"/>
      <c r="Q819" s="2551"/>
      <c r="R819" s="2551"/>
      <c r="S819" s="2551"/>
      <c r="T819" s="2551"/>
      <c r="U819" s="2551"/>
      <c r="V819" s="2551"/>
      <c r="W819" s="2551"/>
    </row>
    <row r="820" spans="1:23" ht="15.75" customHeight="1">
      <c r="A820" s="2551"/>
      <c r="B820" s="2957"/>
      <c r="C820" s="2551"/>
      <c r="D820" s="2551"/>
      <c r="E820" s="2551"/>
      <c r="F820" s="2958"/>
      <c r="G820" s="2551"/>
      <c r="H820" s="2551"/>
      <c r="I820" s="2551"/>
      <c r="J820" s="2551"/>
      <c r="K820" s="2551"/>
      <c r="L820" s="2551"/>
      <c r="M820" s="2960"/>
      <c r="N820" s="2961"/>
      <c r="O820" s="2960"/>
      <c r="P820" s="2961"/>
      <c r="Q820" s="2551"/>
      <c r="R820" s="2551"/>
      <c r="S820" s="2551"/>
      <c r="T820" s="2551"/>
      <c r="U820" s="2551"/>
      <c r="V820" s="2551"/>
      <c r="W820" s="2551"/>
    </row>
    <row r="821" spans="1:23" ht="15.75" customHeight="1">
      <c r="A821" s="2551"/>
      <c r="B821" s="2957"/>
      <c r="C821" s="2551"/>
      <c r="D821" s="2551"/>
      <c r="E821" s="2551"/>
      <c r="F821" s="2958"/>
      <c r="G821" s="2551"/>
      <c r="H821" s="2551"/>
      <c r="I821" s="2551"/>
      <c r="J821" s="2551"/>
      <c r="K821" s="2551"/>
      <c r="L821" s="2551"/>
      <c r="M821" s="2960"/>
      <c r="N821" s="2961"/>
      <c r="O821" s="2960"/>
      <c r="P821" s="2961"/>
      <c r="Q821" s="2551"/>
      <c r="R821" s="2551"/>
      <c r="S821" s="2551"/>
      <c r="T821" s="2551"/>
      <c r="U821" s="2551"/>
      <c r="V821" s="2551"/>
      <c r="W821" s="2551"/>
    </row>
    <row r="822" spans="1:23" ht="15.75" customHeight="1">
      <c r="A822" s="2551"/>
      <c r="B822" s="2957"/>
      <c r="C822" s="2551"/>
      <c r="D822" s="2551"/>
      <c r="E822" s="2551"/>
      <c r="F822" s="2958"/>
      <c r="G822" s="2551"/>
      <c r="H822" s="2551"/>
      <c r="I822" s="2551"/>
      <c r="J822" s="2551"/>
      <c r="K822" s="2551"/>
      <c r="L822" s="2551"/>
      <c r="M822" s="2960"/>
      <c r="N822" s="2961"/>
      <c r="O822" s="2960"/>
      <c r="P822" s="2961"/>
      <c r="Q822" s="2551"/>
      <c r="R822" s="2551"/>
      <c r="S822" s="2551"/>
      <c r="T822" s="2551"/>
      <c r="U822" s="2551"/>
      <c r="V822" s="2551"/>
      <c r="W822" s="2551"/>
    </row>
    <row r="823" spans="1:23" ht="15.75" customHeight="1">
      <c r="A823" s="2551"/>
      <c r="B823" s="2957"/>
      <c r="C823" s="2551"/>
      <c r="D823" s="2551"/>
      <c r="E823" s="2551"/>
      <c r="F823" s="2958"/>
      <c r="G823" s="2551"/>
      <c r="H823" s="2551"/>
      <c r="I823" s="2551"/>
      <c r="J823" s="2551"/>
      <c r="K823" s="2551"/>
      <c r="L823" s="2551"/>
      <c r="M823" s="2960"/>
      <c r="N823" s="2961"/>
      <c r="O823" s="2960"/>
      <c r="P823" s="2961"/>
      <c r="Q823" s="2551"/>
      <c r="R823" s="2551"/>
      <c r="S823" s="2551"/>
      <c r="T823" s="2551"/>
      <c r="U823" s="2551"/>
      <c r="V823" s="2551"/>
      <c r="W823" s="2551"/>
    </row>
    <row r="824" spans="1:23" ht="15.75" customHeight="1">
      <c r="A824" s="2551"/>
      <c r="B824" s="2957"/>
      <c r="C824" s="2551"/>
      <c r="D824" s="2551"/>
      <c r="E824" s="2551"/>
      <c r="F824" s="2958"/>
      <c r="G824" s="2551"/>
      <c r="H824" s="2551"/>
      <c r="I824" s="2551"/>
      <c r="J824" s="2551"/>
      <c r="K824" s="2551"/>
      <c r="L824" s="2551"/>
      <c r="M824" s="2960"/>
      <c r="N824" s="2961"/>
      <c r="O824" s="2960"/>
      <c r="P824" s="2961"/>
      <c r="Q824" s="2551"/>
      <c r="R824" s="2551"/>
      <c r="S824" s="2551"/>
      <c r="T824" s="2551"/>
      <c r="U824" s="2551"/>
      <c r="V824" s="2551"/>
      <c r="W824" s="2551"/>
    </row>
    <row r="825" spans="1:23" ht="15.75" customHeight="1">
      <c r="A825" s="2551"/>
      <c r="B825" s="2957"/>
      <c r="C825" s="2551"/>
      <c r="D825" s="2551"/>
      <c r="E825" s="2551"/>
      <c r="F825" s="2958"/>
      <c r="G825" s="2551"/>
      <c r="H825" s="2551"/>
      <c r="I825" s="2551"/>
      <c r="J825" s="2551"/>
      <c r="K825" s="2551"/>
      <c r="L825" s="2551"/>
      <c r="M825" s="2960"/>
      <c r="N825" s="2961"/>
      <c r="O825" s="2960"/>
      <c r="P825" s="2961"/>
      <c r="Q825" s="2551"/>
      <c r="R825" s="2551"/>
      <c r="S825" s="2551"/>
      <c r="T825" s="2551"/>
      <c r="U825" s="2551"/>
      <c r="V825" s="2551"/>
      <c r="W825" s="2551"/>
    </row>
    <row r="826" spans="1:23" ht="15.75" customHeight="1">
      <c r="A826" s="2551"/>
      <c r="B826" s="2957"/>
      <c r="C826" s="2551"/>
      <c r="D826" s="2551"/>
      <c r="E826" s="2551"/>
      <c r="F826" s="2958"/>
      <c r="G826" s="2551"/>
      <c r="H826" s="2551"/>
      <c r="I826" s="2551"/>
      <c r="J826" s="2551"/>
      <c r="K826" s="2551"/>
      <c r="L826" s="2551"/>
      <c r="M826" s="2960"/>
      <c r="N826" s="2961"/>
      <c r="O826" s="2960"/>
      <c r="P826" s="2961"/>
      <c r="Q826" s="2551"/>
      <c r="R826" s="2551"/>
      <c r="S826" s="2551"/>
      <c r="T826" s="2551"/>
      <c r="U826" s="2551"/>
      <c r="V826" s="2551"/>
      <c r="W826" s="2551"/>
    </row>
    <row r="827" spans="1:23" ht="15.75" customHeight="1">
      <c r="A827" s="2551"/>
      <c r="B827" s="2957"/>
      <c r="C827" s="2551"/>
      <c r="D827" s="2551"/>
      <c r="E827" s="2551"/>
      <c r="F827" s="2958"/>
      <c r="G827" s="2551"/>
      <c r="H827" s="2551"/>
      <c r="I827" s="2551"/>
      <c r="J827" s="2551"/>
      <c r="K827" s="2551"/>
      <c r="L827" s="2551"/>
      <c r="M827" s="2960"/>
      <c r="N827" s="2961"/>
      <c r="O827" s="2960"/>
      <c r="P827" s="2961"/>
      <c r="Q827" s="2551"/>
      <c r="R827" s="2551"/>
      <c r="S827" s="2551"/>
      <c r="T827" s="2551"/>
      <c r="U827" s="2551"/>
      <c r="V827" s="2551"/>
      <c r="W827" s="2551"/>
    </row>
    <row r="828" spans="1:23" ht="15.75" customHeight="1">
      <c r="A828" s="2551"/>
      <c r="B828" s="2957"/>
      <c r="C828" s="2551"/>
      <c r="D828" s="2551"/>
      <c r="E828" s="2551"/>
      <c r="F828" s="2958"/>
      <c r="G828" s="2551"/>
      <c r="H828" s="2551"/>
      <c r="I828" s="2551"/>
      <c r="J828" s="2551"/>
      <c r="K828" s="2551"/>
      <c r="L828" s="2551"/>
      <c r="M828" s="2960"/>
      <c r="N828" s="2961"/>
      <c r="O828" s="2960"/>
      <c r="P828" s="2961"/>
      <c r="Q828" s="2551"/>
      <c r="R828" s="2551"/>
      <c r="S828" s="2551"/>
      <c r="T828" s="2551"/>
      <c r="U828" s="2551"/>
      <c r="V828" s="2551"/>
      <c r="W828" s="2551"/>
    </row>
    <row r="829" spans="1:23" ht="15.75" customHeight="1">
      <c r="A829" s="2551"/>
      <c r="B829" s="2957"/>
      <c r="C829" s="2551"/>
      <c r="D829" s="2551"/>
      <c r="E829" s="2551"/>
      <c r="F829" s="2958"/>
      <c r="G829" s="2551"/>
      <c r="H829" s="2551"/>
      <c r="I829" s="2551"/>
      <c r="J829" s="2551"/>
      <c r="K829" s="2551"/>
      <c r="L829" s="2551"/>
      <c r="M829" s="2960"/>
      <c r="N829" s="2961"/>
      <c r="O829" s="2960"/>
      <c r="P829" s="2961"/>
      <c r="Q829" s="2551"/>
      <c r="R829" s="2551"/>
      <c r="S829" s="2551"/>
      <c r="T829" s="2551"/>
      <c r="U829" s="2551"/>
      <c r="V829" s="2551"/>
      <c r="W829" s="2551"/>
    </row>
    <row r="830" spans="1:23" ht="15.75" customHeight="1">
      <c r="A830" s="2551"/>
      <c r="B830" s="2957"/>
      <c r="C830" s="2551"/>
      <c r="D830" s="2551"/>
      <c r="E830" s="2551"/>
      <c r="F830" s="2958"/>
      <c r="G830" s="2551"/>
      <c r="H830" s="2551"/>
      <c r="I830" s="2551"/>
      <c r="J830" s="2551"/>
      <c r="K830" s="2551"/>
      <c r="L830" s="2551"/>
      <c r="M830" s="2960"/>
      <c r="N830" s="2961"/>
      <c r="O830" s="2960"/>
      <c r="P830" s="2961"/>
      <c r="Q830" s="2551"/>
      <c r="R830" s="2551"/>
      <c r="S830" s="2551"/>
      <c r="T830" s="2551"/>
      <c r="U830" s="2551"/>
      <c r="V830" s="2551"/>
      <c r="W830" s="2551"/>
    </row>
    <row r="831" spans="1:23" ht="15.75" customHeight="1">
      <c r="A831" s="2551"/>
      <c r="B831" s="2957"/>
      <c r="C831" s="2551"/>
      <c r="D831" s="2551"/>
      <c r="E831" s="2551"/>
      <c r="F831" s="2958"/>
      <c r="G831" s="2551"/>
      <c r="H831" s="2551"/>
      <c r="I831" s="2551"/>
      <c r="J831" s="2551"/>
      <c r="K831" s="2551"/>
      <c r="L831" s="2551"/>
      <c r="M831" s="2960"/>
      <c r="N831" s="2961"/>
      <c r="O831" s="2960"/>
      <c r="P831" s="2961"/>
      <c r="Q831" s="2551"/>
      <c r="R831" s="2551"/>
      <c r="S831" s="2551"/>
      <c r="T831" s="2551"/>
      <c r="U831" s="2551"/>
      <c r="V831" s="2551"/>
      <c r="W831" s="2551"/>
    </row>
    <row r="832" spans="1:23" ht="15.75" customHeight="1">
      <c r="A832" s="2551"/>
      <c r="B832" s="2957"/>
      <c r="C832" s="2551"/>
      <c r="D832" s="2551"/>
      <c r="E832" s="2551"/>
      <c r="F832" s="2958"/>
      <c r="G832" s="2551"/>
      <c r="H832" s="2551"/>
      <c r="I832" s="2551"/>
      <c r="J832" s="2551"/>
      <c r="K832" s="2551"/>
      <c r="L832" s="2551"/>
      <c r="M832" s="2960"/>
      <c r="N832" s="2961"/>
      <c r="O832" s="2960"/>
      <c r="P832" s="2961"/>
      <c r="Q832" s="2551"/>
      <c r="R832" s="2551"/>
      <c r="S832" s="2551"/>
      <c r="T832" s="2551"/>
      <c r="U832" s="2551"/>
      <c r="V832" s="2551"/>
      <c r="W832" s="2551"/>
    </row>
    <row r="833" spans="1:23" ht="15.75" customHeight="1">
      <c r="A833" s="2551"/>
      <c r="B833" s="2957"/>
      <c r="C833" s="2551"/>
      <c r="D833" s="2551"/>
      <c r="E833" s="2551"/>
      <c r="F833" s="2958"/>
      <c r="G833" s="2551"/>
      <c r="H833" s="2551"/>
      <c r="I833" s="2551"/>
      <c r="J833" s="2551"/>
      <c r="K833" s="2551"/>
      <c r="L833" s="2551"/>
      <c r="M833" s="2960"/>
      <c r="N833" s="2961"/>
      <c r="O833" s="2960"/>
      <c r="P833" s="2961"/>
      <c r="Q833" s="2551"/>
      <c r="R833" s="2551"/>
      <c r="S833" s="2551"/>
      <c r="T833" s="2551"/>
      <c r="U833" s="2551"/>
      <c r="V833" s="2551"/>
      <c r="W833" s="2551"/>
    </row>
    <row r="834" spans="1:23" ht="15.75" customHeight="1">
      <c r="A834" s="2551"/>
      <c r="B834" s="2957"/>
      <c r="C834" s="2551"/>
      <c r="D834" s="2551"/>
      <c r="E834" s="2551"/>
      <c r="F834" s="2958"/>
      <c r="G834" s="2551"/>
      <c r="H834" s="2551"/>
      <c r="I834" s="2551"/>
      <c r="J834" s="2551"/>
      <c r="K834" s="2551"/>
      <c r="L834" s="2551"/>
      <c r="M834" s="2960"/>
      <c r="N834" s="2961"/>
      <c r="O834" s="2960"/>
      <c r="P834" s="2961"/>
      <c r="Q834" s="2551"/>
      <c r="R834" s="2551"/>
      <c r="S834" s="2551"/>
      <c r="T834" s="2551"/>
      <c r="U834" s="2551"/>
      <c r="V834" s="2551"/>
      <c r="W834" s="2551"/>
    </row>
    <row r="835" spans="1:23" ht="15.75" customHeight="1">
      <c r="A835" s="2551"/>
      <c r="B835" s="2957"/>
      <c r="C835" s="2551"/>
      <c r="D835" s="2551"/>
      <c r="E835" s="2551"/>
      <c r="F835" s="2958"/>
      <c r="G835" s="2551"/>
      <c r="H835" s="2551"/>
      <c r="I835" s="2551"/>
      <c r="J835" s="2551"/>
      <c r="K835" s="2551"/>
      <c r="L835" s="2551"/>
      <c r="M835" s="2960"/>
      <c r="N835" s="2961"/>
      <c r="O835" s="2960"/>
      <c r="P835" s="2961"/>
      <c r="Q835" s="2551"/>
      <c r="R835" s="2551"/>
      <c r="S835" s="2551"/>
      <c r="T835" s="2551"/>
      <c r="U835" s="2551"/>
      <c r="V835" s="2551"/>
      <c r="W835" s="2551"/>
    </row>
    <row r="836" spans="1:23" ht="15.75" customHeight="1">
      <c r="A836" s="2551"/>
      <c r="B836" s="2957"/>
      <c r="C836" s="2551"/>
      <c r="D836" s="2551"/>
      <c r="E836" s="2551"/>
      <c r="F836" s="2958"/>
      <c r="G836" s="2551"/>
      <c r="H836" s="2551"/>
      <c r="I836" s="2551"/>
      <c r="J836" s="2551"/>
      <c r="K836" s="2551"/>
      <c r="L836" s="2551"/>
      <c r="M836" s="2960"/>
      <c r="N836" s="2961"/>
      <c r="O836" s="2960"/>
      <c r="P836" s="2961"/>
      <c r="Q836" s="2551"/>
      <c r="R836" s="2551"/>
      <c r="S836" s="2551"/>
      <c r="T836" s="2551"/>
      <c r="U836" s="2551"/>
      <c r="V836" s="2551"/>
      <c r="W836" s="2551"/>
    </row>
    <row r="837" spans="1:23" ht="15.75" customHeight="1">
      <c r="A837" s="2551"/>
      <c r="B837" s="2957"/>
      <c r="C837" s="2551"/>
      <c r="D837" s="2551"/>
      <c r="E837" s="2551"/>
      <c r="F837" s="2958"/>
      <c r="G837" s="2551"/>
      <c r="H837" s="2551"/>
      <c r="I837" s="2551"/>
      <c r="J837" s="2551"/>
      <c r="K837" s="2551"/>
      <c r="L837" s="2551"/>
      <c r="M837" s="2960"/>
      <c r="N837" s="2961"/>
      <c r="O837" s="2960"/>
      <c r="P837" s="2961"/>
      <c r="Q837" s="2551"/>
      <c r="R837" s="2551"/>
      <c r="S837" s="2551"/>
      <c r="T837" s="2551"/>
      <c r="U837" s="2551"/>
      <c r="V837" s="2551"/>
      <c r="W837" s="2551"/>
    </row>
    <row r="838" spans="1:23" ht="15.75" customHeight="1">
      <c r="A838" s="2551"/>
      <c r="B838" s="2957"/>
      <c r="C838" s="2551"/>
      <c r="D838" s="2551"/>
      <c r="E838" s="2551"/>
      <c r="F838" s="2958"/>
      <c r="G838" s="2551"/>
      <c r="H838" s="2551"/>
      <c r="I838" s="2551"/>
      <c r="J838" s="2551"/>
      <c r="K838" s="2551"/>
      <c r="L838" s="2551"/>
      <c r="M838" s="2960"/>
      <c r="N838" s="2961"/>
      <c r="O838" s="2960"/>
      <c r="P838" s="2961"/>
      <c r="Q838" s="2551"/>
      <c r="R838" s="2551"/>
      <c r="S838" s="2551"/>
      <c r="T838" s="2551"/>
      <c r="U838" s="2551"/>
      <c r="V838" s="2551"/>
      <c r="W838" s="2551"/>
    </row>
    <row r="839" spans="1:23" ht="15.75" customHeight="1">
      <c r="A839" s="2551"/>
      <c r="B839" s="2957"/>
      <c r="C839" s="2551"/>
      <c r="D839" s="2551"/>
      <c r="E839" s="2551"/>
      <c r="F839" s="2958"/>
      <c r="G839" s="2551"/>
      <c r="H839" s="2551"/>
      <c r="I839" s="2551"/>
      <c r="J839" s="2551"/>
      <c r="K839" s="2551"/>
      <c r="L839" s="2551"/>
      <c r="M839" s="2960"/>
      <c r="N839" s="2961"/>
      <c r="O839" s="2960"/>
      <c r="P839" s="2961"/>
      <c r="Q839" s="2551"/>
      <c r="R839" s="2551"/>
      <c r="S839" s="2551"/>
      <c r="T839" s="2551"/>
      <c r="U839" s="2551"/>
      <c r="V839" s="2551"/>
      <c r="W839" s="2551"/>
    </row>
    <row r="840" spans="1:23" ht="15.75" customHeight="1">
      <c r="A840" s="2551"/>
      <c r="B840" s="2957"/>
      <c r="C840" s="2551"/>
      <c r="D840" s="2551"/>
      <c r="E840" s="2551"/>
      <c r="F840" s="2958"/>
      <c r="G840" s="2551"/>
      <c r="H840" s="2551"/>
      <c r="I840" s="2551"/>
      <c r="J840" s="2551"/>
      <c r="K840" s="2551"/>
      <c r="L840" s="2551"/>
      <c r="M840" s="2960"/>
      <c r="N840" s="2961"/>
      <c r="O840" s="2960"/>
      <c r="P840" s="2961"/>
      <c r="Q840" s="2551"/>
      <c r="R840" s="2551"/>
      <c r="S840" s="2551"/>
      <c r="T840" s="2551"/>
      <c r="U840" s="2551"/>
      <c r="V840" s="2551"/>
      <c r="W840" s="2551"/>
    </row>
    <row r="841" spans="1:23" ht="15.75" customHeight="1">
      <c r="A841" s="2551"/>
      <c r="B841" s="2957"/>
      <c r="C841" s="2551"/>
      <c r="D841" s="2551"/>
      <c r="E841" s="2551"/>
      <c r="F841" s="2958"/>
      <c r="G841" s="2551"/>
      <c r="H841" s="2551"/>
      <c r="I841" s="2551"/>
      <c r="J841" s="2551"/>
      <c r="K841" s="2551"/>
      <c r="L841" s="2551"/>
      <c r="M841" s="2960"/>
      <c r="N841" s="2961"/>
      <c r="O841" s="2960"/>
      <c r="P841" s="2961"/>
      <c r="Q841" s="2551"/>
      <c r="R841" s="2551"/>
      <c r="S841" s="2551"/>
      <c r="T841" s="2551"/>
      <c r="U841" s="2551"/>
      <c r="V841" s="2551"/>
      <c r="W841" s="2551"/>
    </row>
    <row r="842" spans="1:23" ht="15.75" customHeight="1">
      <c r="A842" s="2551"/>
      <c r="B842" s="2957"/>
      <c r="C842" s="2551"/>
      <c r="D842" s="2551"/>
      <c r="E842" s="2551"/>
      <c r="F842" s="2958"/>
      <c r="G842" s="2551"/>
      <c r="H842" s="2551"/>
      <c r="I842" s="2551"/>
      <c r="J842" s="2551"/>
      <c r="K842" s="2551"/>
      <c r="L842" s="2551"/>
      <c r="M842" s="2960"/>
      <c r="N842" s="2961"/>
      <c r="O842" s="2960"/>
      <c r="P842" s="2961"/>
      <c r="Q842" s="2551"/>
      <c r="R842" s="2551"/>
      <c r="S842" s="2551"/>
      <c r="T842" s="2551"/>
      <c r="U842" s="2551"/>
      <c r="V842" s="2551"/>
      <c r="W842" s="2551"/>
    </row>
    <row r="843" spans="1:23" ht="15.75" customHeight="1">
      <c r="A843" s="2551"/>
      <c r="B843" s="2957"/>
      <c r="C843" s="2551"/>
      <c r="D843" s="2551"/>
      <c r="E843" s="2551"/>
      <c r="F843" s="2958"/>
      <c r="G843" s="2551"/>
      <c r="H843" s="2551"/>
      <c r="I843" s="2551"/>
      <c r="J843" s="2551"/>
      <c r="K843" s="2551"/>
      <c r="L843" s="2551"/>
      <c r="M843" s="2960"/>
      <c r="N843" s="2961"/>
      <c r="O843" s="2960"/>
      <c r="P843" s="2961"/>
      <c r="Q843" s="2551"/>
      <c r="R843" s="2551"/>
      <c r="S843" s="2551"/>
      <c r="T843" s="2551"/>
      <c r="U843" s="2551"/>
      <c r="V843" s="2551"/>
      <c r="W843" s="2551"/>
    </row>
    <row r="844" spans="1:23" ht="15.75" customHeight="1">
      <c r="A844" s="2551"/>
      <c r="B844" s="2957"/>
      <c r="C844" s="2551"/>
      <c r="D844" s="2551"/>
      <c r="E844" s="2551"/>
      <c r="F844" s="2958"/>
      <c r="G844" s="2551"/>
      <c r="H844" s="2551"/>
      <c r="I844" s="2551"/>
      <c r="J844" s="2551"/>
      <c r="K844" s="2551"/>
      <c r="L844" s="2551"/>
      <c r="M844" s="2960"/>
      <c r="N844" s="2961"/>
      <c r="O844" s="2960"/>
      <c r="P844" s="2961"/>
      <c r="Q844" s="2551"/>
      <c r="R844" s="2551"/>
      <c r="S844" s="2551"/>
      <c r="T844" s="2551"/>
      <c r="U844" s="2551"/>
      <c r="V844" s="2551"/>
      <c r="W844" s="2551"/>
    </row>
    <row r="845" spans="1:23" ht="15.75" customHeight="1">
      <c r="A845" s="2551"/>
      <c r="B845" s="2957"/>
      <c r="C845" s="2551"/>
      <c r="D845" s="2551"/>
      <c r="E845" s="2551"/>
      <c r="F845" s="2958"/>
      <c r="G845" s="2551"/>
      <c r="H845" s="2551"/>
      <c r="I845" s="2551"/>
      <c r="J845" s="2551"/>
      <c r="K845" s="2551"/>
      <c r="L845" s="2551"/>
      <c r="M845" s="2960"/>
      <c r="N845" s="2961"/>
      <c r="O845" s="2960"/>
      <c r="P845" s="2961"/>
      <c r="Q845" s="2551"/>
      <c r="R845" s="2551"/>
      <c r="S845" s="2551"/>
      <c r="T845" s="2551"/>
      <c r="U845" s="2551"/>
      <c r="V845" s="2551"/>
      <c r="W845" s="2551"/>
    </row>
    <row r="846" spans="1:23" ht="15.75" customHeight="1">
      <c r="A846" s="2551"/>
      <c r="B846" s="2957"/>
      <c r="C846" s="2551"/>
      <c r="D846" s="2551"/>
      <c r="E846" s="2551"/>
      <c r="F846" s="2958"/>
      <c r="G846" s="2551"/>
      <c r="H846" s="2551"/>
      <c r="I846" s="2551"/>
      <c r="J846" s="2551"/>
      <c r="K846" s="2551"/>
      <c r="L846" s="2551"/>
      <c r="M846" s="2960"/>
      <c r="N846" s="2961"/>
      <c r="O846" s="2960"/>
      <c r="P846" s="2961"/>
      <c r="Q846" s="2551"/>
      <c r="R846" s="2551"/>
      <c r="S846" s="2551"/>
      <c r="T846" s="2551"/>
      <c r="U846" s="2551"/>
      <c r="V846" s="2551"/>
      <c r="W846" s="2551"/>
    </row>
    <row r="847" spans="1:23" ht="15.75" customHeight="1">
      <c r="A847" s="2551"/>
      <c r="B847" s="2957"/>
      <c r="C847" s="2551"/>
      <c r="D847" s="2551"/>
      <c r="E847" s="2551"/>
      <c r="F847" s="2958"/>
      <c r="G847" s="2551"/>
      <c r="H847" s="2551"/>
      <c r="I847" s="2551"/>
      <c r="J847" s="2551"/>
      <c r="K847" s="2551"/>
      <c r="L847" s="2551"/>
      <c r="M847" s="2960"/>
      <c r="N847" s="2961"/>
      <c r="O847" s="2960"/>
      <c r="P847" s="2961"/>
      <c r="Q847" s="2551"/>
      <c r="R847" s="2551"/>
      <c r="S847" s="2551"/>
      <c r="T847" s="2551"/>
      <c r="U847" s="2551"/>
      <c r="V847" s="2551"/>
      <c r="W847" s="2551"/>
    </row>
    <row r="848" spans="1:23" ht="15.75" customHeight="1">
      <c r="A848" s="2551"/>
      <c r="B848" s="2957"/>
      <c r="C848" s="2551"/>
      <c r="D848" s="2551"/>
      <c r="E848" s="2551"/>
      <c r="F848" s="2958"/>
      <c r="G848" s="2551"/>
      <c r="H848" s="2551"/>
      <c r="I848" s="2551"/>
      <c r="J848" s="2551"/>
      <c r="K848" s="2551"/>
      <c r="L848" s="2551"/>
      <c r="M848" s="2960"/>
      <c r="N848" s="2961"/>
      <c r="O848" s="2960"/>
      <c r="P848" s="2961"/>
      <c r="Q848" s="2551"/>
      <c r="R848" s="2551"/>
      <c r="S848" s="2551"/>
      <c r="T848" s="2551"/>
      <c r="U848" s="2551"/>
      <c r="V848" s="2551"/>
      <c r="W848" s="2551"/>
    </row>
    <row r="849" spans="1:23" ht="15.75" customHeight="1">
      <c r="A849" s="2551"/>
      <c r="B849" s="2957"/>
      <c r="C849" s="2551"/>
      <c r="D849" s="2551"/>
      <c r="E849" s="2551"/>
      <c r="F849" s="2958"/>
      <c r="G849" s="2551"/>
      <c r="H849" s="2551"/>
      <c r="I849" s="2551"/>
      <c r="J849" s="2551"/>
      <c r="K849" s="2551"/>
      <c r="L849" s="2551"/>
      <c r="M849" s="2960"/>
      <c r="N849" s="2961"/>
      <c r="O849" s="2960"/>
      <c r="P849" s="2961"/>
      <c r="Q849" s="2551"/>
      <c r="R849" s="2551"/>
      <c r="S849" s="2551"/>
      <c r="T849" s="2551"/>
      <c r="U849" s="2551"/>
      <c r="V849" s="2551"/>
      <c r="W849" s="2551"/>
    </row>
    <row r="850" spans="1:23" ht="15.75" customHeight="1">
      <c r="A850" s="2551"/>
      <c r="B850" s="2957"/>
      <c r="C850" s="2551"/>
      <c r="D850" s="2551"/>
      <c r="E850" s="2551"/>
      <c r="F850" s="2958"/>
      <c r="G850" s="2551"/>
      <c r="H850" s="2551"/>
      <c r="I850" s="2551"/>
      <c r="J850" s="2551"/>
      <c r="K850" s="2551"/>
      <c r="L850" s="2551"/>
      <c r="M850" s="2960"/>
      <c r="N850" s="2961"/>
      <c r="O850" s="2960"/>
      <c r="P850" s="2961"/>
      <c r="Q850" s="2551"/>
      <c r="R850" s="2551"/>
      <c r="S850" s="2551"/>
      <c r="T850" s="2551"/>
      <c r="U850" s="2551"/>
      <c r="V850" s="2551"/>
      <c r="W850" s="2551"/>
    </row>
    <row r="851" spans="1:23" ht="15.75" customHeight="1">
      <c r="A851" s="2551"/>
      <c r="B851" s="2957"/>
      <c r="C851" s="2551"/>
      <c r="D851" s="2551"/>
      <c r="E851" s="2551"/>
      <c r="F851" s="2958"/>
      <c r="G851" s="2551"/>
      <c r="H851" s="2551"/>
      <c r="I851" s="2551"/>
      <c r="J851" s="2551"/>
      <c r="K851" s="2551"/>
      <c r="L851" s="2551"/>
      <c r="M851" s="2960"/>
      <c r="N851" s="2961"/>
      <c r="O851" s="2960"/>
      <c r="P851" s="2961"/>
      <c r="Q851" s="2551"/>
      <c r="R851" s="2551"/>
      <c r="S851" s="2551"/>
      <c r="T851" s="2551"/>
      <c r="U851" s="2551"/>
      <c r="V851" s="2551"/>
      <c r="W851" s="2551"/>
    </row>
    <row r="852" spans="1:23" ht="15.75" customHeight="1">
      <c r="A852" s="2551"/>
      <c r="B852" s="2957"/>
      <c r="C852" s="2551"/>
      <c r="D852" s="2551"/>
      <c r="E852" s="2551"/>
      <c r="F852" s="2958"/>
      <c r="G852" s="2551"/>
      <c r="H852" s="2551"/>
      <c r="I852" s="2551"/>
      <c r="J852" s="2551"/>
      <c r="K852" s="2551"/>
      <c r="L852" s="2551"/>
      <c r="M852" s="2960"/>
      <c r="N852" s="2961"/>
      <c r="O852" s="2960"/>
      <c r="P852" s="2961"/>
      <c r="Q852" s="2551"/>
      <c r="R852" s="2551"/>
      <c r="S852" s="2551"/>
      <c r="T852" s="2551"/>
      <c r="U852" s="2551"/>
      <c r="V852" s="2551"/>
      <c r="W852" s="2551"/>
    </row>
    <row r="853" spans="1:23" ht="15.75" customHeight="1">
      <c r="A853" s="2551"/>
      <c r="B853" s="2957"/>
      <c r="C853" s="2551"/>
      <c r="D853" s="2551"/>
      <c r="E853" s="2551"/>
      <c r="F853" s="2958"/>
      <c r="G853" s="2551"/>
      <c r="H853" s="2551"/>
      <c r="I853" s="2551"/>
      <c r="J853" s="2551"/>
      <c r="K853" s="2551"/>
      <c r="L853" s="2551"/>
      <c r="M853" s="2960"/>
      <c r="N853" s="2961"/>
      <c r="O853" s="2960"/>
      <c r="P853" s="2961"/>
      <c r="Q853" s="2551"/>
      <c r="R853" s="2551"/>
      <c r="S853" s="2551"/>
      <c r="T853" s="2551"/>
      <c r="U853" s="2551"/>
      <c r="V853" s="2551"/>
      <c r="W853" s="2551"/>
    </row>
    <row r="854" spans="1:23" ht="15.75" customHeight="1">
      <c r="A854" s="2551"/>
      <c r="B854" s="2957"/>
      <c r="C854" s="2551"/>
      <c r="D854" s="2551"/>
      <c r="E854" s="2551"/>
      <c r="F854" s="2958"/>
      <c r="G854" s="2551"/>
      <c r="H854" s="2551"/>
      <c r="I854" s="2551"/>
      <c r="J854" s="2551"/>
      <c r="K854" s="2551"/>
      <c r="L854" s="2551"/>
      <c r="M854" s="2960"/>
      <c r="N854" s="2961"/>
      <c r="O854" s="2960"/>
      <c r="P854" s="2961"/>
      <c r="Q854" s="2551"/>
      <c r="R854" s="2551"/>
      <c r="S854" s="2551"/>
      <c r="T854" s="2551"/>
      <c r="U854" s="2551"/>
      <c r="V854" s="2551"/>
      <c r="W854" s="2551"/>
    </row>
    <row r="855" spans="1:23" ht="15.75" customHeight="1">
      <c r="A855" s="2551"/>
      <c r="B855" s="2957"/>
      <c r="C855" s="2551"/>
      <c r="D855" s="2551"/>
      <c r="E855" s="2551"/>
      <c r="F855" s="2958"/>
      <c r="G855" s="2551"/>
      <c r="H855" s="2551"/>
      <c r="I855" s="2551"/>
      <c r="J855" s="2551"/>
      <c r="K855" s="2551"/>
      <c r="L855" s="2551"/>
      <c r="M855" s="2960"/>
      <c r="N855" s="2961"/>
      <c r="O855" s="2960"/>
      <c r="P855" s="2961"/>
      <c r="Q855" s="2551"/>
      <c r="R855" s="2551"/>
      <c r="S855" s="2551"/>
      <c r="T855" s="2551"/>
      <c r="U855" s="2551"/>
      <c r="V855" s="2551"/>
      <c r="W855" s="2551"/>
    </row>
    <row r="856" spans="1:23" ht="15.75" customHeight="1">
      <c r="A856" s="2551"/>
      <c r="B856" s="2957"/>
      <c r="C856" s="2551"/>
      <c r="D856" s="2551"/>
      <c r="E856" s="2551"/>
      <c r="F856" s="2958"/>
      <c r="G856" s="2551"/>
      <c r="H856" s="2551"/>
      <c r="I856" s="2551"/>
      <c r="J856" s="2551"/>
      <c r="K856" s="2551"/>
      <c r="L856" s="2551"/>
      <c r="M856" s="2960"/>
      <c r="N856" s="2961"/>
      <c r="O856" s="2960"/>
      <c r="P856" s="2961"/>
      <c r="Q856" s="2551"/>
      <c r="R856" s="2551"/>
      <c r="S856" s="2551"/>
      <c r="T856" s="2551"/>
      <c r="U856" s="2551"/>
      <c r="V856" s="2551"/>
      <c r="W856" s="2551"/>
    </row>
    <row r="857" spans="1:23" ht="15.75" customHeight="1">
      <c r="A857" s="2551"/>
      <c r="B857" s="2957"/>
      <c r="C857" s="2551"/>
      <c r="D857" s="2551"/>
      <c r="E857" s="2551"/>
      <c r="F857" s="2958"/>
      <c r="G857" s="2551"/>
      <c r="H857" s="2551"/>
      <c r="I857" s="2551"/>
      <c r="J857" s="2551"/>
      <c r="K857" s="2551"/>
      <c r="L857" s="2551"/>
      <c r="M857" s="2960"/>
      <c r="N857" s="2961"/>
      <c r="O857" s="2960"/>
      <c r="P857" s="2961"/>
      <c r="Q857" s="2551"/>
      <c r="R857" s="2551"/>
      <c r="S857" s="2551"/>
      <c r="T857" s="2551"/>
      <c r="U857" s="2551"/>
      <c r="V857" s="2551"/>
      <c r="W857" s="2551"/>
    </row>
    <row r="858" spans="1:23" ht="15.75" customHeight="1">
      <c r="A858" s="2551"/>
      <c r="B858" s="2957"/>
      <c r="C858" s="2551"/>
      <c r="D858" s="2551"/>
      <c r="E858" s="2551"/>
      <c r="F858" s="2958"/>
      <c r="G858" s="2551"/>
      <c r="H858" s="2551"/>
      <c r="I858" s="2551"/>
      <c r="J858" s="2551"/>
      <c r="K858" s="2551"/>
      <c r="L858" s="2551"/>
      <c r="M858" s="2960"/>
      <c r="N858" s="2961"/>
      <c r="O858" s="2960"/>
      <c r="P858" s="2961"/>
      <c r="Q858" s="2551"/>
      <c r="R858" s="2551"/>
      <c r="S858" s="2551"/>
      <c r="T858" s="2551"/>
      <c r="U858" s="2551"/>
      <c r="V858" s="2551"/>
      <c r="W858" s="2551"/>
    </row>
    <row r="859" spans="1:23" ht="15.75" customHeight="1">
      <c r="A859" s="2551"/>
      <c r="B859" s="2957"/>
      <c r="C859" s="2551"/>
      <c r="D859" s="2551"/>
      <c r="E859" s="2551"/>
      <c r="F859" s="2958"/>
      <c r="G859" s="2551"/>
      <c r="H859" s="2551"/>
      <c r="I859" s="2551"/>
      <c r="J859" s="2551"/>
      <c r="K859" s="2551"/>
      <c r="L859" s="2551"/>
      <c r="M859" s="2960"/>
      <c r="N859" s="2961"/>
      <c r="O859" s="2960"/>
      <c r="P859" s="2961"/>
      <c r="Q859" s="2551"/>
      <c r="R859" s="2551"/>
      <c r="S859" s="2551"/>
      <c r="T859" s="2551"/>
      <c r="U859" s="2551"/>
      <c r="V859" s="2551"/>
      <c r="W859" s="2551"/>
    </row>
    <row r="860" spans="1:23" ht="15.75" customHeight="1">
      <c r="A860" s="2551"/>
      <c r="B860" s="2957"/>
      <c r="C860" s="2551"/>
      <c r="D860" s="2551"/>
      <c r="E860" s="2551"/>
      <c r="F860" s="2958"/>
      <c r="G860" s="2551"/>
      <c r="H860" s="2551"/>
      <c r="I860" s="2551"/>
      <c r="J860" s="2551"/>
      <c r="K860" s="2551"/>
      <c r="L860" s="2551"/>
      <c r="M860" s="2960"/>
      <c r="N860" s="2961"/>
      <c r="O860" s="2960"/>
      <c r="P860" s="2961"/>
      <c r="Q860" s="2551"/>
      <c r="R860" s="2551"/>
      <c r="S860" s="2551"/>
      <c r="T860" s="2551"/>
      <c r="U860" s="2551"/>
      <c r="V860" s="2551"/>
      <c r="W860" s="2551"/>
    </row>
    <row r="861" spans="1:23" ht="15.75" customHeight="1">
      <c r="A861" s="2551"/>
      <c r="B861" s="2957"/>
      <c r="C861" s="2551"/>
      <c r="D861" s="2551"/>
      <c r="E861" s="2551"/>
      <c r="F861" s="2958"/>
      <c r="G861" s="2551"/>
      <c r="H861" s="2551"/>
      <c r="I861" s="2551"/>
      <c r="J861" s="2551"/>
      <c r="K861" s="2551"/>
      <c r="L861" s="2551"/>
      <c r="M861" s="2960"/>
      <c r="N861" s="2961"/>
      <c r="O861" s="2960"/>
      <c r="P861" s="2961"/>
      <c r="Q861" s="2551"/>
      <c r="R861" s="2551"/>
      <c r="S861" s="2551"/>
      <c r="T861" s="2551"/>
      <c r="U861" s="2551"/>
      <c r="V861" s="2551"/>
      <c r="W861" s="2551"/>
    </row>
    <row r="862" spans="1:23" ht="15.75" customHeight="1">
      <c r="A862" s="2551"/>
      <c r="B862" s="2957"/>
      <c r="C862" s="2551"/>
      <c r="D862" s="2551"/>
      <c r="E862" s="2551"/>
      <c r="F862" s="2958"/>
      <c r="G862" s="2551"/>
      <c r="H862" s="2551"/>
      <c r="I862" s="2551"/>
      <c r="J862" s="2551"/>
      <c r="K862" s="2551"/>
      <c r="L862" s="2551"/>
      <c r="M862" s="2960"/>
      <c r="N862" s="2961"/>
      <c r="O862" s="2960"/>
      <c r="P862" s="2961"/>
      <c r="Q862" s="2551"/>
      <c r="R862" s="2551"/>
      <c r="S862" s="2551"/>
      <c r="T862" s="2551"/>
      <c r="U862" s="2551"/>
      <c r="V862" s="2551"/>
      <c r="W862" s="2551"/>
    </row>
    <row r="863" spans="1:23" ht="15.75" customHeight="1">
      <c r="A863" s="2551"/>
      <c r="B863" s="2957"/>
      <c r="C863" s="2551"/>
      <c r="D863" s="2551"/>
      <c r="E863" s="2551"/>
      <c r="F863" s="2958"/>
      <c r="G863" s="2551"/>
      <c r="H863" s="2551"/>
      <c r="I863" s="2551"/>
      <c r="J863" s="2551"/>
      <c r="K863" s="2551"/>
      <c r="L863" s="2551"/>
      <c r="M863" s="2960"/>
      <c r="N863" s="2961"/>
      <c r="O863" s="2960"/>
      <c r="P863" s="2961"/>
      <c r="Q863" s="2551"/>
      <c r="R863" s="2551"/>
      <c r="S863" s="2551"/>
      <c r="T863" s="2551"/>
      <c r="U863" s="2551"/>
      <c r="V863" s="2551"/>
      <c r="W863" s="2551"/>
    </row>
    <row r="864" spans="1:23" ht="15.75" customHeight="1">
      <c r="A864" s="2551"/>
      <c r="B864" s="2957"/>
      <c r="C864" s="2551"/>
      <c r="D864" s="2551"/>
      <c r="E864" s="2551"/>
      <c r="F864" s="2958"/>
      <c r="G864" s="2551"/>
      <c r="H864" s="2551"/>
      <c r="I864" s="2551"/>
      <c r="J864" s="2551"/>
      <c r="K864" s="2551"/>
      <c r="L864" s="2551"/>
      <c r="M864" s="2960"/>
      <c r="N864" s="2961"/>
      <c r="O864" s="2960"/>
      <c r="P864" s="2961"/>
      <c r="Q864" s="2551"/>
      <c r="R864" s="2551"/>
      <c r="S864" s="2551"/>
      <c r="T864" s="2551"/>
      <c r="U864" s="2551"/>
      <c r="V864" s="2551"/>
      <c r="W864" s="2551"/>
    </row>
    <row r="865" spans="1:23" ht="15.75" customHeight="1">
      <c r="A865" s="2551"/>
      <c r="B865" s="2957"/>
      <c r="C865" s="2551"/>
      <c r="D865" s="2551"/>
      <c r="E865" s="2551"/>
      <c r="F865" s="2958"/>
      <c r="G865" s="2551"/>
      <c r="H865" s="2551"/>
      <c r="I865" s="2551"/>
      <c r="J865" s="2551"/>
      <c r="K865" s="2551"/>
      <c r="L865" s="2551"/>
      <c r="M865" s="2960"/>
      <c r="N865" s="2961"/>
      <c r="O865" s="2960"/>
      <c r="P865" s="2961"/>
      <c r="Q865" s="2551"/>
      <c r="R865" s="2551"/>
      <c r="S865" s="2551"/>
      <c r="T865" s="2551"/>
      <c r="U865" s="2551"/>
      <c r="V865" s="2551"/>
      <c r="W865" s="2551"/>
    </row>
    <row r="866" spans="1:23" ht="15.75" customHeight="1">
      <c r="A866" s="2551"/>
      <c r="B866" s="2957"/>
      <c r="C866" s="2551"/>
      <c r="D866" s="2551"/>
      <c r="E866" s="2551"/>
      <c r="F866" s="2958"/>
      <c r="G866" s="2551"/>
      <c r="H866" s="2551"/>
      <c r="I866" s="2551"/>
      <c r="J866" s="2551"/>
      <c r="K866" s="2551"/>
      <c r="L866" s="2551"/>
      <c r="M866" s="2960"/>
      <c r="N866" s="2961"/>
      <c r="O866" s="2960"/>
      <c r="P866" s="2961"/>
      <c r="Q866" s="2551"/>
      <c r="R866" s="2551"/>
      <c r="S866" s="2551"/>
      <c r="T866" s="2551"/>
      <c r="U866" s="2551"/>
      <c r="V866" s="2551"/>
      <c r="W866" s="2551"/>
    </row>
    <row r="867" spans="1:23" ht="15.75" customHeight="1">
      <c r="A867" s="2551"/>
      <c r="B867" s="2957"/>
      <c r="C867" s="2551"/>
      <c r="D867" s="2551"/>
      <c r="E867" s="2551"/>
      <c r="F867" s="2958"/>
      <c r="G867" s="2551"/>
      <c r="H867" s="2551"/>
      <c r="I867" s="2551"/>
      <c r="J867" s="2551"/>
      <c r="K867" s="2551"/>
      <c r="L867" s="2551"/>
      <c r="M867" s="2960"/>
      <c r="N867" s="2961"/>
      <c r="O867" s="2960"/>
      <c r="P867" s="2961"/>
      <c r="Q867" s="2551"/>
      <c r="R867" s="2551"/>
      <c r="S867" s="2551"/>
      <c r="T867" s="2551"/>
      <c r="U867" s="2551"/>
      <c r="V867" s="2551"/>
      <c r="W867" s="2551"/>
    </row>
    <row r="868" spans="1:23" ht="15.75" customHeight="1">
      <c r="A868" s="2551"/>
      <c r="B868" s="2957"/>
      <c r="C868" s="2551"/>
      <c r="D868" s="2551"/>
      <c r="E868" s="2551"/>
      <c r="F868" s="2958"/>
      <c r="G868" s="2551"/>
      <c r="H868" s="2551"/>
      <c r="I868" s="2551"/>
      <c r="J868" s="2551"/>
      <c r="K868" s="2551"/>
      <c r="L868" s="2551"/>
      <c r="M868" s="2960"/>
      <c r="N868" s="2961"/>
      <c r="O868" s="2960"/>
      <c r="P868" s="2961"/>
      <c r="Q868" s="2551"/>
      <c r="R868" s="2551"/>
      <c r="S868" s="2551"/>
      <c r="T868" s="2551"/>
      <c r="U868" s="2551"/>
      <c r="V868" s="2551"/>
      <c r="W868" s="2551"/>
    </row>
    <row r="869" spans="1:23" ht="15.75" customHeight="1">
      <c r="A869" s="2551"/>
      <c r="B869" s="2957"/>
      <c r="C869" s="2551"/>
      <c r="D869" s="2551"/>
      <c r="E869" s="2551"/>
      <c r="F869" s="2958"/>
      <c r="G869" s="2551"/>
      <c r="H869" s="2551"/>
      <c r="I869" s="2551"/>
      <c r="J869" s="2551"/>
      <c r="K869" s="2551"/>
      <c r="L869" s="2551"/>
      <c r="M869" s="2960"/>
      <c r="N869" s="2961"/>
      <c r="O869" s="2960"/>
      <c r="P869" s="2961"/>
      <c r="Q869" s="2551"/>
      <c r="R869" s="2551"/>
      <c r="S869" s="2551"/>
      <c r="T869" s="2551"/>
      <c r="U869" s="2551"/>
      <c r="V869" s="2551"/>
      <c r="W869" s="2551"/>
    </row>
    <row r="870" spans="1:23" ht="15.75" customHeight="1">
      <c r="A870" s="2551"/>
      <c r="B870" s="2957"/>
      <c r="C870" s="2551"/>
      <c r="D870" s="2551"/>
      <c r="E870" s="2551"/>
      <c r="F870" s="2958"/>
      <c r="G870" s="2551"/>
      <c r="H870" s="2551"/>
      <c r="I870" s="2551"/>
      <c r="J870" s="2551"/>
      <c r="K870" s="2551"/>
      <c r="L870" s="2551"/>
      <c r="M870" s="2960"/>
      <c r="N870" s="2961"/>
      <c r="O870" s="2960"/>
      <c r="P870" s="2961"/>
      <c r="Q870" s="2551"/>
      <c r="R870" s="2551"/>
      <c r="S870" s="2551"/>
      <c r="T870" s="2551"/>
      <c r="U870" s="2551"/>
      <c r="V870" s="2551"/>
      <c r="W870" s="2551"/>
    </row>
    <row r="871" spans="1:23" ht="15.75" customHeight="1">
      <c r="A871" s="2551"/>
      <c r="B871" s="2957"/>
      <c r="C871" s="2551"/>
      <c r="D871" s="2551"/>
      <c r="E871" s="2551"/>
      <c r="F871" s="2958"/>
      <c r="G871" s="2551"/>
      <c r="H871" s="2551"/>
      <c r="I871" s="2551"/>
      <c r="J871" s="2551"/>
      <c r="K871" s="2551"/>
      <c r="L871" s="2551"/>
      <c r="M871" s="2960"/>
      <c r="N871" s="2961"/>
      <c r="O871" s="2960"/>
      <c r="P871" s="2961"/>
      <c r="Q871" s="2551"/>
      <c r="R871" s="2551"/>
      <c r="S871" s="2551"/>
      <c r="T871" s="2551"/>
      <c r="U871" s="2551"/>
      <c r="V871" s="2551"/>
      <c r="W871" s="2551"/>
    </row>
    <row r="872" spans="1:23" ht="15.75" customHeight="1">
      <c r="A872" s="2551"/>
      <c r="B872" s="2957"/>
      <c r="C872" s="2551"/>
      <c r="D872" s="2551"/>
      <c r="E872" s="2551"/>
      <c r="F872" s="2958"/>
      <c r="G872" s="2551"/>
      <c r="H872" s="2551"/>
      <c r="I872" s="2551"/>
      <c r="J872" s="2551"/>
      <c r="K872" s="2551"/>
      <c r="L872" s="2551"/>
      <c r="M872" s="2960"/>
      <c r="N872" s="2961"/>
      <c r="O872" s="2960"/>
      <c r="P872" s="2961"/>
      <c r="Q872" s="2551"/>
      <c r="R872" s="2551"/>
      <c r="S872" s="2551"/>
      <c r="T872" s="2551"/>
      <c r="U872" s="2551"/>
      <c r="V872" s="2551"/>
      <c r="W872" s="2551"/>
    </row>
    <row r="873" spans="1:23" ht="15.75" customHeight="1">
      <c r="A873" s="2551"/>
      <c r="B873" s="2957"/>
      <c r="C873" s="2551"/>
      <c r="D873" s="2551"/>
      <c r="E873" s="2551"/>
      <c r="F873" s="2958"/>
      <c r="G873" s="2551"/>
      <c r="H873" s="2551"/>
      <c r="I873" s="2551"/>
      <c r="J873" s="2551"/>
      <c r="K873" s="2551"/>
      <c r="L873" s="2551"/>
      <c r="M873" s="2960"/>
      <c r="N873" s="2961"/>
      <c r="O873" s="2960"/>
      <c r="P873" s="2961"/>
      <c r="Q873" s="2551"/>
      <c r="R873" s="2551"/>
      <c r="S873" s="2551"/>
      <c r="T873" s="2551"/>
      <c r="U873" s="2551"/>
      <c r="V873" s="2551"/>
      <c r="W873" s="2551"/>
    </row>
    <row r="874" spans="1:23" ht="15.75" customHeight="1">
      <c r="A874" s="2551"/>
      <c r="B874" s="2957"/>
      <c r="C874" s="2551"/>
      <c r="D874" s="2551"/>
      <c r="E874" s="2551"/>
      <c r="F874" s="2958"/>
      <c r="G874" s="2551"/>
      <c r="H874" s="2551"/>
      <c r="I874" s="2551"/>
      <c r="J874" s="2551"/>
      <c r="K874" s="2551"/>
      <c r="L874" s="2551"/>
      <c r="M874" s="2960"/>
      <c r="N874" s="2961"/>
      <c r="O874" s="2960"/>
      <c r="P874" s="2961"/>
      <c r="Q874" s="2551"/>
      <c r="R874" s="2551"/>
      <c r="S874" s="2551"/>
      <c r="T874" s="2551"/>
      <c r="U874" s="2551"/>
      <c r="V874" s="2551"/>
      <c r="W874" s="2551"/>
    </row>
    <row r="875" spans="1:23" ht="15.75" customHeight="1">
      <c r="A875" s="2551"/>
      <c r="B875" s="2957"/>
      <c r="C875" s="2551"/>
      <c r="D875" s="2551"/>
      <c r="E875" s="2551"/>
      <c r="F875" s="2958"/>
      <c r="G875" s="2551"/>
      <c r="H875" s="2551"/>
      <c r="I875" s="2551"/>
      <c r="J875" s="2551"/>
      <c r="K875" s="2551"/>
      <c r="L875" s="2551"/>
      <c r="M875" s="2960"/>
      <c r="N875" s="2961"/>
      <c r="O875" s="2960"/>
      <c r="P875" s="2961"/>
      <c r="Q875" s="2551"/>
      <c r="R875" s="2551"/>
      <c r="S875" s="2551"/>
      <c r="T875" s="2551"/>
      <c r="U875" s="2551"/>
      <c r="V875" s="2551"/>
      <c r="W875" s="2551"/>
    </row>
    <row r="876" spans="1:23" ht="15.75" customHeight="1">
      <c r="A876" s="2551"/>
      <c r="B876" s="2957"/>
      <c r="C876" s="2551"/>
      <c r="D876" s="2551"/>
      <c r="E876" s="2551"/>
      <c r="F876" s="2958"/>
      <c r="G876" s="2551"/>
      <c r="H876" s="2551"/>
      <c r="I876" s="2551"/>
      <c r="J876" s="2551"/>
      <c r="K876" s="2551"/>
      <c r="L876" s="2551"/>
      <c r="M876" s="2960"/>
      <c r="N876" s="2961"/>
      <c r="O876" s="2960"/>
      <c r="P876" s="2961"/>
      <c r="Q876" s="2551"/>
      <c r="R876" s="2551"/>
      <c r="S876" s="2551"/>
      <c r="T876" s="2551"/>
      <c r="U876" s="2551"/>
      <c r="V876" s="2551"/>
      <c r="W876" s="2551"/>
    </row>
    <row r="877" spans="1:23" ht="15.75" customHeight="1">
      <c r="A877" s="2551"/>
      <c r="B877" s="2957"/>
      <c r="C877" s="2551"/>
      <c r="D877" s="2551"/>
      <c r="E877" s="2551"/>
      <c r="F877" s="2958"/>
      <c r="G877" s="2551"/>
      <c r="H877" s="2551"/>
      <c r="I877" s="2551"/>
      <c r="J877" s="2551"/>
      <c r="K877" s="2551"/>
      <c r="L877" s="2551"/>
      <c r="M877" s="2960"/>
      <c r="N877" s="2961"/>
      <c r="O877" s="2960"/>
      <c r="P877" s="2961"/>
      <c r="Q877" s="2551"/>
      <c r="R877" s="2551"/>
      <c r="S877" s="2551"/>
      <c r="T877" s="2551"/>
      <c r="U877" s="2551"/>
      <c r="V877" s="2551"/>
      <c r="W877" s="2551"/>
    </row>
    <row r="878" spans="1:23" ht="15.75" customHeight="1">
      <c r="A878" s="2551"/>
      <c r="B878" s="2957"/>
      <c r="C878" s="2551"/>
      <c r="D878" s="2551"/>
      <c r="E878" s="2551"/>
      <c r="F878" s="2958"/>
      <c r="G878" s="2551"/>
      <c r="H878" s="2551"/>
      <c r="I878" s="2551"/>
      <c r="J878" s="2551"/>
      <c r="K878" s="2551"/>
      <c r="L878" s="2551"/>
      <c r="M878" s="2960"/>
      <c r="N878" s="2961"/>
      <c r="O878" s="2960"/>
      <c r="P878" s="2961"/>
      <c r="Q878" s="2551"/>
      <c r="R878" s="2551"/>
      <c r="S878" s="2551"/>
      <c r="T878" s="2551"/>
      <c r="U878" s="2551"/>
      <c r="V878" s="2551"/>
      <c r="W878" s="2551"/>
    </row>
    <row r="879" spans="1:23" ht="15.75" customHeight="1">
      <c r="A879" s="2551"/>
      <c r="B879" s="2957"/>
      <c r="C879" s="2551"/>
      <c r="D879" s="2551"/>
      <c r="E879" s="2551"/>
      <c r="F879" s="2958"/>
      <c r="G879" s="2551"/>
      <c r="H879" s="2551"/>
      <c r="I879" s="2551"/>
      <c r="J879" s="2551"/>
      <c r="K879" s="2551"/>
      <c r="L879" s="2551"/>
      <c r="M879" s="2960"/>
      <c r="N879" s="2961"/>
      <c r="O879" s="2960"/>
      <c r="P879" s="2961"/>
      <c r="Q879" s="2551"/>
      <c r="R879" s="2551"/>
      <c r="S879" s="2551"/>
      <c r="T879" s="2551"/>
      <c r="U879" s="2551"/>
      <c r="V879" s="2551"/>
      <c r="W879" s="2551"/>
    </row>
    <row r="880" spans="1:23" ht="15.75" customHeight="1">
      <c r="A880" s="2551"/>
      <c r="B880" s="2957"/>
      <c r="C880" s="2551"/>
      <c r="D880" s="2551"/>
      <c r="E880" s="2551"/>
      <c r="F880" s="2958"/>
      <c r="G880" s="2551"/>
      <c r="H880" s="2551"/>
      <c r="I880" s="2551"/>
      <c r="J880" s="2551"/>
      <c r="K880" s="2551"/>
      <c r="L880" s="2551"/>
      <c r="M880" s="2960"/>
      <c r="N880" s="2961"/>
      <c r="O880" s="2960"/>
      <c r="P880" s="2961"/>
      <c r="Q880" s="2551"/>
      <c r="R880" s="2551"/>
      <c r="S880" s="2551"/>
      <c r="T880" s="2551"/>
      <c r="U880" s="2551"/>
      <c r="V880" s="2551"/>
      <c r="W880" s="2551"/>
    </row>
    <row r="881" spans="1:23" ht="15.75" customHeight="1">
      <c r="A881" s="2551"/>
      <c r="B881" s="2957"/>
      <c r="C881" s="2551"/>
      <c r="D881" s="2551"/>
      <c r="E881" s="2551"/>
      <c r="F881" s="2958"/>
      <c r="G881" s="2551"/>
      <c r="H881" s="2551"/>
      <c r="I881" s="2551"/>
      <c r="J881" s="2551"/>
      <c r="K881" s="2551"/>
      <c r="L881" s="2551"/>
      <c r="M881" s="2960"/>
      <c r="N881" s="2961"/>
      <c r="O881" s="2960"/>
      <c r="P881" s="2961"/>
      <c r="Q881" s="2551"/>
      <c r="R881" s="2551"/>
      <c r="S881" s="2551"/>
      <c r="T881" s="2551"/>
      <c r="U881" s="2551"/>
      <c r="V881" s="2551"/>
      <c r="W881" s="2551"/>
    </row>
    <row r="882" spans="1:23" ht="15.75" customHeight="1">
      <c r="A882" s="2551"/>
      <c r="B882" s="2957"/>
      <c r="C882" s="2551"/>
      <c r="D882" s="2551"/>
      <c r="E882" s="2551"/>
      <c r="F882" s="2958"/>
      <c r="G882" s="2551"/>
      <c r="H882" s="2551"/>
      <c r="I882" s="2551"/>
      <c r="J882" s="2551"/>
      <c r="K882" s="2551"/>
      <c r="L882" s="2551"/>
      <c r="M882" s="2960"/>
      <c r="N882" s="2961"/>
      <c r="O882" s="2960"/>
      <c r="P882" s="2961"/>
      <c r="Q882" s="2551"/>
      <c r="R882" s="2551"/>
      <c r="S882" s="2551"/>
      <c r="T882" s="2551"/>
      <c r="U882" s="2551"/>
      <c r="V882" s="2551"/>
      <c r="W882" s="2551"/>
    </row>
    <row r="883" spans="1:23" ht="15.75" customHeight="1">
      <c r="A883" s="2551"/>
      <c r="B883" s="2957"/>
      <c r="C883" s="2551"/>
      <c r="D883" s="2551"/>
      <c r="E883" s="2551"/>
      <c r="F883" s="2958"/>
      <c r="G883" s="2551"/>
      <c r="H883" s="2551"/>
      <c r="I883" s="2551"/>
      <c r="J883" s="2551"/>
      <c r="K883" s="2551"/>
      <c r="L883" s="2551"/>
      <c r="M883" s="2960"/>
      <c r="N883" s="2961"/>
      <c r="O883" s="2960"/>
      <c r="P883" s="2961"/>
      <c r="Q883" s="2551"/>
      <c r="R883" s="2551"/>
      <c r="S883" s="2551"/>
      <c r="T883" s="2551"/>
      <c r="U883" s="2551"/>
      <c r="V883" s="2551"/>
      <c r="W883" s="2551"/>
    </row>
    <row r="884" spans="1:23" ht="15.75" customHeight="1">
      <c r="A884" s="2551"/>
      <c r="B884" s="2957"/>
      <c r="C884" s="2551"/>
      <c r="D884" s="2551"/>
      <c r="E884" s="2551"/>
      <c r="F884" s="2958"/>
      <c r="G884" s="2551"/>
      <c r="H884" s="2551"/>
      <c r="I884" s="2551"/>
      <c r="J884" s="2551"/>
      <c r="K884" s="2551"/>
      <c r="L884" s="2551"/>
      <c r="M884" s="2960"/>
      <c r="N884" s="2961"/>
      <c r="O884" s="2960"/>
      <c r="P884" s="2961"/>
      <c r="Q884" s="2551"/>
      <c r="R884" s="2551"/>
      <c r="S884" s="2551"/>
      <c r="T884" s="2551"/>
      <c r="U884" s="2551"/>
      <c r="V884" s="2551"/>
      <c r="W884" s="2551"/>
    </row>
    <row r="885" spans="1:23" ht="15.75" customHeight="1">
      <c r="A885" s="2551"/>
      <c r="B885" s="2957"/>
      <c r="C885" s="2551"/>
      <c r="D885" s="2551"/>
      <c r="E885" s="2551"/>
      <c r="F885" s="2958"/>
      <c r="G885" s="2551"/>
      <c r="H885" s="2551"/>
      <c r="I885" s="2551"/>
      <c r="J885" s="2551"/>
      <c r="K885" s="2551"/>
      <c r="L885" s="2551"/>
      <c r="M885" s="2960"/>
      <c r="N885" s="2961"/>
      <c r="O885" s="2960"/>
      <c r="P885" s="2961"/>
      <c r="Q885" s="2551"/>
      <c r="R885" s="2551"/>
      <c r="S885" s="2551"/>
      <c r="T885" s="2551"/>
      <c r="U885" s="2551"/>
      <c r="V885" s="2551"/>
      <c r="W885" s="2551"/>
    </row>
    <row r="886" spans="1:23" ht="15.75" customHeight="1">
      <c r="A886" s="2551"/>
      <c r="B886" s="2957"/>
      <c r="C886" s="2551"/>
      <c r="D886" s="2551"/>
      <c r="E886" s="2551"/>
      <c r="F886" s="2958"/>
      <c r="G886" s="2551"/>
      <c r="H886" s="2551"/>
      <c r="I886" s="2551"/>
      <c r="J886" s="2551"/>
      <c r="K886" s="2551"/>
      <c r="L886" s="2551"/>
      <c r="M886" s="2960"/>
      <c r="N886" s="2961"/>
      <c r="O886" s="2960"/>
      <c r="P886" s="2961"/>
      <c r="Q886" s="2551"/>
      <c r="R886" s="2551"/>
      <c r="S886" s="2551"/>
      <c r="T886" s="2551"/>
      <c r="U886" s="2551"/>
      <c r="V886" s="2551"/>
      <c r="W886" s="2551"/>
    </row>
    <row r="887" spans="1:23" ht="15.75" customHeight="1">
      <c r="A887" s="2551"/>
      <c r="B887" s="2957"/>
      <c r="C887" s="2551"/>
      <c r="D887" s="2551"/>
      <c r="E887" s="2551"/>
      <c r="F887" s="2958"/>
      <c r="G887" s="2551"/>
      <c r="H887" s="2551"/>
      <c r="I887" s="2551"/>
      <c r="J887" s="2551"/>
      <c r="K887" s="2551"/>
      <c r="L887" s="2551"/>
      <c r="M887" s="2960"/>
      <c r="N887" s="2961"/>
      <c r="O887" s="2960"/>
      <c r="P887" s="2961"/>
      <c r="Q887" s="2551"/>
      <c r="R887" s="2551"/>
      <c r="S887" s="2551"/>
      <c r="T887" s="2551"/>
      <c r="U887" s="2551"/>
      <c r="V887" s="2551"/>
      <c r="W887" s="2551"/>
    </row>
    <row r="888" spans="1:23" ht="15.75" customHeight="1">
      <c r="A888" s="2551"/>
      <c r="B888" s="2957"/>
      <c r="C888" s="2551"/>
      <c r="D888" s="2551"/>
      <c r="E888" s="2551"/>
      <c r="F888" s="2958"/>
      <c r="G888" s="2551"/>
      <c r="H888" s="2551"/>
      <c r="I888" s="2551"/>
      <c r="J888" s="2551"/>
      <c r="K888" s="2551"/>
      <c r="L888" s="2551"/>
      <c r="M888" s="2960"/>
      <c r="N888" s="2961"/>
      <c r="O888" s="2960"/>
      <c r="P888" s="2961"/>
      <c r="Q888" s="2551"/>
      <c r="R888" s="2551"/>
      <c r="S888" s="2551"/>
      <c r="T888" s="2551"/>
      <c r="U888" s="2551"/>
      <c r="V888" s="2551"/>
      <c r="W888" s="2551"/>
    </row>
    <row r="889" spans="1:23" ht="15.75" customHeight="1">
      <c r="A889" s="2551"/>
      <c r="B889" s="2957"/>
      <c r="C889" s="2551"/>
      <c r="D889" s="2551"/>
      <c r="E889" s="2551"/>
      <c r="F889" s="2958"/>
      <c r="G889" s="2551"/>
      <c r="H889" s="2551"/>
      <c r="I889" s="2551"/>
      <c r="J889" s="2551"/>
      <c r="K889" s="2551"/>
      <c r="L889" s="2551"/>
      <c r="M889" s="2960"/>
      <c r="N889" s="2961"/>
      <c r="O889" s="2960"/>
      <c r="P889" s="2961"/>
      <c r="Q889" s="2551"/>
      <c r="R889" s="2551"/>
      <c r="S889" s="2551"/>
      <c r="T889" s="2551"/>
      <c r="U889" s="2551"/>
      <c r="V889" s="2551"/>
      <c r="W889" s="2551"/>
    </row>
    <row r="890" spans="1:23" ht="15.75" customHeight="1">
      <c r="A890" s="2551"/>
      <c r="B890" s="2957"/>
      <c r="C890" s="2551"/>
      <c r="D890" s="2551"/>
      <c r="E890" s="2551"/>
      <c r="F890" s="2958"/>
      <c r="G890" s="2551"/>
      <c r="H890" s="2551"/>
      <c r="I890" s="2551"/>
      <c r="J890" s="2551"/>
      <c r="K890" s="2551"/>
      <c r="L890" s="2551"/>
      <c r="M890" s="2960"/>
      <c r="N890" s="2961"/>
      <c r="O890" s="2960"/>
      <c r="P890" s="2961"/>
      <c r="Q890" s="2551"/>
      <c r="R890" s="2551"/>
      <c r="S890" s="2551"/>
      <c r="T890" s="2551"/>
      <c r="U890" s="2551"/>
      <c r="V890" s="2551"/>
      <c r="W890" s="2551"/>
    </row>
    <row r="891" spans="1:23" ht="15.75" customHeight="1">
      <c r="A891" s="2551"/>
      <c r="B891" s="2957"/>
      <c r="C891" s="2551"/>
      <c r="D891" s="2551"/>
      <c r="E891" s="2551"/>
      <c r="F891" s="2958"/>
      <c r="G891" s="2551"/>
      <c r="H891" s="2551"/>
      <c r="I891" s="2551"/>
      <c r="J891" s="2551"/>
      <c r="K891" s="2551"/>
      <c r="L891" s="2551"/>
      <c r="M891" s="2960"/>
      <c r="N891" s="2961"/>
      <c r="O891" s="2960"/>
      <c r="P891" s="2961"/>
      <c r="Q891" s="2551"/>
      <c r="R891" s="2551"/>
      <c r="S891" s="2551"/>
      <c r="T891" s="2551"/>
      <c r="U891" s="2551"/>
      <c r="V891" s="2551"/>
      <c r="W891" s="2551"/>
    </row>
    <row r="892" spans="1:23" ht="15.75" customHeight="1">
      <c r="A892" s="2551"/>
      <c r="B892" s="2957"/>
      <c r="C892" s="2551"/>
      <c r="D892" s="2551"/>
      <c r="E892" s="2551"/>
      <c r="F892" s="2958"/>
      <c r="G892" s="2551"/>
      <c r="H892" s="2551"/>
      <c r="I892" s="2551"/>
      <c r="J892" s="2551"/>
      <c r="K892" s="2551"/>
      <c r="L892" s="2551"/>
      <c r="M892" s="2960"/>
      <c r="N892" s="2961"/>
      <c r="O892" s="2960"/>
      <c r="P892" s="2961"/>
      <c r="Q892" s="2551"/>
      <c r="R892" s="2551"/>
      <c r="S892" s="2551"/>
      <c r="T892" s="2551"/>
      <c r="U892" s="2551"/>
      <c r="V892" s="2551"/>
      <c r="W892" s="2551"/>
    </row>
    <row r="893" spans="1:23" ht="15.75" customHeight="1">
      <c r="A893" s="2551"/>
      <c r="B893" s="2957"/>
      <c r="C893" s="2551"/>
      <c r="D893" s="2551"/>
      <c r="E893" s="2551"/>
      <c r="F893" s="2958"/>
      <c r="G893" s="2551"/>
      <c r="H893" s="2551"/>
      <c r="I893" s="2551"/>
      <c r="J893" s="2551"/>
      <c r="K893" s="2551"/>
      <c r="L893" s="2551"/>
      <c r="M893" s="2960"/>
      <c r="N893" s="2961"/>
      <c r="O893" s="2960"/>
      <c r="P893" s="2961"/>
      <c r="Q893" s="2551"/>
      <c r="R893" s="2551"/>
      <c r="S893" s="2551"/>
      <c r="T893" s="2551"/>
      <c r="U893" s="2551"/>
      <c r="V893" s="2551"/>
      <c r="W893" s="2551"/>
    </row>
    <row r="894" spans="1:23" ht="15.75" customHeight="1">
      <c r="A894" s="2551"/>
      <c r="B894" s="2957"/>
      <c r="C894" s="2551"/>
      <c r="D894" s="2551"/>
      <c r="E894" s="2551"/>
      <c r="F894" s="2958"/>
      <c r="G894" s="2551"/>
      <c r="H894" s="2551"/>
      <c r="I894" s="2551"/>
      <c r="J894" s="2551"/>
      <c r="K894" s="2551"/>
      <c r="L894" s="2551"/>
      <c r="M894" s="2960"/>
      <c r="N894" s="2961"/>
      <c r="O894" s="2960"/>
      <c r="P894" s="2961"/>
      <c r="Q894" s="2551"/>
      <c r="R894" s="2551"/>
      <c r="S894" s="2551"/>
      <c r="T894" s="2551"/>
      <c r="U894" s="2551"/>
      <c r="V894" s="2551"/>
      <c r="W894" s="2551"/>
    </row>
    <row r="895" spans="1:23" ht="15.75" customHeight="1">
      <c r="A895" s="2551"/>
      <c r="B895" s="2957"/>
      <c r="C895" s="2551"/>
      <c r="D895" s="2551"/>
      <c r="E895" s="2551"/>
      <c r="F895" s="2958"/>
      <c r="G895" s="2551"/>
      <c r="H895" s="2551"/>
      <c r="I895" s="2551"/>
      <c r="J895" s="2551"/>
      <c r="K895" s="2551"/>
      <c r="L895" s="2551"/>
      <c r="M895" s="2960"/>
      <c r="N895" s="2961"/>
      <c r="O895" s="2960"/>
      <c r="P895" s="2961"/>
      <c r="Q895" s="2551"/>
      <c r="R895" s="2551"/>
      <c r="S895" s="2551"/>
      <c r="T895" s="2551"/>
      <c r="U895" s="2551"/>
      <c r="V895" s="2551"/>
      <c r="W895" s="2551"/>
    </row>
    <row r="896" spans="1:23" ht="15.75" customHeight="1">
      <c r="A896" s="2551"/>
      <c r="B896" s="2957"/>
      <c r="C896" s="2551"/>
      <c r="D896" s="2551"/>
      <c r="E896" s="2551"/>
      <c r="F896" s="2958"/>
      <c r="G896" s="2551"/>
      <c r="H896" s="2551"/>
      <c r="I896" s="2551"/>
      <c r="J896" s="2551"/>
      <c r="K896" s="2551"/>
      <c r="L896" s="2551"/>
      <c r="M896" s="2960"/>
      <c r="N896" s="2961"/>
      <c r="O896" s="2960"/>
      <c r="P896" s="2961"/>
      <c r="Q896" s="2551"/>
      <c r="R896" s="2551"/>
      <c r="S896" s="2551"/>
      <c r="T896" s="2551"/>
      <c r="U896" s="2551"/>
      <c r="V896" s="2551"/>
      <c r="W896" s="2551"/>
    </row>
    <row r="897" spans="1:23" ht="15.75" customHeight="1">
      <c r="A897" s="2551"/>
      <c r="B897" s="2957"/>
      <c r="C897" s="2551"/>
      <c r="D897" s="2551"/>
      <c r="E897" s="2551"/>
      <c r="F897" s="2958"/>
      <c r="G897" s="2551"/>
      <c r="H897" s="2551"/>
      <c r="I897" s="2551"/>
      <c r="J897" s="2551"/>
      <c r="K897" s="2551"/>
      <c r="L897" s="2551"/>
      <c r="M897" s="2960"/>
      <c r="N897" s="2961"/>
      <c r="O897" s="2960"/>
      <c r="P897" s="2961"/>
      <c r="Q897" s="2551"/>
      <c r="R897" s="2551"/>
      <c r="S897" s="2551"/>
      <c r="T897" s="2551"/>
      <c r="U897" s="2551"/>
      <c r="V897" s="2551"/>
      <c r="W897" s="2551"/>
    </row>
    <row r="898" spans="1:23" ht="15.75" customHeight="1">
      <c r="A898" s="2551"/>
      <c r="B898" s="2957"/>
      <c r="C898" s="2551"/>
      <c r="D898" s="2551"/>
      <c r="E898" s="2551"/>
      <c r="F898" s="2958"/>
      <c r="G898" s="2551"/>
      <c r="H898" s="2551"/>
      <c r="I898" s="2551"/>
      <c r="J898" s="2551"/>
      <c r="K898" s="2551"/>
      <c r="L898" s="2551"/>
      <c r="M898" s="2960"/>
      <c r="N898" s="2961"/>
      <c r="O898" s="2960"/>
      <c r="P898" s="2961"/>
      <c r="Q898" s="2551"/>
      <c r="R898" s="2551"/>
      <c r="S898" s="2551"/>
      <c r="T898" s="2551"/>
      <c r="U898" s="2551"/>
      <c r="V898" s="2551"/>
      <c r="W898" s="2551"/>
    </row>
    <row r="899" spans="1:23" ht="15.75" customHeight="1">
      <c r="A899" s="2551"/>
      <c r="B899" s="2957"/>
      <c r="C899" s="2551"/>
      <c r="D899" s="2551"/>
      <c r="E899" s="2551"/>
      <c r="F899" s="2958"/>
      <c r="G899" s="2551"/>
      <c r="H899" s="2551"/>
      <c r="I899" s="2551"/>
      <c r="J899" s="2551"/>
      <c r="K899" s="2551"/>
      <c r="L899" s="2551"/>
      <c r="M899" s="2960"/>
      <c r="N899" s="2961"/>
      <c r="O899" s="2960"/>
      <c r="P899" s="2961"/>
      <c r="Q899" s="2551"/>
      <c r="R899" s="2551"/>
      <c r="S899" s="2551"/>
      <c r="T899" s="2551"/>
      <c r="U899" s="2551"/>
      <c r="V899" s="2551"/>
      <c r="W899" s="2551"/>
    </row>
    <row r="900" spans="1:23" ht="15.75" customHeight="1">
      <c r="A900" s="2551"/>
      <c r="B900" s="2957"/>
      <c r="C900" s="2551"/>
      <c r="D900" s="2551"/>
      <c r="E900" s="2551"/>
      <c r="F900" s="2958"/>
      <c r="G900" s="2551"/>
      <c r="H900" s="2551"/>
      <c r="I900" s="2551"/>
      <c r="J900" s="2551"/>
      <c r="K900" s="2551"/>
      <c r="L900" s="2551"/>
      <c r="M900" s="2960"/>
      <c r="N900" s="2961"/>
      <c r="O900" s="2960"/>
      <c r="P900" s="2961"/>
      <c r="Q900" s="2551"/>
      <c r="R900" s="2551"/>
      <c r="S900" s="2551"/>
      <c r="T900" s="2551"/>
      <c r="U900" s="2551"/>
      <c r="V900" s="2551"/>
      <c r="W900" s="2551"/>
    </row>
    <row r="901" spans="1:23" ht="15.75" customHeight="1">
      <c r="A901" s="2551"/>
      <c r="B901" s="2957"/>
      <c r="C901" s="2551"/>
      <c r="D901" s="2551"/>
      <c r="E901" s="2551"/>
      <c r="F901" s="2958"/>
      <c r="G901" s="2551"/>
      <c r="H901" s="2551"/>
      <c r="I901" s="2551"/>
      <c r="J901" s="2551"/>
      <c r="K901" s="2551"/>
      <c r="L901" s="2551"/>
      <c r="M901" s="2960"/>
      <c r="N901" s="2961"/>
      <c r="O901" s="2960"/>
      <c r="P901" s="2961"/>
      <c r="Q901" s="2551"/>
      <c r="R901" s="2551"/>
      <c r="S901" s="2551"/>
      <c r="T901" s="2551"/>
      <c r="U901" s="2551"/>
      <c r="V901" s="2551"/>
      <c r="W901" s="2551"/>
    </row>
    <row r="902" spans="1:23" ht="15.75" customHeight="1">
      <c r="A902" s="2551"/>
      <c r="B902" s="2957"/>
      <c r="C902" s="2551"/>
      <c r="D902" s="2551"/>
      <c r="E902" s="2551"/>
      <c r="F902" s="2958"/>
      <c r="G902" s="2551"/>
      <c r="H902" s="2551"/>
      <c r="I902" s="2551"/>
      <c r="J902" s="2551"/>
      <c r="K902" s="2551"/>
      <c r="L902" s="2551"/>
      <c r="M902" s="2960"/>
      <c r="N902" s="2961"/>
      <c r="O902" s="2960"/>
      <c r="P902" s="2961"/>
      <c r="Q902" s="2551"/>
      <c r="R902" s="2551"/>
      <c r="S902" s="2551"/>
      <c r="T902" s="2551"/>
      <c r="U902" s="2551"/>
      <c r="V902" s="2551"/>
      <c r="W902" s="2551"/>
    </row>
    <row r="903" spans="1:23" ht="15.75" customHeight="1">
      <c r="A903" s="2551"/>
      <c r="B903" s="2957"/>
      <c r="C903" s="2551"/>
      <c r="D903" s="2551"/>
      <c r="E903" s="2551"/>
      <c r="F903" s="2958"/>
      <c r="G903" s="2551"/>
      <c r="H903" s="2551"/>
      <c r="I903" s="2551"/>
      <c r="J903" s="2551"/>
      <c r="K903" s="2551"/>
      <c r="L903" s="2551"/>
      <c r="M903" s="2960"/>
      <c r="N903" s="2961"/>
      <c r="O903" s="2960"/>
      <c r="P903" s="2961"/>
      <c r="Q903" s="2551"/>
      <c r="R903" s="2551"/>
      <c r="S903" s="2551"/>
      <c r="T903" s="2551"/>
      <c r="U903" s="2551"/>
      <c r="V903" s="2551"/>
      <c r="W903" s="2551"/>
    </row>
    <row r="904" spans="1:23" ht="15.75" customHeight="1">
      <c r="A904" s="2551"/>
      <c r="B904" s="2957"/>
      <c r="C904" s="2551"/>
      <c r="D904" s="2551"/>
      <c r="E904" s="2551"/>
      <c r="F904" s="2958"/>
      <c r="G904" s="2551"/>
      <c r="H904" s="2551"/>
      <c r="I904" s="2551"/>
      <c r="J904" s="2551"/>
      <c r="K904" s="2551"/>
      <c r="L904" s="2551"/>
      <c r="M904" s="2960"/>
      <c r="N904" s="2961"/>
      <c r="O904" s="2960"/>
      <c r="P904" s="2961"/>
      <c r="Q904" s="2551"/>
      <c r="R904" s="2551"/>
      <c r="S904" s="2551"/>
      <c r="T904" s="2551"/>
      <c r="U904" s="2551"/>
      <c r="V904" s="2551"/>
      <c r="W904" s="2551"/>
    </row>
    <row r="905" spans="1:23" ht="15.75" customHeight="1">
      <c r="A905" s="2551"/>
      <c r="B905" s="2957"/>
      <c r="C905" s="2551"/>
      <c r="D905" s="2551"/>
      <c r="E905" s="2551"/>
      <c r="F905" s="2958"/>
      <c r="G905" s="2551"/>
      <c r="H905" s="2551"/>
      <c r="I905" s="2551"/>
      <c r="J905" s="2551"/>
      <c r="K905" s="2551"/>
      <c r="L905" s="2551"/>
      <c r="M905" s="2960"/>
      <c r="N905" s="2961"/>
      <c r="O905" s="2960"/>
      <c r="P905" s="2961"/>
      <c r="Q905" s="2551"/>
      <c r="R905" s="2551"/>
      <c r="S905" s="2551"/>
      <c r="T905" s="2551"/>
      <c r="U905" s="2551"/>
      <c r="V905" s="2551"/>
      <c r="W905" s="2551"/>
    </row>
    <row r="906" spans="1:23" ht="15.75" customHeight="1">
      <c r="A906" s="2551"/>
      <c r="B906" s="2957"/>
      <c r="C906" s="2551"/>
      <c r="D906" s="2551"/>
      <c r="E906" s="2551"/>
      <c r="F906" s="2958"/>
      <c r="G906" s="2551"/>
      <c r="H906" s="2551"/>
      <c r="I906" s="2551"/>
      <c r="J906" s="2551"/>
      <c r="K906" s="2551"/>
      <c r="L906" s="2551"/>
      <c r="M906" s="2960"/>
      <c r="N906" s="2961"/>
      <c r="O906" s="2960"/>
      <c r="P906" s="2961"/>
      <c r="Q906" s="2551"/>
      <c r="R906" s="2551"/>
      <c r="S906" s="2551"/>
      <c r="T906" s="2551"/>
      <c r="U906" s="2551"/>
      <c r="V906" s="2551"/>
      <c r="W906" s="2551"/>
    </row>
    <row r="907" spans="1:23" ht="15.75" customHeight="1">
      <c r="A907" s="2551"/>
      <c r="B907" s="2957"/>
      <c r="C907" s="2551"/>
      <c r="D907" s="2551"/>
      <c r="E907" s="2551"/>
      <c r="F907" s="2958"/>
      <c r="G907" s="2551"/>
      <c r="H907" s="2551"/>
      <c r="I907" s="2551"/>
      <c r="J907" s="2551"/>
      <c r="K907" s="2551"/>
      <c r="L907" s="2551"/>
      <c r="M907" s="2960"/>
      <c r="N907" s="2961"/>
      <c r="O907" s="2960"/>
      <c r="P907" s="2961"/>
      <c r="Q907" s="2551"/>
      <c r="R907" s="2551"/>
      <c r="S907" s="2551"/>
      <c r="T907" s="2551"/>
      <c r="U907" s="2551"/>
      <c r="V907" s="2551"/>
      <c r="W907" s="2551"/>
    </row>
    <row r="908" spans="1:23" ht="15.75" customHeight="1">
      <c r="A908" s="2551"/>
      <c r="B908" s="2957"/>
      <c r="C908" s="2551"/>
      <c r="D908" s="2551"/>
      <c r="E908" s="2551"/>
      <c r="F908" s="2958"/>
      <c r="G908" s="2551"/>
      <c r="H908" s="2551"/>
      <c r="I908" s="2551"/>
      <c r="J908" s="2551"/>
      <c r="K908" s="2551"/>
      <c r="L908" s="2551"/>
      <c r="M908" s="2960"/>
      <c r="N908" s="2961"/>
      <c r="O908" s="2960"/>
      <c r="P908" s="2961"/>
      <c r="Q908" s="2551"/>
      <c r="R908" s="2551"/>
      <c r="S908" s="2551"/>
      <c r="T908" s="2551"/>
      <c r="U908" s="2551"/>
      <c r="V908" s="2551"/>
      <c r="W908" s="2551"/>
    </row>
    <row r="909" spans="1:23" ht="15.75" customHeight="1">
      <c r="A909" s="2551"/>
      <c r="B909" s="2957"/>
      <c r="C909" s="2551"/>
      <c r="D909" s="2551"/>
      <c r="E909" s="2551"/>
      <c r="F909" s="2958"/>
      <c r="G909" s="2551"/>
      <c r="H909" s="2551"/>
      <c r="I909" s="2551"/>
      <c r="J909" s="2551"/>
      <c r="K909" s="2551"/>
      <c r="L909" s="2551"/>
      <c r="M909" s="2960"/>
      <c r="N909" s="2961"/>
      <c r="O909" s="2960"/>
      <c r="P909" s="2961"/>
      <c r="Q909" s="2551"/>
      <c r="R909" s="2551"/>
      <c r="S909" s="2551"/>
      <c r="T909" s="2551"/>
      <c r="U909" s="2551"/>
      <c r="V909" s="2551"/>
      <c r="W909" s="2551"/>
    </row>
    <row r="910" spans="1:23" ht="15.75" customHeight="1">
      <c r="A910" s="2551"/>
      <c r="B910" s="2957"/>
      <c r="C910" s="2551"/>
      <c r="D910" s="2551"/>
      <c r="E910" s="2551"/>
      <c r="F910" s="2958"/>
      <c r="G910" s="2551"/>
      <c r="H910" s="2551"/>
      <c r="I910" s="2551"/>
      <c r="J910" s="2551"/>
      <c r="K910" s="2551"/>
      <c r="L910" s="2551"/>
      <c r="M910" s="2960"/>
      <c r="N910" s="2961"/>
      <c r="O910" s="2960"/>
      <c r="P910" s="2961"/>
      <c r="Q910" s="2551"/>
      <c r="R910" s="2551"/>
      <c r="S910" s="2551"/>
      <c r="T910" s="2551"/>
      <c r="U910" s="2551"/>
      <c r="V910" s="2551"/>
      <c r="W910" s="2551"/>
    </row>
    <row r="911" spans="1:23" ht="15.75" customHeight="1">
      <c r="A911" s="2551"/>
      <c r="B911" s="2957"/>
      <c r="C911" s="2551"/>
      <c r="D911" s="2551"/>
      <c r="E911" s="2551"/>
      <c r="F911" s="2958"/>
      <c r="G911" s="2551"/>
      <c r="H911" s="2551"/>
      <c r="I911" s="2551"/>
      <c r="J911" s="2551"/>
      <c r="K911" s="2551"/>
      <c r="L911" s="2551"/>
      <c r="M911" s="2960"/>
      <c r="N911" s="2961"/>
      <c r="O911" s="2960"/>
      <c r="P911" s="2961"/>
      <c r="Q911" s="2551"/>
      <c r="R911" s="2551"/>
      <c r="S911" s="2551"/>
      <c r="T911" s="2551"/>
      <c r="U911" s="2551"/>
      <c r="V911" s="2551"/>
      <c r="W911" s="2551"/>
    </row>
    <row r="912" spans="1:23" ht="15.75" customHeight="1">
      <c r="A912" s="2551"/>
      <c r="B912" s="2957"/>
      <c r="C912" s="2551"/>
      <c r="D912" s="2551"/>
      <c r="E912" s="2551"/>
      <c r="F912" s="2958"/>
      <c r="G912" s="2551"/>
      <c r="H912" s="2551"/>
      <c r="I912" s="2551"/>
      <c r="J912" s="2551"/>
      <c r="K912" s="2551"/>
      <c r="L912" s="2551"/>
      <c r="M912" s="2960"/>
      <c r="N912" s="2961"/>
      <c r="O912" s="2960"/>
      <c r="P912" s="2961"/>
      <c r="Q912" s="2551"/>
      <c r="R912" s="2551"/>
      <c r="S912" s="2551"/>
      <c r="T912" s="2551"/>
      <c r="U912" s="2551"/>
      <c r="V912" s="2551"/>
      <c r="W912" s="2551"/>
    </row>
    <row r="913" spans="1:23" ht="15.75" customHeight="1">
      <c r="A913" s="2551"/>
      <c r="B913" s="2957"/>
      <c r="C913" s="2551"/>
      <c r="D913" s="2551"/>
      <c r="E913" s="2551"/>
      <c r="F913" s="2958"/>
      <c r="G913" s="2551"/>
      <c r="H913" s="2551"/>
      <c r="I913" s="2551"/>
      <c r="J913" s="2551"/>
      <c r="K913" s="2551"/>
      <c r="L913" s="2551"/>
      <c r="M913" s="2960"/>
      <c r="N913" s="2961"/>
      <c r="O913" s="2960"/>
      <c r="P913" s="2961"/>
      <c r="Q913" s="2551"/>
      <c r="R913" s="2551"/>
      <c r="S913" s="2551"/>
      <c r="T913" s="2551"/>
      <c r="U913" s="2551"/>
      <c r="V913" s="2551"/>
      <c r="W913" s="2551"/>
    </row>
    <row r="914" spans="1:23" ht="15.75" customHeight="1">
      <c r="A914" s="2551"/>
      <c r="B914" s="2957"/>
      <c r="C914" s="2551"/>
      <c r="D914" s="2551"/>
      <c r="E914" s="2551"/>
      <c r="F914" s="2958"/>
      <c r="G914" s="2551"/>
      <c r="H914" s="2551"/>
      <c r="I914" s="2551"/>
      <c r="J914" s="2551"/>
      <c r="K914" s="2551"/>
      <c r="L914" s="2551"/>
      <c r="M914" s="2960"/>
      <c r="N914" s="2961"/>
      <c r="O914" s="2960"/>
      <c r="P914" s="2961"/>
      <c r="Q914" s="2551"/>
      <c r="R914" s="2551"/>
      <c r="S914" s="2551"/>
      <c r="T914" s="2551"/>
      <c r="U914" s="2551"/>
      <c r="V914" s="2551"/>
      <c r="W914" s="2551"/>
    </row>
    <row r="915" spans="1:23" ht="15.75" customHeight="1">
      <c r="A915" s="2551"/>
      <c r="B915" s="2957"/>
      <c r="C915" s="2551"/>
      <c r="D915" s="2551"/>
      <c r="E915" s="2551"/>
      <c r="F915" s="2958"/>
      <c r="G915" s="2551"/>
      <c r="H915" s="2551"/>
      <c r="I915" s="2551"/>
      <c r="J915" s="2551"/>
      <c r="K915" s="2551"/>
      <c r="L915" s="2551"/>
      <c r="M915" s="2960"/>
      <c r="N915" s="2961"/>
      <c r="O915" s="2960"/>
      <c r="P915" s="2961"/>
      <c r="Q915" s="2551"/>
      <c r="R915" s="2551"/>
      <c r="S915" s="2551"/>
      <c r="T915" s="2551"/>
      <c r="U915" s="2551"/>
      <c r="V915" s="2551"/>
      <c r="W915" s="2551"/>
    </row>
    <row r="916" spans="1:23" ht="15.75" customHeight="1">
      <c r="A916" s="2551"/>
      <c r="B916" s="2957"/>
      <c r="C916" s="2551"/>
      <c r="D916" s="2551"/>
      <c r="E916" s="2551"/>
      <c r="F916" s="2958"/>
      <c r="G916" s="2551"/>
      <c r="H916" s="2551"/>
      <c r="I916" s="2551"/>
      <c r="J916" s="2551"/>
      <c r="K916" s="2551"/>
      <c r="L916" s="2551"/>
      <c r="M916" s="2960"/>
      <c r="N916" s="2961"/>
      <c r="O916" s="2960"/>
      <c r="P916" s="2961"/>
      <c r="Q916" s="2551"/>
      <c r="R916" s="2551"/>
      <c r="S916" s="2551"/>
      <c r="T916" s="2551"/>
      <c r="U916" s="2551"/>
      <c r="V916" s="2551"/>
      <c r="W916" s="2551"/>
    </row>
    <row r="917" spans="1:23" ht="15.75" customHeight="1">
      <c r="A917" s="2551"/>
      <c r="B917" s="2957"/>
      <c r="C917" s="2551"/>
      <c r="D917" s="2551"/>
      <c r="E917" s="2551"/>
      <c r="F917" s="2958"/>
      <c r="G917" s="2551"/>
      <c r="H917" s="2551"/>
      <c r="I917" s="2551"/>
      <c r="J917" s="2551"/>
      <c r="K917" s="2551"/>
      <c r="L917" s="2551"/>
      <c r="M917" s="2960"/>
      <c r="N917" s="2961"/>
      <c r="O917" s="2960"/>
      <c r="P917" s="2961"/>
      <c r="Q917" s="2551"/>
      <c r="R917" s="2551"/>
      <c r="S917" s="2551"/>
      <c r="T917" s="2551"/>
      <c r="U917" s="2551"/>
      <c r="V917" s="2551"/>
      <c r="W917" s="2551"/>
    </row>
    <row r="918" spans="1:23" ht="15.75" customHeight="1">
      <c r="A918" s="2551"/>
      <c r="B918" s="2957"/>
      <c r="C918" s="2551"/>
      <c r="D918" s="2551"/>
      <c r="E918" s="2551"/>
      <c r="F918" s="2958"/>
      <c r="G918" s="2551"/>
      <c r="H918" s="2551"/>
      <c r="I918" s="2551"/>
      <c r="J918" s="2551"/>
      <c r="K918" s="2551"/>
      <c r="L918" s="2551"/>
      <c r="M918" s="2960"/>
      <c r="N918" s="2961"/>
      <c r="O918" s="2960"/>
      <c r="P918" s="2961"/>
      <c r="Q918" s="2551"/>
      <c r="R918" s="2551"/>
      <c r="S918" s="2551"/>
      <c r="T918" s="2551"/>
      <c r="U918" s="2551"/>
      <c r="V918" s="2551"/>
      <c r="W918" s="2551"/>
    </row>
    <row r="919" spans="1:23" ht="15.75" customHeight="1">
      <c r="A919" s="2551"/>
      <c r="B919" s="2957"/>
      <c r="C919" s="2551"/>
      <c r="D919" s="2551"/>
      <c r="E919" s="2551"/>
      <c r="F919" s="2958"/>
      <c r="G919" s="2551"/>
      <c r="H919" s="2551"/>
      <c r="I919" s="2551"/>
      <c r="J919" s="2551"/>
      <c r="K919" s="2551"/>
      <c r="L919" s="2551"/>
      <c r="M919" s="2960"/>
      <c r="N919" s="2961"/>
      <c r="O919" s="2960"/>
      <c r="P919" s="2961"/>
      <c r="Q919" s="2551"/>
      <c r="R919" s="2551"/>
      <c r="S919" s="2551"/>
      <c r="T919" s="2551"/>
      <c r="U919" s="2551"/>
      <c r="V919" s="2551"/>
      <c r="W919" s="2551"/>
    </row>
    <row r="920" spans="1:23" ht="15.75" customHeight="1">
      <c r="A920" s="2551"/>
      <c r="B920" s="2957"/>
      <c r="C920" s="2551"/>
      <c r="D920" s="2551"/>
      <c r="E920" s="2551"/>
      <c r="F920" s="2958"/>
      <c r="G920" s="2551"/>
      <c r="H920" s="2551"/>
      <c r="I920" s="2551"/>
      <c r="J920" s="2551"/>
      <c r="K920" s="2551"/>
      <c r="L920" s="2551"/>
      <c r="M920" s="2960"/>
      <c r="N920" s="2961"/>
      <c r="O920" s="2960"/>
      <c r="P920" s="2961"/>
      <c r="Q920" s="2551"/>
      <c r="R920" s="2551"/>
      <c r="S920" s="2551"/>
      <c r="T920" s="2551"/>
      <c r="U920" s="2551"/>
      <c r="V920" s="2551"/>
      <c r="W920" s="2551"/>
    </row>
    <row r="921" spans="1:23" ht="15.75" customHeight="1">
      <c r="A921" s="2551"/>
      <c r="B921" s="2957"/>
      <c r="C921" s="2551"/>
      <c r="D921" s="2551"/>
      <c r="E921" s="2551"/>
      <c r="F921" s="2958"/>
      <c r="G921" s="2551"/>
      <c r="H921" s="2551"/>
      <c r="I921" s="2551"/>
      <c r="J921" s="2551"/>
      <c r="K921" s="2551"/>
      <c r="L921" s="2551"/>
      <c r="M921" s="2960"/>
      <c r="N921" s="2961"/>
      <c r="O921" s="2960"/>
      <c r="P921" s="2961"/>
      <c r="Q921" s="2551"/>
      <c r="R921" s="2551"/>
      <c r="S921" s="2551"/>
      <c r="T921" s="2551"/>
      <c r="U921" s="2551"/>
      <c r="V921" s="2551"/>
      <c r="W921" s="2551"/>
    </row>
    <row r="922" spans="1:23" ht="15.75" customHeight="1">
      <c r="A922" s="2551"/>
      <c r="B922" s="2957"/>
      <c r="C922" s="2551"/>
      <c r="D922" s="2551"/>
      <c r="E922" s="2551"/>
      <c r="F922" s="2958"/>
      <c r="G922" s="2551"/>
      <c r="H922" s="2551"/>
      <c r="I922" s="2551"/>
      <c r="J922" s="2551"/>
      <c r="K922" s="2551"/>
      <c r="L922" s="2551"/>
      <c r="M922" s="2960"/>
      <c r="N922" s="2961"/>
      <c r="O922" s="2960"/>
      <c r="P922" s="2961"/>
      <c r="Q922" s="2551"/>
      <c r="R922" s="2551"/>
      <c r="S922" s="2551"/>
      <c r="T922" s="2551"/>
      <c r="U922" s="2551"/>
      <c r="V922" s="2551"/>
      <c r="W922" s="2551"/>
    </row>
    <row r="923" spans="1:23" ht="15.75" customHeight="1">
      <c r="A923" s="2551"/>
      <c r="B923" s="2957"/>
      <c r="C923" s="2551"/>
      <c r="D923" s="2551"/>
      <c r="E923" s="2551"/>
      <c r="F923" s="2958"/>
      <c r="G923" s="2551"/>
      <c r="H923" s="2551"/>
      <c r="I923" s="2551"/>
      <c r="J923" s="2551"/>
      <c r="K923" s="2551"/>
      <c r="L923" s="2551"/>
      <c r="M923" s="2960"/>
      <c r="N923" s="2961"/>
      <c r="O923" s="2960"/>
      <c r="P923" s="2961"/>
      <c r="Q923" s="2551"/>
      <c r="R923" s="2551"/>
      <c r="S923" s="2551"/>
      <c r="T923" s="2551"/>
      <c r="U923" s="2551"/>
      <c r="V923" s="2551"/>
      <c r="W923" s="2551"/>
    </row>
    <row r="924" spans="1:23" ht="15.75" customHeight="1">
      <c r="A924" s="2551"/>
      <c r="B924" s="2957"/>
      <c r="C924" s="2551"/>
      <c r="D924" s="2551"/>
      <c r="E924" s="2551"/>
      <c r="F924" s="2958"/>
      <c r="G924" s="2551"/>
      <c r="H924" s="2551"/>
      <c r="I924" s="2551"/>
      <c r="J924" s="2551"/>
      <c r="K924" s="2551"/>
      <c r="L924" s="2551"/>
      <c r="M924" s="2960"/>
      <c r="N924" s="2961"/>
      <c r="O924" s="2960"/>
      <c r="P924" s="2961"/>
      <c r="Q924" s="2551"/>
      <c r="R924" s="2551"/>
      <c r="S924" s="2551"/>
      <c r="T924" s="2551"/>
      <c r="U924" s="2551"/>
      <c r="V924" s="2551"/>
      <c r="W924" s="2551"/>
    </row>
    <row r="925" spans="1:23" ht="15.75" customHeight="1">
      <c r="A925" s="2551"/>
      <c r="B925" s="2957"/>
      <c r="C925" s="2551"/>
      <c r="D925" s="2551"/>
      <c r="E925" s="2551"/>
      <c r="F925" s="2958"/>
      <c r="G925" s="2551"/>
      <c r="H925" s="2551"/>
      <c r="I925" s="2551"/>
      <c r="J925" s="2551"/>
      <c r="K925" s="2551"/>
      <c r="L925" s="2551"/>
      <c r="M925" s="2960"/>
      <c r="N925" s="2961"/>
      <c r="O925" s="2960"/>
      <c r="P925" s="2961"/>
      <c r="Q925" s="2551"/>
      <c r="R925" s="2551"/>
      <c r="S925" s="2551"/>
      <c r="T925" s="2551"/>
      <c r="U925" s="2551"/>
      <c r="V925" s="2551"/>
      <c r="W925" s="2551"/>
    </row>
    <row r="926" spans="1:23" ht="15.75" customHeight="1">
      <c r="A926" s="2551"/>
      <c r="B926" s="2957"/>
      <c r="C926" s="2551"/>
      <c r="D926" s="2551"/>
      <c r="E926" s="2551"/>
      <c r="F926" s="2958"/>
      <c r="G926" s="2551"/>
      <c r="H926" s="2551"/>
      <c r="I926" s="2551"/>
      <c r="J926" s="2551"/>
      <c r="K926" s="2551"/>
      <c r="L926" s="2551"/>
      <c r="M926" s="2960"/>
      <c r="N926" s="2961"/>
      <c r="O926" s="2960"/>
      <c r="P926" s="2961"/>
      <c r="Q926" s="2551"/>
      <c r="R926" s="2551"/>
      <c r="S926" s="2551"/>
      <c r="T926" s="2551"/>
      <c r="U926" s="2551"/>
      <c r="V926" s="2551"/>
      <c r="W926" s="2551"/>
    </row>
    <row r="927" spans="1:23" ht="15.75" customHeight="1">
      <c r="A927" s="2551"/>
      <c r="B927" s="2957"/>
      <c r="C927" s="2551"/>
      <c r="D927" s="2551"/>
      <c r="E927" s="2551"/>
      <c r="F927" s="2958"/>
      <c r="G927" s="2551"/>
      <c r="H927" s="2551"/>
      <c r="I927" s="2551"/>
      <c r="J927" s="2551"/>
      <c r="K927" s="2551"/>
      <c r="L927" s="2551"/>
      <c r="M927" s="2960"/>
      <c r="N927" s="2961"/>
      <c r="O927" s="2960"/>
      <c r="P927" s="2961"/>
      <c r="Q927" s="2551"/>
      <c r="R927" s="2551"/>
      <c r="S927" s="2551"/>
      <c r="T927" s="2551"/>
      <c r="U927" s="2551"/>
      <c r="V927" s="2551"/>
      <c r="W927" s="2551"/>
    </row>
    <row r="928" spans="1:23" ht="15.75" customHeight="1">
      <c r="A928" s="2551"/>
      <c r="B928" s="2957"/>
      <c r="C928" s="2551"/>
      <c r="D928" s="2551"/>
      <c r="E928" s="2551"/>
      <c r="F928" s="2958"/>
      <c r="G928" s="2551"/>
      <c r="H928" s="2551"/>
      <c r="I928" s="2551"/>
      <c r="J928" s="2551"/>
      <c r="K928" s="2551"/>
      <c r="L928" s="2551"/>
      <c r="M928" s="2960"/>
      <c r="N928" s="2961"/>
      <c r="O928" s="2960"/>
      <c r="P928" s="2961"/>
      <c r="Q928" s="2551"/>
      <c r="R928" s="2551"/>
      <c r="S928" s="2551"/>
      <c r="T928" s="2551"/>
      <c r="U928" s="2551"/>
      <c r="V928" s="2551"/>
      <c r="W928" s="2551"/>
    </row>
    <row r="929" spans="1:23" ht="15.75" customHeight="1">
      <c r="A929" s="2551"/>
      <c r="B929" s="2957"/>
      <c r="C929" s="2551"/>
      <c r="D929" s="2551"/>
      <c r="E929" s="2551"/>
      <c r="F929" s="2958"/>
      <c r="G929" s="2551"/>
      <c r="H929" s="2551"/>
      <c r="I929" s="2551"/>
      <c r="J929" s="2551"/>
      <c r="K929" s="2551"/>
      <c r="L929" s="2551"/>
      <c r="M929" s="2960"/>
      <c r="N929" s="2961"/>
      <c r="O929" s="2960"/>
      <c r="P929" s="2961"/>
      <c r="Q929" s="2551"/>
      <c r="R929" s="2551"/>
      <c r="S929" s="2551"/>
      <c r="T929" s="2551"/>
      <c r="U929" s="2551"/>
      <c r="V929" s="2551"/>
      <c r="W929" s="2551"/>
    </row>
    <row r="930" spans="1:23" ht="15.75" customHeight="1">
      <c r="A930" s="2551"/>
      <c r="B930" s="2957"/>
      <c r="C930" s="2551"/>
      <c r="D930" s="2551"/>
      <c r="E930" s="2551"/>
      <c r="F930" s="2958"/>
      <c r="G930" s="2551"/>
      <c r="H930" s="2551"/>
      <c r="I930" s="2551"/>
      <c r="J930" s="2551"/>
      <c r="K930" s="2551"/>
      <c r="L930" s="2551"/>
      <c r="M930" s="2960"/>
      <c r="N930" s="2961"/>
      <c r="O930" s="2960"/>
      <c r="P930" s="2961"/>
      <c r="Q930" s="2551"/>
      <c r="R930" s="2551"/>
      <c r="S930" s="2551"/>
      <c r="T930" s="2551"/>
      <c r="U930" s="2551"/>
      <c r="V930" s="2551"/>
      <c r="W930" s="2551"/>
    </row>
    <row r="931" spans="1:23" ht="15.75" customHeight="1">
      <c r="A931" s="2551"/>
      <c r="B931" s="2957"/>
      <c r="C931" s="2551"/>
      <c r="D931" s="2551"/>
      <c r="E931" s="2551"/>
      <c r="F931" s="2958"/>
      <c r="G931" s="2551"/>
      <c r="H931" s="2551"/>
      <c r="I931" s="2551"/>
      <c r="J931" s="2551"/>
      <c r="K931" s="2551"/>
      <c r="L931" s="2551"/>
      <c r="M931" s="2960"/>
      <c r="N931" s="2961"/>
      <c r="O931" s="2960"/>
      <c r="P931" s="2961"/>
      <c r="Q931" s="2551"/>
      <c r="R931" s="2551"/>
      <c r="S931" s="2551"/>
      <c r="T931" s="2551"/>
      <c r="U931" s="2551"/>
      <c r="V931" s="2551"/>
      <c r="W931" s="2551"/>
    </row>
    <row r="932" spans="1:23" ht="15.75" customHeight="1">
      <c r="A932" s="2551"/>
      <c r="B932" s="2957"/>
      <c r="C932" s="2551"/>
      <c r="D932" s="2551"/>
      <c r="E932" s="2551"/>
      <c r="F932" s="2958"/>
      <c r="G932" s="2551"/>
      <c r="H932" s="2551"/>
      <c r="I932" s="2551"/>
      <c r="J932" s="2551"/>
      <c r="K932" s="2551"/>
      <c r="L932" s="2551"/>
      <c r="M932" s="2960"/>
      <c r="N932" s="2961"/>
      <c r="O932" s="2960"/>
      <c r="P932" s="2961"/>
      <c r="Q932" s="2551"/>
      <c r="R932" s="2551"/>
      <c r="S932" s="2551"/>
      <c r="T932" s="2551"/>
      <c r="U932" s="2551"/>
      <c r="V932" s="2551"/>
      <c r="W932" s="2551"/>
    </row>
    <row r="933" spans="1:23" ht="15.75" customHeight="1">
      <c r="A933" s="2551"/>
      <c r="B933" s="2957"/>
      <c r="C933" s="2551"/>
      <c r="D933" s="2551"/>
      <c r="E933" s="2551"/>
      <c r="F933" s="2958"/>
      <c r="G933" s="2551"/>
      <c r="H933" s="2551"/>
      <c r="I933" s="2551"/>
      <c r="J933" s="2551"/>
      <c r="K933" s="2551"/>
      <c r="L933" s="2551"/>
      <c r="M933" s="2960"/>
      <c r="N933" s="2961"/>
      <c r="O933" s="2960"/>
      <c r="P933" s="2961"/>
      <c r="Q933" s="2551"/>
      <c r="R933" s="2551"/>
      <c r="S933" s="2551"/>
      <c r="T933" s="2551"/>
      <c r="U933" s="2551"/>
      <c r="V933" s="2551"/>
      <c r="W933" s="2551"/>
    </row>
    <row r="934" spans="1:23" ht="15.75" customHeight="1">
      <c r="A934" s="2551"/>
      <c r="B934" s="2957"/>
      <c r="C934" s="2551"/>
      <c r="D934" s="2551"/>
      <c r="E934" s="2551"/>
      <c r="F934" s="2958"/>
      <c r="G934" s="2551"/>
      <c r="H934" s="2551"/>
      <c r="I934" s="2551"/>
      <c r="J934" s="2551"/>
      <c r="K934" s="2551"/>
      <c r="L934" s="2551"/>
      <c r="M934" s="2960"/>
      <c r="N934" s="2961"/>
      <c r="O934" s="2960"/>
      <c r="P934" s="2961"/>
      <c r="Q934" s="2551"/>
      <c r="R934" s="2551"/>
      <c r="S934" s="2551"/>
      <c r="T934" s="2551"/>
      <c r="U934" s="2551"/>
      <c r="V934" s="2551"/>
      <c r="W934" s="2551"/>
    </row>
    <row r="935" spans="1:23" ht="15.75" customHeight="1">
      <c r="A935" s="2551"/>
      <c r="B935" s="2957"/>
      <c r="C935" s="2551"/>
      <c r="D935" s="2551"/>
      <c r="E935" s="2551"/>
      <c r="F935" s="2958"/>
      <c r="G935" s="2551"/>
      <c r="H935" s="2551"/>
      <c r="I935" s="2551"/>
      <c r="J935" s="2551"/>
      <c r="K935" s="2551"/>
      <c r="L935" s="2551"/>
      <c r="M935" s="2960"/>
      <c r="N935" s="2961"/>
      <c r="O935" s="2960"/>
      <c r="P935" s="2961"/>
      <c r="Q935" s="2551"/>
      <c r="R935" s="2551"/>
      <c r="S935" s="2551"/>
      <c r="T935" s="2551"/>
      <c r="U935" s="2551"/>
      <c r="V935" s="2551"/>
      <c r="W935" s="2551"/>
    </row>
    <row r="936" spans="1:23" ht="15.75" customHeight="1">
      <c r="A936" s="2551"/>
      <c r="B936" s="2957"/>
      <c r="C936" s="2551"/>
      <c r="D936" s="2551"/>
      <c r="E936" s="2551"/>
      <c r="F936" s="2958"/>
      <c r="G936" s="2551"/>
      <c r="H936" s="2551"/>
      <c r="I936" s="2551"/>
      <c r="J936" s="2551"/>
      <c r="K936" s="2551"/>
      <c r="L936" s="2551"/>
      <c r="M936" s="2960"/>
      <c r="N936" s="2961"/>
      <c r="O936" s="2960"/>
      <c r="P936" s="2961"/>
      <c r="Q936" s="2551"/>
      <c r="R936" s="2551"/>
      <c r="S936" s="2551"/>
      <c r="T936" s="2551"/>
      <c r="U936" s="2551"/>
      <c r="V936" s="2551"/>
      <c r="W936" s="2551"/>
    </row>
    <row r="937" spans="1:23" ht="15.75" customHeight="1">
      <c r="A937" s="2551"/>
      <c r="B937" s="2957"/>
      <c r="C937" s="2551"/>
      <c r="D937" s="2551"/>
      <c r="E937" s="2551"/>
      <c r="F937" s="2958"/>
      <c r="G937" s="2551"/>
      <c r="H937" s="2551"/>
      <c r="I937" s="2551"/>
      <c r="J937" s="2551"/>
      <c r="K937" s="2551"/>
      <c r="L937" s="2551"/>
      <c r="M937" s="2960"/>
      <c r="N937" s="2961"/>
      <c r="O937" s="2960"/>
      <c r="P937" s="2961"/>
      <c r="Q937" s="2551"/>
      <c r="R937" s="2551"/>
      <c r="S937" s="2551"/>
      <c r="T937" s="2551"/>
      <c r="U937" s="2551"/>
      <c r="V937" s="2551"/>
      <c r="W937" s="2551"/>
    </row>
    <row r="938" spans="1:23" ht="15.75" customHeight="1">
      <c r="A938" s="2551"/>
      <c r="B938" s="2957"/>
      <c r="C938" s="2551"/>
      <c r="D938" s="2551"/>
      <c r="E938" s="2551"/>
      <c r="F938" s="2958"/>
      <c r="G938" s="2551"/>
      <c r="H938" s="2551"/>
      <c r="I938" s="2551"/>
      <c r="J938" s="2551"/>
      <c r="K938" s="2551"/>
      <c r="L938" s="2551"/>
      <c r="M938" s="2960"/>
      <c r="N938" s="2961"/>
      <c r="O938" s="2960"/>
      <c r="P938" s="2961"/>
      <c r="Q938" s="2551"/>
      <c r="R938" s="2551"/>
      <c r="S938" s="2551"/>
      <c r="T938" s="2551"/>
      <c r="U938" s="2551"/>
      <c r="V938" s="2551"/>
      <c r="W938" s="2551"/>
    </row>
    <row r="939" spans="1:23" ht="15.75" customHeight="1">
      <c r="A939" s="2551"/>
      <c r="B939" s="2957"/>
      <c r="C939" s="2551"/>
      <c r="D939" s="2551"/>
      <c r="E939" s="2551"/>
      <c r="F939" s="2958"/>
      <c r="G939" s="2551"/>
      <c r="H939" s="2551"/>
      <c r="I939" s="2551"/>
      <c r="J939" s="2551"/>
      <c r="K939" s="2551"/>
      <c r="L939" s="2551"/>
      <c r="M939" s="2960"/>
      <c r="N939" s="2961"/>
      <c r="O939" s="2960"/>
      <c r="P939" s="2961"/>
      <c r="Q939" s="2551"/>
      <c r="R939" s="2551"/>
      <c r="S939" s="2551"/>
      <c r="T939" s="2551"/>
      <c r="U939" s="2551"/>
      <c r="V939" s="2551"/>
      <c r="W939" s="2551"/>
    </row>
    <row r="940" spans="1:23" ht="15.75" customHeight="1">
      <c r="A940" s="2551"/>
      <c r="B940" s="2957"/>
      <c r="C940" s="2551"/>
      <c r="D940" s="2551"/>
      <c r="E940" s="2551"/>
      <c r="F940" s="2958"/>
      <c r="G940" s="2551"/>
      <c r="H940" s="2551"/>
      <c r="I940" s="2551"/>
      <c r="J940" s="2551"/>
      <c r="K940" s="2551"/>
      <c r="L940" s="2551"/>
      <c r="M940" s="2960"/>
      <c r="N940" s="2961"/>
      <c r="O940" s="2960"/>
      <c r="P940" s="2961"/>
      <c r="Q940" s="2551"/>
      <c r="R940" s="2551"/>
      <c r="S940" s="2551"/>
      <c r="T940" s="2551"/>
      <c r="U940" s="2551"/>
      <c r="V940" s="2551"/>
      <c r="W940" s="2551"/>
    </row>
    <row r="941" spans="1:23" ht="15.75" customHeight="1">
      <c r="A941" s="2551"/>
      <c r="B941" s="2957"/>
      <c r="C941" s="2551"/>
      <c r="D941" s="2551"/>
      <c r="E941" s="2551"/>
      <c r="F941" s="2958"/>
      <c r="G941" s="2551"/>
      <c r="H941" s="2551"/>
      <c r="I941" s="2551"/>
      <c r="J941" s="2551"/>
      <c r="K941" s="2551"/>
      <c r="L941" s="2551"/>
      <c r="M941" s="2960"/>
      <c r="N941" s="2961"/>
      <c r="O941" s="2960"/>
      <c r="P941" s="2961"/>
      <c r="Q941" s="2551"/>
      <c r="R941" s="2551"/>
      <c r="S941" s="2551"/>
      <c r="T941" s="2551"/>
      <c r="U941" s="2551"/>
      <c r="V941" s="2551"/>
      <c r="W941" s="2551"/>
    </row>
    <row r="942" spans="1:23" ht="15.75" customHeight="1">
      <c r="A942" s="2551"/>
      <c r="B942" s="2957"/>
      <c r="C942" s="2551"/>
      <c r="D942" s="2551"/>
      <c r="E942" s="2551"/>
      <c r="F942" s="2958"/>
      <c r="G942" s="2551"/>
      <c r="H942" s="2551"/>
      <c r="I942" s="2551"/>
      <c r="J942" s="2551"/>
      <c r="K942" s="2551"/>
      <c r="L942" s="2551"/>
      <c r="M942" s="2960"/>
      <c r="N942" s="2961"/>
      <c r="O942" s="2960"/>
      <c r="P942" s="2961"/>
      <c r="Q942" s="2551"/>
      <c r="R942" s="2551"/>
      <c r="S942" s="2551"/>
      <c r="T942" s="2551"/>
      <c r="U942" s="2551"/>
      <c r="V942" s="2551"/>
      <c r="W942" s="2551"/>
    </row>
    <row r="943" spans="1:23" ht="15.75" customHeight="1">
      <c r="A943" s="2551"/>
      <c r="B943" s="2957"/>
      <c r="C943" s="2551"/>
      <c r="D943" s="2551"/>
      <c r="E943" s="2551"/>
      <c r="F943" s="2958"/>
      <c r="G943" s="2551"/>
      <c r="H943" s="2551"/>
      <c r="I943" s="2551"/>
      <c r="J943" s="2551"/>
      <c r="K943" s="2551"/>
      <c r="L943" s="2551"/>
      <c r="M943" s="2960"/>
      <c r="N943" s="2961"/>
      <c r="O943" s="2960"/>
      <c r="P943" s="2961"/>
      <c r="Q943" s="2551"/>
      <c r="R943" s="2551"/>
      <c r="S943" s="2551"/>
      <c r="T943" s="2551"/>
      <c r="U943" s="2551"/>
      <c r="V943" s="2551"/>
      <c r="W943" s="2551"/>
    </row>
    <row r="944" spans="1:23" ht="15.75" customHeight="1">
      <c r="A944" s="2551"/>
      <c r="B944" s="2957"/>
      <c r="C944" s="2551"/>
      <c r="D944" s="2551"/>
      <c r="E944" s="2551"/>
      <c r="F944" s="2958"/>
      <c r="G944" s="2551"/>
      <c r="H944" s="2551"/>
      <c r="I944" s="2551"/>
      <c r="J944" s="2551"/>
      <c r="K944" s="2551"/>
      <c r="L944" s="2551"/>
      <c r="M944" s="2960"/>
      <c r="N944" s="2961"/>
      <c r="O944" s="2960"/>
      <c r="P944" s="2961"/>
      <c r="Q944" s="2551"/>
      <c r="R944" s="2551"/>
      <c r="S944" s="2551"/>
      <c r="T944" s="2551"/>
      <c r="U944" s="2551"/>
      <c r="V944" s="2551"/>
      <c r="W944" s="2551"/>
    </row>
    <row r="945" spans="1:23" ht="15.75" customHeight="1">
      <c r="A945" s="2551"/>
      <c r="B945" s="2957"/>
      <c r="C945" s="2551"/>
      <c r="D945" s="2551"/>
      <c r="E945" s="2551"/>
      <c r="F945" s="2958"/>
      <c r="G945" s="2551"/>
      <c r="H945" s="2551"/>
      <c r="I945" s="2551"/>
      <c r="J945" s="2551"/>
      <c r="K945" s="2551"/>
      <c r="L945" s="2551"/>
      <c r="M945" s="2960"/>
      <c r="N945" s="2961"/>
      <c r="O945" s="2960"/>
      <c r="P945" s="2961"/>
      <c r="Q945" s="2551"/>
      <c r="R945" s="2551"/>
      <c r="S945" s="2551"/>
      <c r="T945" s="2551"/>
      <c r="U945" s="2551"/>
      <c r="V945" s="2551"/>
      <c r="W945" s="2551"/>
    </row>
    <row r="946" spans="1:23" ht="15.75" customHeight="1">
      <c r="A946" s="2551"/>
      <c r="B946" s="2957"/>
      <c r="C946" s="2551"/>
      <c r="D946" s="2551"/>
      <c r="E946" s="2551"/>
      <c r="F946" s="2958"/>
      <c r="G946" s="2551"/>
      <c r="H946" s="2551"/>
      <c r="I946" s="2551"/>
      <c r="J946" s="2551"/>
      <c r="K946" s="2551"/>
      <c r="L946" s="2551"/>
      <c r="M946" s="2960"/>
      <c r="N946" s="2961"/>
      <c r="O946" s="2960"/>
      <c r="P946" s="2961"/>
      <c r="Q946" s="2551"/>
      <c r="R946" s="2551"/>
      <c r="S946" s="2551"/>
      <c r="T946" s="2551"/>
      <c r="U946" s="2551"/>
      <c r="V946" s="2551"/>
      <c r="W946" s="2551"/>
    </row>
    <row r="947" spans="1:23" ht="15.75" customHeight="1">
      <c r="A947" s="2551"/>
      <c r="B947" s="2957"/>
      <c r="C947" s="2551"/>
      <c r="D947" s="2551"/>
      <c r="E947" s="2551"/>
      <c r="F947" s="2958"/>
      <c r="G947" s="2551"/>
      <c r="H947" s="2551"/>
      <c r="I947" s="2551"/>
      <c r="J947" s="2551"/>
      <c r="K947" s="2551"/>
      <c r="L947" s="2551"/>
      <c r="M947" s="2960"/>
      <c r="N947" s="2961"/>
      <c r="O947" s="2960"/>
      <c r="P947" s="2961"/>
      <c r="Q947" s="2551"/>
      <c r="R947" s="2551"/>
      <c r="S947" s="2551"/>
      <c r="T947" s="2551"/>
      <c r="U947" s="2551"/>
      <c r="V947" s="2551"/>
      <c r="W947" s="2551"/>
    </row>
    <row r="948" spans="1:23" ht="15.75" customHeight="1">
      <c r="A948" s="2551"/>
      <c r="B948" s="2957"/>
      <c r="C948" s="2551"/>
      <c r="D948" s="2551"/>
      <c r="E948" s="2551"/>
      <c r="F948" s="2958"/>
      <c r="G948" s="2551"/>
      <c r="H948" s="2551"/>
      <c r="I948" s="2551"/>
      <c r="J948" s="2551"/>
      <c r="K948" s="2551"/>
      <c r="L948" s="2551"/>
      <c r="M948" s="2960"/>
      <c r="N948" s="2961"/>
      <c r="O948" s="2960"/>
      <c r="P948" s="2961"/>
      <c r="Q948" s="2551"/>
      <c r="R948" s="2551"/>
      <c r="S948" s="2551"/>
      <c r="T948" s="2551"/>
      <c r="U948" s="2551"/>
      <c r="V948" s="2551"/>
      <c r="W948" s="2551"/>
    </row>
    <row r="949" spans="1:23" ht="15.75" customHeight="1">
      <c r="A949" s="2551"/>
      <c r="B949" s="2957"/>
      <c r="C949" s="2551"/>
      <c r="D949" s="2551"/>
      <c r="E949" s="2551"/>
      <c r="F949" s="2958"/>
      <c r="G949" s="2551"/>
      <c r="H949" s="2551"/>
      <c r="I949" s="2551"/>
      <c r="J949" s="2551"/>
      <c r="K949" s="2551"/>
      <c r="L949" s="2551"/>
      <c r="M949" s="2960"/>
      <c r="N949" s="2961"/>
      <c r="O949" s="2960"/>
      <c r="P949" s="2961"/>
      <c r="Q949" s="2551"/>
      <c r="R949" s="2551"/>
      <c r="S949" s="2551"/>
      <c r="T949" s="2551"/>
      <c r="U949" s="2551"/>
      <c r="V949" s="2551"/>
      <c r="W949" s="2551"/>
    </row>
    <row r="950" spans="1:23" ht="15.75" customHeight="1">
      <c r="A950" s="2551"/>
      <c r="B950" s="2957"/>
      <c r="C950" s="2551"/>
      <c r="D950" s="2551"/>
      <c r="E950" s="2551"/>
      <c r="F950" s="2958"/>
      <c r="G950" s="2551"/>
      <c r="H950" s="2551"/>
      <c r="I950" s="2551"/>
      <c r="J950" s="2551"/>
      <c r="K950" s="2551"/>
      <c r="L950" s="2551"/>
      <c r="M950" s="2960"/>
      <c r="N950" s="2961"/>
      <c r="O950" s="2960"/>
      <c r="P950" s="2961"/>
      <c r="Q950" s="2551"/>
      <c r="R950" s="2551"/>
      <c r="S950" s="2551"/>
      <c r="T950" s="2551"/>
      <c r="U950" s="2551"/>
      <c r="V950" s="2551"/>
      <c r="W950" s="2551"/>
    </row>
    <row r="951" spans="1:23" ht="15.75" customHeight="1">
      <c r="A951" s="2551"/>
      <c r="B951" s="2957"/>
      <c r="C951" s="2551"/>
      <c r="D951" s="2551"/>
      <c r="E951" s="2551"/>
      <c r="F951" s="2958"/>
      <c r="G951" s="2551"/>
      <c r="H951" s="2551"/>
      <c r="I951" s="2551"/>
      <c r="J951" s="2551"/>
      <c r="K951" s="2551"/>
      <c r="L951" s="2551"/>
      <c r="M951" s="2960"/>
      <c r="N951" s="2961"/>
      <c r="O951" s="2960"/>
      <c r="P951" s="2961"/>
      <c r="Q951" s="2551"/>
      <c r="R951" s="2551"/>
      <c r="S951" s="2551"/>
      <c r="T951" s="2551"/>
      <c r="U951" s="2551"/>
      <c r="V951" s="2551"/>
      <c r="W951" s="2551"/>
    </row>
    <row r="952" spans="1:23" ht="15.75" customHeight="1">
      <c r="A952" s="2551"/>
      <c r="B952" s="2957"/>
      <c r="C952" s="2551"/>
      <c r="D952" s="2551"/>
      <c r="E952" s="2551"/>
      <c r="F952" s="2958"/>
      <c r="G952" s="2551"/>
      <c r="H952" s="2551"/>
      <c r="I952" s="2551"/>
      <c r="J952" s="2551"/>
      <c r="K952" s="2551"/>
      <c r="L952" s="2551"/>
      <c r="M952" s="2960"/>
      <c r="N952" s="2961"/>
      <c r="O952" s="2960"/>
      <c r="P952" s="2961"/>
      <c r="Q952" s="2551"/>
      <c r="R952" s="2551"/>
      <c r="S952" s="2551"/>
      <c r="T952" s="2551"/>
      <c r="U952" s="2551"/>
      <c r="V952" s="2551"/>
      <c r="W952" s="2551"/>
    </row>
    <row r="953" spans="1:23" ht="15.75" customHeight="1">
      <c r="A953" s="2551"/>
      <c r="B953" s="2957"/>
      <c r="C953" s="2551"/>
      <c r="D953" s="2551"/>
      <c r="E953" s="2551"/>
      <c r="F953" s="2958"/>
      <c r="G953" s="2551"/>
      <c r="H953" s="2551"/>
      <c r="I953" s="2551"/>
      <c r="J953" s="2551"/>
      <c r="K953" s="2551"/>
      <c r="L953" s="2551"/>
      <c r="M953" s="2960"/>
      <c r="N953" s="2961"/>
      <c r="O953" s="2960"/>
      <c r="P953" s="2961"/>
      <c r="Q953" s="2551"/>
      <c r="R953" s="2551"/>
      <c r="S953" s="2551"/>
      <c r="T953" s="2551"/>
      <c r="U953" s="2551"/>
      <c r="V953" s="2551"/>
      <c r="W953" s="2551"/>
    </row>
    <row r="954" spans="1:23" ht="15.75" customHeight="1">
      <c r="A954" s="2551"/>
      <c r="B954" s="2957"/>
      <c r="C954" s="2551"/>
      <c r="D954" s="2551"/>
      <c r="E954" s="2551"/>
      <c r="F954" s="2958"/>
      <c r="G954" s="2551"/>
      <c r="H954" s="2551"/>
      <c r="I954" s="2551"/>
      <c r="J954" s="2551"/>
      <c r="K954" s="2551"/>
      <c r="L954" s="2551"/>
      <c r="M954" s="2960"/>
      <c r="N954" s="2961"/>
      <c r="O954" s="2960"/>
      <c r="P954" s="2961"/>
      <c r="Q954" s="2551"/>
      <c r="R954" s="2551"/>
      <c r="S954" s="2551"/>
      <c r="T954" s="2551"/>
      <c r="U954" s="2551"/>
      <c r="V954" s="2551"/>
      <c r="W954" s="2551"/>
    </row>
    <row r="955" spans="1:23" ht="15.75" customHeight="1">
      <c r="A955" s="2551"/>
      <c r="B955" s="2957"/>
      <c r="C955" s="2551"/>
      <c r="D955" s="2551"/>
      <c r="E955" s="2551"/>
      <c r="F955" s="2958"/>
      <c r="G955" s="2551"/>
      <c r="H955" s="2551"/>
      <c r="I955" s="2551"/>
      <c r="J955" s="2551"/>
      <c r="K955" s="2551"/>
      <c r="L955" s="2551"/>
      <c r="M955" s="2960"/>
      <c r="N955" s="2961"/>
      <c r="O955" s="2960"/>
      <c r="P955" s="2961"/>
      <c r="Q955" s="2551"/>
      <c r="R955" s="2551"/>
      <c r="S955" s="2551"/>
      <c r="T955" s="2551"/>
      <c r="U955" s="2551"/>
      <c r="V955" s="2551"/>
      <c r="W955" s="2551"/>
    </row>
    <row r="956" spans="1:23" ht="15.75" customHeight="1">
      <c r="A956" s="2551"/>
      <c r="B956" s="2957"/>
      <c r="C956" s="2551"/>
      <c r="D956" s="2551"/>
      <c r="E956" s="2551"/>
      <c r="F956" s="2958"/>
      <c r="G956" s="2551"/>
      <c r="H956" s="2551"/>
      <c r="I956" s="2551"/>
      <c r="J956" s="2551"/>
      <c r="K956" s="2551"/>
      <c r="L956" s="2551"/>
      <c r="M956" s="2960"/>
      <c r="N956" s="2961"/>
      <c r="O956" s="2960"/>
      <c r="P956" s="2961"/>
      <c r="Q956" s="2551"/>
      <c r="R956" s="2551"/>
      <c r="S956" s="2551"/>
      <c r="T956" s="2551"/>
      <c r="U956" s="2551"/>
      <c r="V956" s="2551"/>
      <c r="W956" s="2551"/>
    </row>
    <row r="957" spans="1:23" ht="15.75" customHeight="1">
      <c r="A957" s="2551"/>
      <c r="B957" s="2957"/>
      <c r="C957" s="2551"/>
      <c r="D957" s="2551"/>
      <c r="E957" s="2551"/>
      <c r="F957" s="2958"/>
      <c r="G957" s="2551"/>
      <c r="H957" s="2551"/>
      <c r="I957" s="2551"/>
      <c r="J957" s="2551"/>
      <c r="K957" s="2551"/>
      <c r="L957" s="2551"/>
      <c r="M957" s="2960"/>
      <c r="N957" s="2961"/>
      <c r="O957" s="2960"/>
      <c r="P957" s="2961"/>
      <c r="Q957" s="2551"/>
      <c r="R957" s="2551"/>
      <c r="S957" s="2551"/>
      <c r="T957" s="2551"/>
      <c r="U957" s="2551"/>
      <c r="V957" s="2551"/>
      <c r="W957" s="2551"/>
    </row>
    <row r="958" spans="1:23" ht="15.75" customHeight="1">
      <c r="A958" s="2551"/>
      <c r="B958" s="2957"/>
      <c r="C958" s="2551"/>
      <c r="D958" s="2551"/>
      <c r="E958" s="2551"/>
      <c r="F958" s="2958"/>
      <c r="G958" s="2551"/>
      <c r="H958" s="2551"/>
      <c r="I958" s="2551"/>
      <c r="J958" s="2551"/>
      <c r="K958" s="2551"/>
      <c r="L958" s="2551"/>
      <c r="M958" s="2960"/>
      <c r="N958" s="2961"/>
      <c r="O958" s="2960"/>
      <c r="P958" s="2961"/>
      <c r="Q958" s="2551"/>
      <c r="R958" s="2551"/>
      <c r="S958" s="2551"/>
      <c r="T958" s="2551"/>
      <c r="U958" s="2551"/>
      <c r="V958" s="2551"/>
      <c r="W958" s="2551"/>
    </row>
    <row r="959" spans="1:23" ht="15.75" customHeight="1">
      <c r="A959" s="2551"/>
      <c r="B959" s="2957"/>
      <c r="C959" s="2551"/>
      <c r="D959" s="2551"/>
      <c r="E959" s="2551"/>
      <c r="F959" s="2958"/>
      <c r="G959" s="2551"/>
      <c r="H959" s="2551"/>
      <c r="I959" s="2551"/>
      <c r="J959" s="2551"/>
      <c r="K959" s="2551"/>
      <c r="L959" s="2551"/>
      <c r="M959" s="2960"/>
      <c r="N959" s="2961"/>
      <c r="O959" s="2960"/>
      <c r="P959" s="2961"/>
      <c r="Q959" s="2551"/>
      <c r="R959" s="2551"/>
      <c r="S959" s="2551"/>
      <c r="T959" s="2551"/>
      <c r="U959" s="2551"/>
      <c r="V959" s="2551"/>
      <c r="W959" s="2551"/>
    </row>
    <row r="960" spans="1:23" ht="15.75" customHeight="1">
      <c r="A960" s="2551"/>
      <c r="B960" s="2957"/>
      <c r="C960" s="2551"/>
      <c r="D960" s="2551"/>
      <c r="E960" s="2551"/>
      <c r="F960" s="2958"/>
      <c r="G960" s="2551"/>
      <c r="H960" s="2551"/>
      <c r="I960" s="2551"/>
      <c r="J960" s="2551"/>
      <c r="K960" s="2551"/>
      <c r="L960" s="2551"/>
      <c r="M960" s="2960"/>
      <c r="N960" s="2961"/>
      <c r="O960" s="2960"/>
      <c r="P960" s="2961"/>
      <c r="Q960" s="2551"/>
      <c r="R960" s="2551"/>
      <c r="S960" s="2551"/>
      <c r="T960" s="2551"/>
      <c r="U960" s="2551"/>
      <c r="V960" s="2551"/>
      <c r="W960" s="2551"/>
    </row>
    <row r="961" spans="1:23" ht="15.75" customHeight="1">
      <c r="A961" s="2551"/>
      <c r="B961" s="2957"/>
      <c r="C961" s="2551"/>
      <c r="D961" s="2551"/>
      <c r="E961" s="2551"/>
      <c r="F961" s="2958"/>
      <c r="G961" s="2551"/>
      <c r="H961" s="2551"/>
      <c r="I961" s="2551"/>
      <c r="J961" s="2551"/>
      <c r="K961" s="2551"/>
      <c r="L961" s="2551"/>
      <c r="M961" s="2960"/>
      <c r="N961" s="2961"/>
      <c r="O961" s="2960"/>
      <c r="P961" s="2961"/>
      <c r="Q961" s="2551"/>
      <c r="R961" s="2551"/>
      <c r="S961" s="2551"/>
      <c r="T961" s="2551"/>
      <c r="U961" s="2551"/>
      <c r="V961" s="2551"/>
      <c r="W961" s="2551"/>
    </row>
    <row r="962" spans="1:23" ht="15.75" customHeight="1">
      <c r="A962" s="2551"/>
      <c r="B962" s="2957"/>
      <c r="C962" s="2551"/>
      <c r="D962" s="2551"/>
      <c r="E962" s="2551"/>
      <c r="F962" s="2958"/>
      <c r="G962" s="2551"/>
      <c r="H962" s="2551"/>
      <c r="I962" s="2551"/>
      <c r="J962" s="2551"/>
      <c r="K962" s="2551"/>
      <c r="L962" s="2551"/>
      <c r="M962" s="2960"/>
      <c r="N962" s="2961"/>
      <c r="O962" s="2960"/>
      <c r="P962" s="2961"/>
      <c r="Q962" s="2551"/>
      <c r="R962" s="2551"/>
      <c r="S962" s="2551"/>
      <c r="T962" s="2551"/>
      <c r="U962" s="2551"/>
      <c r="V962" s="2551"/>
      <c r="W962" s="2551"/>
    </row>
    <row r="963" spans="1:23" ht="15.75" customHeight="1">
      <c r="A963" s="2551"/>
      <c r="B963" s="2957"/>
      <c r="C963" s="2551"/>
      <c r="D963" s="2551"/>
      <c r="E963" s="2551"/>
      <c r="F963" s="2958"/>
      <c r="G963" s="2551"/>
      <c r="H963" s="2551"/>
      <c r="I963" s="2551"/>
      <c r="J963" s="2551"/>
      <c r="K963" s="2551"/>
      <c r="L963" s="2551"/>
      <c r="M963" s="2960"/>
      <c r="N963" s="2961"/>
      <c r="O963" s="2960"/>
      <c r="P963" s="2961"/>
      <c r="Q963" s="2551"/>
      <c r="R963" s="2551"/>
      <c r="S963" s="2551"/>
      <c r="T963" s="2551"/>
      <c r="U963" s="2551"/>
      <c r="V963" s="2551"/>
      <c r="W963" s="2551"/>
    </row>
    <row r="964" spans="1:23" ht="15.75" customHeight="1">
      <c r="A964" s="2551"/>
      <c r="B964" s="2957"/>
      <c r="C964" s="2551"/>
      <c r="D964" s="2551"/>
      <c r="E964" s="2551"/>
      <c r="F964" s="2958"/>
      <c r="G964" s="2551"/>
      <c r="H964" s="2551"/>
      <c r="I964" s="2551"/>
      <c r="J964" s="2551"/>
      <c r="K964" s="2551"/>
      <c r="L964" s="2551"/>
      <c r="M964" s="2960"/>
      <c r="N964" s="2961"/>
      <c r="O964" s="2960"/>
      <c r="P964" s="2961"/>
      <c r="Q964" s="2551"/>
      <c r="R964" s="2551"/>
      <c r="S964" s="2551"/>
      <c r="T964" s="2551"/>
      <c r="U964" s="2551"/>
      <c r="V964" s="2551"/>
      <c r="W964" s="2551"/>
    </row>
    <row r="965" spans="1:23" ht="15.75" customHeight="1">
      <c r="A965" s="2551"/>
      <c r="B965" s="2957"/>
      <c r="C965" s="2551"/>
      <c r="D965" s="2551"/>
      <c r="E965" s="2551"/>
      <c r="F965" s="2958"/>
      <c r="G965" s="2551"/>
      <c r="H965" s="2551"/>
      <c r="I965" s="2551"/>
      <c r="J965" s="2551"/>
      <c r="K965" s="2551"/>
      <c r="L965" s="2551"/>
      <c r="M965" s="2960"/>
      <c r="N965" s="2961"/>
      <c r="O965" s="2960"/>
      <c r="P965" s="2961"/>
      <c r="Q965" s="2551"/>
      <c r="R965" s="2551"/>
      <c r="S965" s="2551"/>
      <c r="T965" s="2551"/>
      <c r="U965" s="2551"/>
      <c r="V965" s="2551"/>
      <c r="W965" s="2551"/>
    </row>
    <row r="966" spans="1:23" ht="15.75" customHeight="1">
      <c r="A966" s="2551"/>
      <c r="B966" s="2957"/>
      <c r="C966" s="2551"/>
      <c r="D966" s="2551"/>
      <c r="E966" s="2551"/>
      <c r="F966" s="2958"/>
      <c r="G966" s="2551"/>
      <c r="H966" s="2551"/>
      <c r="I966" s="2551"/>
      <c r="J966" s="2551"/>
      <c r="K966" s="2551"/>
      <c r="L966" s="2551"/>
      <c r="M966" s="2960"/>
      <c r="N966" s="2961"/>
      <c r="O966" s="2960"/>
      <c r="P966" s="2961"/>
      <c r="Q966" s="2551"/>
      <c r="R966" s="2551"/>
      <c r="S966" s="2551"/>
      <c r="T966" s="2551"/>
      <c r="U966" s="2551"/>
      <c r="V966" s="2551"/>
      <c r="W966" s="2551"/>
    </row>
    <row r="967" spans="1:23" ht="15.75" customHeight="1">
      <c r="A967" s="2551"/>
      <c r="B967" s="2957"/>
      <c r="C967" s="2551"/>
      <c r="D967" s="2551"/>
      <c r="E967" s="2551"/>
      <c r="F967" s="2958"/>
      <c r="G967" s="2551"/>
      <c r="H967" s="2551"/>
      <c r="I967" s="2551"/>
      <c r="J967" s="2551"/>
      <c r="K967" s="2551"/>
      <c r="L967" s="2551"/>
      <c r="M967" s="2960"/>
      <c r="N967" s="2961"/>
      <c r="O967" s="2960"/>
      <c r="P967" s="2961"/>
      <c r="Q967" s="2551"/>
      <c r="R967" s="2551"/>
      <c r="S967" s="2551"/>
      <c r="T967" s="2551"/>
      <c r="U967" s="2551"/>
      <c r="V967" s="2551"/>
      <c r="W967" s="2551"/>
    </row>
    <row r="968" spans="1:23" ht="15.75" customHeight="1">
      <c r="A968" s="2551"/>
      <c r="B968" s="2957"/>
      <c r="C968" s="2551"/>
      <c r="D968" s="2551"/>
      <c r="E968" s="2551"/>
      <c r="F968" s="2958"/>
      <c r="G968" s="2551"/>
      <c r="H968" s="2551"/>
      <c r="I968" s="2551"/>
      <c r="J968" s="2551"/>
      <c r="K968" s="2551"/>
      <c r="L968" s="2551"/>
      <c r="M968" s="2960"/>
      <c r="N968" s="2961"/>
      <c r="O968" s="2960"/>
      <c r="P968" s="2961"/>
      <c r="Q968" s="2551"/>
      <c r="R968" s="2551"/>
      <c r="S968" s="2551"/>
      <c r="T968" s="2551"/>
      <c r="U968" s="2551"/>
      <c r="V968" s="2551"/>
      <c r="W968" s="2551"/>
    </row>
    <row r="969" spans="1:23" ht="15.75" customHeight="1">
      <c r="A969" s="2551"/>
      <c r="B969" s="2957"/>
      <c r="C969" s="2551"/>
      <c r="D969" s="2551"/>
      <c r="E969" s="2551"/>
      <c r="F969" s="2958"/>
      <c r="G969" s="2551"/>
      <c r="H969" s="2551"/>
      <c r="I969" s="2551"/>
      <c r="J969" s="2551"/>
      <c r="K969" s="2551"/>
      <c r="L969" s="2551"/>
      <c r="M969" s="2960"/>
      <c r="N969" s="2961"/>
      <c r="O969" s="2960"/>
      <c r="P969" s="2961"/>
      <c r="Q969" s="2551"/>
      <c r="R969" s="2551"/>
      <c r="S969" s="2551"/>
      <c r="T969" s="2551"/>
      <c r="U969" s="2551"/>
      <c r="V969" s="2551"/>
      <c r="W969" s="2551"/>
    </row>
    <row r="970" spans="1:23" ht="15.75" customHeight="1">
      <c r="A970" s="2551"/>
      <c r="B970" s="2957"/>
      <c r="C970" s="2551"/>
      <c r="D970" s="2551"/>
      <c r="E970" s="2551"/>
      <c r="F970" s="2958"/>
      <c r="G970" s="2551"/>
      <c r="H970" s="2551"/>
      <c r="I970" s="2551"/>
      <c r="J970" s="2551"/>
      <c r="K970" s="2551"/>
      <c r="L970" s="2551"/>
      <c r="M970" s="2960"/>
      <c r="N970" s="2961"/>
      <c r="O970" s="2960"/>
      <c r="P970" s="2961"/>
      <c r="Q970" s="2551"/>
      <c r="R970" s="2551"/>
      <c r="S970" s="2551"/>
      <c r="T970" s="2551"/>
      <c r="U970" s="2551"/>
      <c r="V970" s="2551"/>
      <c r="W970" s="2551"/>
    </row>
    <row r="971" spans="1:23" ht="15.75" customHeight="1">
      <c r="A971" s="2551"/>
      <c r="B971" s="2957"/>
      <c r="C971" s="2551"/>
      <c r="D971" s="2551"/>
      <c r="E971" s="2551"/>
      <c r="F971" s="2958"/>
      <c r="G971" s="2551"/>
      <c r="H971" s="2551"/>
      <c r="I971" s="2551"/>
      <c r="J971" s="2551"/>
      <c r="K971" s="2551"/>
      <c r="L971" s="2551"/>
      <c r="M971" s="2960"/>
      <c r="N971" s="2961"/>
      <c r="O971" s="2960"/>
      <c r="P971" s="2961"/>
      <c r="Q971" s="2551"/>
      <c r="R971" s="2551"/>
      <c r="S971" s="2551"/>
      <c r="T971" s="2551"/>
      <c r="U971" s="2551"/>
      <c r="V971" s="2551"/>
      <c r="W971" s="2551"/>
    </row>
    <row r="972" spans="1:23" ht="15.75" customHeight="1">
      <c r="A972" s="2551"/>
      <c r="B972" s="2957"/>
      <c r="C972" s="2551"/>
      <c r="D972" s="2551"/>
      <c r="E972" s="2551"/>
      <c r="F972" s="2958"/>
      <c r="G972" s="2551"/>
      <c r="H972" s="2551"/>
      <c r="I972" s="2551"/>
      <c r="J972" s="2551"/>
      <c r="K972" s="2551"/>
      <c r="L972" s="2551"/>
      <c r="M972" s="2960"/>
      <c r="N972" s="2961"/>
      <c r="O972" s="2960"/>
      <c r="P972" s="2961"/>
      <c r="Q972" s="2551"/>
      <c r="R972" s="2551"/>
      <c r="S972" s="2551"/>
      <c r="T972" s="2551"/>
      <c r="U972" s="2551"/>
      <c r="V972" s="2551"/>
      <c r="W972" s="2551"/>
    </row>
    <row r="973" spans="1:23" ht="15.75" customHeight="1">
      <c r="A973" s="2551"/>
      <c r="B973" s="2957"/>
      <c r="C973" s="2551"/>
      <c r="D973" s="2551"/>
      <c r="E973" s="2551"/>
      <c r="F973" s="2958"/>
      <c r="G973" s="2551"/>
      <c r="H973" s="2551"/>
      <c r="I973" s="2551"/>
      <c r="J973" s="2551"/>
      <c r="K973" s="2551"/>
      <c r="L973" s="2551"/>
      <c r="M973" s="2960"/>
      <c r="N973" s="2961"/>
      <c r="O973" s="2960"/>
      <c r="P973" s="2961"/>
      <c r="Q973" s="2551"/>
      <c r="R973" s="2551"/>
      <c r="S973" s="2551"/>
      <c r="T973" s="2551"/>
      <c r="U973" s="2551"/>
      <c r="V973" s="2551"/>
      <c r="W973" s="2551"/>
    </row>
    <row r="974" spans="1:23" ht="15.75" customHeight="1">
      <c r="A974" s="2551"/>
      <c r="B974" s="2957"/>
      <c r="C974" s="2551"/>
      <c r="D974" s="2551"/>
      <c r="E974" s="2551"/>
      <c r="F974" s="2958"/>
      <c r="G974" s="2551"/>
      <c r="H974" s="2551"/>
      <c r="I974" s="2551"/>
      <c r="J974" s="2551"/>
      <c r="K974" s="2551"/>
      <c r="L974" s="2551"/>
      <c r="M974" s="2960"/>
      <c r="N974" s="2961"/>
      <c r="O974" s="2960"/>
      <c r="P974" s="2961"/>
      <c r="Q974" s="2551"/>
      <c r="R974" s="2551"/>
      <c r="S974" s="2551"/>
      <c r="T974" s="2551"/>
      <c r="U974" s="2551"/>
      <c r="V974" s="2551"/>
      <c r="W974" s="2551"/>
    </row>
    <row r="975" spans="1:23" ht="15.75" customHeight="1">
      <c r="A975" s="2551"/>
      <c r="B975" s="2957"/>
      <c r="C975" s="2551"/>
      <c r="D975" s="2551"/>
      <c r="E975" s="2551"/>
      <c r="F975" s="2958"/>
      <c r="G975" s="2551"/>
      <c r="H975" s="2551"/>
      <c r="I975" s="2551"/>
      <c r="J975" s="2551"/>
      <c r="K975" s="2551"/>
      <c r="L975" s="2551"/>
      <c r="M975" s="2960"/>
      <c r="N975" s="2961"/>
      <c r="O975" s="2960"/>
      <c r="P975" s="2961"/>
      <c r="Q975" s="2551"/>
      <c r="R975" s="2551"/>
      <c r="S975" s="2551"/>
      <c r="T975" s="2551"/>
      <c r="U975" s="2551"/>
      <c r="V975" s="2551"/>
      <c r="W975" s="2551"/>
    </row>
    <row r="976" spans="1:23" ht="15.75" customHeight="1">
      <c r="A976" s="2551"/>
      <c r="B976" s="2957"/>
      <c r="C976" s="2551"/>
      <c r="D976" s="2551"/>
      <c r="E976" s="2551"/>
      <c r="F976" s="2958"/>
      <c r="G976" s="2551"/>
      <c r="H976" s="2551"/>
      <c r="I976" s="2551"/>
      <c r="J976" s="2551"/>
      <c r="K976" s="2551"/>
      <c r="L976" s="2551"/>
      <c r="M976" s="2960"/>
      <c r="N976" s="2961"/>
      <c r="O976" s="2960"/>
      <c r="P976" s="2961"/>
      <c r="Q976" s="2551"/>
      <c r="R976" s="2551"/>
      <c r="S976" s="2551"/>
      <c r="T976" s="2551"/>
      <c r="U976" s="2551"/>
      <c r="V976" s="2551"/>
      <c r="W976" s="2551"/>
    </row>
    <row r="977" spans="1:23" ht="15.75" customHeight="1">
      <c r="A977" s="2551"/>
      <c r="B977" s="2957"/>
      <c r="C977" s="2551"/>
      <c r="D977" s="2551"/>
      <c r="E977" s="2551"/>
      <c r="F977" s="2958"/>
      <c r="G977" s="2551"/>
      <c r="H977" s="2551"/>
      <c r="I977" s="2551"/>
      <c r="J977" s="2551"/>
      <c r="K977" s="2551"/>
      <c r="L977" s="2551"/>
      <c r="M977" s="2960"/>
      <c r="N977" s="2961"/>
      <c r="O977" s="2960"/>
      <c r="P977" s="2961"/>
      <c r="Q977" s="2551"/>
      <c r="R977" s="2551"/>
      <c r="S977" s="2551"/>
      <c r="T977" s="2551"/>
      <c r="U977" s="2551"/>
      <c r="V977" s="2551"/>
      <c r="W977" s="2551"/>
    </row>
    <row r="978" spans="1:23" ht="15.75" customHeight="1">
      <c r="A978" s="2551"/>
      <c r="B978" s="2957"/>
      <c r="C978" s="2551"/>
      <c r="D978" s="2551"/>
      <c r="E978" s="2551"/>
      <c r="F978" s="2958"/>
      <c r="G978" s="2551"/>
      <c r="H978" s="2551"/>
      <c r="I978" s="2551"/>
      <c r="J978" s="2551"/>
      <c r="K978" s="2551"/>
      <c r="L978" s="2551"/>
      <c r="M978" s="2960"/>
      <c r="N978" s="2961"/>
      <c r="O978" s="2960"/>
      <c r="P978" s="2961"/>
      <c r="Q978" s="2551"/>
      <c r="R978" s="2551"/>
      <c r="S978" s="2551"/>
      <c r="T978" s="2551"/>
      <c r="U978" s="2551"/>
      <c r="V978" s="2551"/>
      <c r="W978" s="2551"/>
    </row>
    <row r="979" spans="1:23" ht="15.75" customHeight="1">
      <c r="A979" s="2551"/>
      <c r="B979" s="2957"/>
      <c r="C979" s="2551"/>
      <c r="D979" s="2551"/>
      <c r="E979" s="2551"/>
      <c r="F979" s="2958"/>
      <c r="G979" s="2551"/>
      <c r="H979" s="2551"/>
      <c r="I979" s="2551"/>
      <c r="J979" s="2551"/>
      <c r="K979" s="2551"/>
      <c r="L979" s="2551"/>
      <c r="M979" s="2960"/>
      <c r="N979" s="2961"/>
      <c r="O979" s="2960"/>
      <c r="P979" s="2961"/>
      <c r="Q979" s="2551"/>
      <c r="R979" s="2551"/>
      <c r="S979" s="2551"/>
      <c r="T979" s="2551"/>
      <c r="U979" s="2551"/>
      <c r="V979" s="2551"/>
      <c r="W979" s="2551"/>
    </row>
    <row r="980" spans="1:23" ht="15.75" customHeight="1">
      <c r="A980" s="2551"/>
      <c r="B980" s="2957"/>
      <c r="C980" s="2551"/>
      <c r="D980" s="2551"/>
      <c r="E980" s="2551"/>
      <c r="F980" s="2958"/>
      <c r="G980" s="2551"/>
      <c r="H980" s="2551"/>
      <c r="I980" s="2551"/>
      <c r="J980" s="2551"/>
      <c r="K980" s="2551"/>
      <c r="L980" s="2551"/>
      <c r="M980" s="2960"/>
      <c r="N980" s="2961"/>
      <c r="O980" s="2960"/>
      <c r="P980" s="2961"/>
      <c r="Q980" s="2551"/>
      <c r="R980" s="2551"/>
      <c r="S980" s="2551"/>
      <c r="T980" s="2551"/>
      <c r="U980" s="2551"/>
      <c r="V980" s="2551"/>
      <c r="W980" s="2551"/>
    </row>
    <row r="981" spans="1:23" ht="15.75" customHeight="1">
      <c r="A981" s="2551"/>
      <c r="B981" s="2957"/>
      <c r="C981" s="2551"/>
      <c r="D981" s="2551"/>
      <c r="E981" s="2551"/>
      <c r="F981" s="2958"/>
      <c r="G981" s="2551"/>
      <c r="H981" s="2551"/>
      <c r="I981" s="2551"/>
      <c r="J981" s="2551"/>
      <c r="K981" s="2551"/>
      <c r="L981" s="2551"/>
      <c r="M981" s="2960"/>
      <c r="N981" s="2961"/>
      <c r="O981" s="2960"/>
      <c r="P981" s="2961"/>
      <c r="Q981" s="2551"/>
      <c r="R981" s="2551"/>
      <c r="S981" s="2551"/>
      <c r="T981" s="2551"/>
      <c r="U981" s="2551"/>
      <c r="V981" s="2551"/>
      <c r="W981" s="2551"/>
    </row>
    <row r="982" spans="1:23" ht="15.75" customHeight="1">
      <c r="A982" s="2551"/>
      <c r="B982" s="2957"/>
      <c r="C982" s="2551"/>
      <c r="D982" s="2551"/>
      <c r="E982" s="2551"/>
      <c r="F982" s="2958"/>
      <c r="G982" s="2551"/>
      <c r="H982" s="2551"/>
      <c r="I982" s="2551"/>
      <c r="J982" s="2551"/>
      <c r="K982" s="2551"/>
      <c r="L982" s="2551"/>
      <c r="M982" s="2960"/>
      <c r="N982" s="2961"/>
      <c r="O982" s="2960"/>
      <c r="P982" s="2961"/>
      <c r="Q982" s="2551"/>
      <c r="R982" s="2551"/>
      <c r="S982" s="2551"/>
      <c r="T982" s="2551"/>
      <c r="U982" s="2551"/>
      <c r="V982" s="2551"/>
      <c r="W982" s="2551"/>
    </row>
    <row r="983" spans="1:23" ht="15.75" customHeight="1">
      <c r="A983" s="2551"/>
      <c r="B983" s="2957"/>
      <c r="C983" s="2551"/>
      <c r="D983" s="2551"/>
      <c r="E983" s="2551"/>
      <c r="F983" s="2958"/>
      <c r="G983" s="2551"/>
      <c r="H983" s="2551"/>
      <c r="I983" s="2551"/>
      <c r="J983" s="2551"/>
      <c r="K983" s="2551"/>
      <c r="L983" s="2551"/>
      <c r="M983" s="2960"/>
      <c r="N983" s="2961"/>
      <c r="O983" s="2960"/>
      <c r="P983" s="2961"/>
      <c r="Q983" s="2551"/>
      <c r="R983" s="2551"/>
      <c r="S983" s="2551"/>
      <c r="T983" s="2551"/>
      <c r="U983" s="2551"/>
      <c r="V983" s="2551"/>
      <c r="W983" s="2551"/>
    </row>
    <row r="984" spans="1:23" ht="15.75" customHeight="1">
      <c r="A984" s="2551"/>
      <c r="B984" s="2957"/>
      <c r="C984" s="2551"/>
      <c r="D984" s="2551"/>
      <c r="E984" s="2551"/>
      <c r="F984" s="2958"/>
      <c r="G984" s="2551"/>
      <c r="H984" s="2551"/>
      <c r="I984" s="2551"/>
      <c r="J984" s="2551"/>
      <c r="K984" s="2551"/>
      <c r="L984" s="2551"/>
      <c r="M984" s="2960"/>
      <c r="N984" s="2961"/>
      <c r="O984" s="2960"/>
      <c r="P984" s="2961"/>
      <c r="Q984" s="2551"/>
      <c r="R984" s="2551"/>
      <c r="S984" s="2551"/>
      <c r="T984" s="2551"/>
      <c r="U984" s="2551"/>
      <c r="V984" s="2551"/>
      <c r="W984" s="2551"/>
    </row>
    <row r="985" spans="1:23" ht="15.75" customHeight="1">
      <c r="A985" s="2551"/>
      <c r="B985" s="2957"/>
      <c r="C985" s="2551"/>
      <c r="D985" s="2551"/>
      <c r="E985" s="2551"/>
      <c r="F985" s="2958"/>
      <c r="G985" s="2551"/>
      <c r="H985" s="2551"/>
      <c r="I985" s="2551"/>
      <c r="J985" s="2551"/>
      <c r="K985" s="2551"/>
      <c r="L985" s="2551"/>
      <c r="M985" s="2960"/>
      <c r="N985" s="2961"/>
      <c r="O985" s="2960"/>
      <c r="P985" s="2961"/>
      <c r="Q985" s="2551"/>
      <c r="R985" s="2551"/>
      <c r="S985" s="2551"/>
      <c r="T985" s="2551"/>
      <c r="U985" s="2551"/>
      <c r="V985" s="2551"/>
      <c r="W985" s="2551"/>
    </row>
    <row r="986" spans="1:23" ht="15.75" customHeight="1">
      <c r="A986" s="2551"/>
      <c r="B986" s="2957"/>
      <c r="C986" s="2551"/>
      <c r="D986" s="2551"/>
      <c r="E986" s="2551"/>
      <c r="F986" s="2958"/>
      <c r="G986" s="2551"/>
      <c r="H986" s="2551"/>
      <c r="I986" s="2551"/>
      <c r="J986" s="2551"/>
      <c r="K986" s="2551"/>
      <c r="L986" s="2551"/>
      <c r="M986" s="2960"/>
      <c r="N986" s="2961"/>
      <c r="O986" s="2960"/>
      <c r="P986" s="2961"/>
      <c r="Q986" s="2551"/>
      <c r="R986" s="2551"/>
      <c r="S986" s="2551"/>
      <c r="T986" s="2551"/>
      <c r="U986" s="2551"/>
      <c r="V986" s="2551"/>
      <c r="W986" s="2551"/>
    </row>
    <row r="987" spans="1:23" ht="15.75" customHeight="1">
      <c r="A987" s="2551"/>
      <c r="B987" s="2957"/>
      <c r="C987" s="2551"/>
      <c r="D987" s="2551"/>
      <c r="E987" s="2551"/>
      <c r="F987" s="2958"/>
      <c r="G987" s="2551"/>
      <c r="H987" s="2551"/>
      <c r="I987" s="2551"/>
      <c r="J987" s="2551"/>
      <c r="K987" s="2551"/>
      <c r="L987" s="2551"/>
      <c r="M987" s="2960"/>
      <c r="N987" s="2961"/>
      <c r="O987" s="2960"/>
      <c r="P987" s="2961"/>
      <c r="Q987" s="2551"/>
      <c r="R987" s="2551"/>
      <c r="S987" s="2551"/>
      <c r="T987" s="2551"/>
      <c r="U987" s="2551"/>
      <c r="V987" s="2551"/>
      <c r="W987" s="2551"/>
    </row>
    <row r="988" spans="1:23" ht="15.75" customHeight="1">
      <c r="A988" s="2551"/>
      <c r="B988" s="2957"/>
      <c r="C988" s="2551"/>
      <c r="D988" s="2551"/>
      <c r="E988" s="2551"/>
      <c r="F988" s="2958"/>
      <c r="G988" s="2551"/>
      <c r="H988" s="2551"/>
      <c r="I988" s="2551"/>
      <c r="J988" s="2551"/>
      <c r="K988" s="2551"/>
      <c r="L988" s="2551"/>
      <c r="M988" s="2960"/>
      <c r="N988" s="2961"/>
      <c r="O988" s="2960"/>
      <c r="P988" s="2961"/>
      <c r="Q988" s="2551"/>
      <c r="R988" s="2551"/>
      <c r="S988" s="2551"/>
      <c r="T988" s="2551"/>
      <c r="U988" s="2551"/>
      <c r="V988" s="2551"/>
      <c r="W988" s="2551"/>
    </row>
    <row r="989" spans="1:23" ht="15.75" customHeight="1">
      <c r="A989" s="2551"/>
      <c r="B989" s="2957"/>
      <c r="C989" s="2551"/>
      <c r="D989" s="2551"/>
      <c r="E989" s="2551"/>
      <c r="F989" s="2958"/>
      <c r="G989" s="2551"/>
      <c r="H989" s="2551"/>
      <c r="I989" s="2551"/>
      <c r="J989" s="2551"/>
      <c r="K989" s="2551"/>
      <c r="L989" s="2551"/>
      <c r="M989" s="2960"/>
      <c r="N989" s="2961"/>
      <c r="O989" s="2960"/>
      <c r="P989" s="2961"/>
      <c r="Q989" s="2551"/>
      <c r="R989" s="2551"/>
      <c r="S989" s="2551"/>
      <c r="T989" s="2551"/>
      <c r="U989" s="2551"/>
      <c r="V989" s="2551"/>
      <c r="W989" s="2551"/>
    </row>
    <row r="990" spans="1:23" ht="15.75" customHeight="1">
      <c r="A990" s="2551"/>
      <c r="B990" s="2957"/>
      <c r="C990" s="2551"/>
      <c r="D990" s="2551"/>
      <c r="E990" s="2551"/>
      <c r="F990" s="2958"/>
      <c r="G990" s="2551"/>
      <c r="H990" s="2551"/>
      <c r="I990" s="2551"/>
      <c r="J990" s="2551"/>
      <c r="K990" s="2551"/>
      <c r="L990" s="2551"/>
      <c r="M990" s="2960"/>
      <c r="N990" s="2961"/>
      <c r="O990" s="2960"/>
      <c r="P990" s="2961"/>
      <c r="Q990" s="2551"/>
      <c r="R990" s="2551"/>
      <c r="S990" s="2551"/>
      <c r="T990" s="2551"/>
      <c r="U990" s="2551"/>
      <c r="V990" s="2551"/>
      <c r="W990" s="2551"/>
    </row>
    <row r="991" spans="1:23" ht="15.75" customHeight="1">
      <c r="A991" s="2551"/>
      <c r="B991" s="2957"/>
      <c r="C991" s="2551"/>
      <c r="D991" s="2551"/>
      <c r="E991" s="2551"/>
      <c r="F991" s="2958"/>
      <c r="G991" s="2551"/>
      <c r="H991" s="2551"/>
      <c r="I991" s="2551"/>
      <c r="J991" s="2551"/>
      <c r="K991" s="2551"/>
      <c r="L991" s="2551"/>
      <c r="M991" s="2960"/>
      <c r="N991" s="2961"/>
      <c r="O991" s="2960"/>
      <c r="P991" s="2961"/>
      <c r="Q991" s="2551"/>
      <c r="R991" s="2551"/>
      <c r="S991" s="2551"/>
      <c r="T991" s="2551"/>
      <c r="U991" s="2551"/>
      <c r="V991" s="2551"/>
      <c r="W991" s="2551"/>
    </row>
    <row r="992" spans="1:23" ht="15.75" customHeight="1">
      <c r="A992" s="2551"/>
      <c r="B992" s="2957"/>
      <c r="C992" s="2551"/>
      <c r="D992" s="2551"/>
      <c r="E992" s="2551"/>
      <c r="F992" s="2958"/>
      <c r="G992" s="2551"/>
      <c r="H992" s="2551"/>
      <c r="I992" s="2551"/>
      <c r="J992" s="2551"/>
      <c r="K992" s="2551"/>
      <c r="L992" s="2551"/>
      <c r="M992" s="2960"/>
      <c r="N992" s="2961"/>
      <c r="O992" s="2960"/>
      <c r="P992" s="2961"/>
      <c r="Q992" s="2551"/>
      <c r="R992" s="2551"/>
      <c r="S992" s="2551"/>
      <c r="T992" s="2551"/>
      <c r="U992" s="2551"/>
      <c r="V992" s="2551"/>
      <c r="W992" s="2551"/>
    </row>
    <row r="993" spans="1:23" ht="15.75" customHeight="1">
      <c r="A993" s="2551"/>
      <c r="B993" s="2957"/>
      <c r="C993" s="2551"/>
      <c r="D993" s="2551"/>
      <c r="E993" s="2551"/>
      <c r="F993" s="2958"/>
      <c r="G993" s="2551"/>
      <c r="H993" s="2551"/>
      <c r="I993" s="2551"/>
      <c r="J993" s="2551"/>
      <c r="K993" s="2551"/>
      <c r="L993" s="2551"/>
      <c r="M993" s="2960"/>
      <c r="N993" s="2961"/>
      <c r="O993" s="2960"/>
      <c r="P993" s="2961"/>
      <c r="Q993" s="2551"/>
      <c r="R993" s="2551"/>
      <c r="S993" s="2551"/>
      <c r="T993" s="2551"/>
      <c r="U993" s="2551"/>
      <c r="V993" s="2551"/>
      <c r="W993" s="2551"/>
    </row>
    <row r="994" spans="1:23" ht="15.75" customHeight="1">
      <c r="A994" s="2551"/>
      <c r="B994" s="2957"/>
      <c r="C994" s="2551"/>
      <c r="D994" s="2551"/>
      <c r="E994" s="2551"/>
      <c r="F994" s="2958"/>
      <c r="G994" s="2551"/>
      <c r="H994" s="2551"/>
      <c r="I994" s="2551"/>
      <c r="J994" s="2551"/>
      <c r="K994" s="2551"/>
      <c r="L994" s="2551"/>
      <c r="M994" s="2960"/>
      <c r="N994" s="2961"/>
      <c r="O994" s="2960"/>
      <c r="P994" s="2961"/>
      <c r="Q994" s="2551"/>
      <c r="R994" s="2551"/>
      <c r="S994" s="2551"/>
      <c r="T994" s="2551"/>
      <c r="U994" s="2551"/>
      <c r="V994" s="2551"/>
      <c r="W994" s="2551"/>
    </row>
    <row r="995" spans="1:23" ht="15.75" customHeight="1">
      <c r="A995" s="2551"/>
      <c r="B995" s="2957"/>
      <c r="C995" s="2551"/>
      <c r="D995" s="2551"/>
      <c r="E995" s="2551"/>
      <c r="F995" s="2958"/>
      <c r="G995" s="2551"/>
      <c r="H995" s="2551"/>
      <c r="I995" s="2551"/>
      <c r="J995" s="2551"/>
      <c r="K995" s="2551"/>
      <c r="L995" s="2551"/>
      <c r="M995" s="2960"/>
      <c r="N995" s="2961"/>
      <c r="O995" s="2960"/>
      <c r="P995" s="2961"/>
      <c r="Q995" s="2551"/>
      <c r="R995" s="2551"/>
      <c r="S995" s="2551"/>
      <c r="T995" s="2551"/>
      <c r="U995" s="2551"/>
      <c r="V995" s="2551"/>
      <c r="W995" s="2551"/>
    </row>
    <row r="996" spans="1:23" ht="15.75" customHeight="1">
      <c r="A996" s="2551"/>
      <c r="B996" s="2957"/>
      <c r="C996" s="2551"/>
      <c r="D996" s="2551"/>
      <c r="E996" s="2551"/>
      <c r="F996" s="2958"/>
      <c r="G996" s="2551"/>
      <c r="H996" s="2551"/>
      <c r="I996" s="2551"/>
      <c r="J996" s="2551"/>
      <c r="K996" s="2551"/>
      <c r="L996" s="2551"/>
      <c r="M996" s="2960"/>
      <c r="N996" s="2961"/>
      <c r="O996" s="2960"/>
      <c r="P996" s="2961"/>
      <c r="Q996" s="2551"/>
      <c r="R996" s="2551"/>
      <c r="S996" s="2551"/>
      <c r="T996" s="2551"/>
      <c r="U996" s="2551"/>
      <c r="V996" s="2551"/>
      <c r="W996" s="2551"/>
    </row>
    <row r="997" spans="1:23" ht="15.75" customHeight="1">
      <c r="A997" s="2551"/>
      <c r="B997" s="2957"/>
      <c r="C997" s="2551"/>
      <c r="D997" s="2551"/>
      <c r="E997" s="2551"/>
      <c r="F997" s="2958"/>
      <c r="G997" s="2551"/>
      <c r="H997" s="2551"/>
      <c r="I997" s="2551"/>
      <c r="J997" s="2551"/>
      <c r="K997" s="2551"/>
      <c r="L997" s="2551"/>
      <c r="M997" s="2960"/>
      <c r="N997" s="2961"/>
      <c r="O997" s="2960"/>
      <c r="P997" s="2961"/>
      <c r="Q997" s="2551"/>
      <c r="R997" s="2551"/>
      <c r="S997" s="2551"/>
      <c r="T997" s="2551"/>
      <c r="U997" s="2551"/>
      <c r="V997" s="2551"/>
      <c r="W997" s="2551"/>
    </row>
    <row r="998" spans="1:23" ht="15.75" customHeight="1">
      <c r="A998" s="2551"/>
      <c r="B998" s="2957"/>
      <c r="C998" s="2551"/>
      <c r="D998" s="2551"/>
      <c r="E998" s="2551"/>
      <c r="F998" s="2958"/>
      <c r="G998" s="2551"/>
      <c r="H998" s="2551"/>
      <c r="I998" s="2551"/>
      <c r="J998" s="2551"/>
      <c r="K998" s="2551"/>
      <c r="L998" s="2551"/>
      <c r="M998" s="2960"/>
      <c r="N998" s="2961"/>
      <c r="O998" s="2960"/>
      <c r="P998" s="2961"/>
      <c r="Q998" s="2551"/>
      <c r="R998" s="2551"/>
      <c r="S998" s="2551"/>
      <c r="T998" s="2551"/>
      <c r="U998" s="2551"/>
      <c r="V998" s="2551"/>
      <c r="W998" s="2551"/>
    </row>
    <row r="999" spans="1:23" ht="15.75" customHeight="1">
      <c r="A999" s="2551"/>
      <c r="B999" s="2957"/>
      <c r="C999" s="2551"/>
      <c r="D999" s="2551"/>
      <c r="E999" s="2551"/>
      <c r="F999" s="2958"/>
      <c r="G999" s="2551"/>
      <c r="H999" s="2551"/>
      <c r="I999" s="2551"/>
      <c r="J999" s="2551"/>
      <c r="K999" s="2551"/>
      <c r="L999" s="2551"/>
      <c r="M999" s="2960"/>
      <c r="N999" s="2961"/>
      <c r="O999" s="2960"/>
      <c r="P999" s="2961"/>
      <c r="Q999" s="2551"/>
      <c r="R999" s="2551"/>
      <c r="S999" s="2551"/>
      <c r="T999" s="2551"/>
      <c r="U999" s="2551"/>
      <c r="V999" s="2551"/>
      <c r="W999" s="2551"/>
    </row>
    <row r="1000" spans="1:23" ht="15.75" customHeight="1">
      <c r="A1000" s="2551"/>
      <c r="B1000" s="2957"/>
      <c r="C1000" s="2551"/>
      <c r="D1000" s="2551"/>
      <c r="E1000" s="2551"/>
      <c r="F1000" s="2958"/>
      <c r="G1000" s="2551"/>
      <c r="H1000" s="2551"/>
      <c r="I1000" s="2551"/>
      <c r="J1000" s="2551"/>
      <c r="K1000" s="2551"/>
      <c r="L1000" s="2551"/>
      <c r="M1000" s="2960"/>
      <c r="N1000" s="2961"/>
      <c r="O1000" s="2960"/>
      <c r="P1000" s="2961"/>
      <c r="Q1000" s="2551"/>
      <c r="R1000" s="2551"/>
      <c r="S1000" s="2551"/>
      <c r="T1000" s="2551"/>
      <c r="U1000" s="2551"/>
      <c r="V1000" s="2551"/>
      <c r="W1000" s="2551"/>
    </row>
    <row r="1001" spans="1:23" ht="15.75" customHeight="1">
      <c r="A1001" s="2551"/>
      <c r="B1001" s="2957"/>
      <c r="C1001" s="2551"/>
      <c r="D1001" s="2551"/>
      <c r="E1001" s="2551"/>
      <c r="F1001" s="2958"/>
      <c r="G1001" s="2551"/>
      <c r="H1001" s="2551"/>
      <c r="I1001" s="2551"/>
      <c r="J1001" s="2551"/>
      <c r="K1001" s="2551"/>
      <c r="L1001" s="2551"/>
      <c r="M1001" s="2960"/>
      <c r="N1001" s="2961"/>
      <c r="O1001" s="2960"/>
      <c r="P1001" s="2961"/>
      <c r="Q1001" s="2551"/>
      <c r="R1001" s="2551"/>
      <c r="S1001" s="2551"/>
      <c r="T1001" s="2551"/>
      <c r="U1001" s="2551"/>
      <c r="V1001" s="2551"/>
      <c r="W1001" s="2551"/>
    </row>
    <row r="1002" spans="1:23" ht="15.75" customHeight="1">
      <c r="A1002" s="2551"/>
      <c r="B1002" s="2957"/>
      <c r="C1002" s="2551"/>
      <c r="D1002" s="2551"/>
      <c r="E1002" s="2551"/>
      <c r="F1002" s="2958"/>
      <c r="G1002" s="2551"/>
      <c r="H1002" s="2551"/>
      <c r="I1002" s="2551"/>
      <c r="J1002" s="2551"/>
      <c r="K1002" s="2551"/>
      <c r="L1002" s="2551"/>
      <c r="M1002" s="2960"/>
      <c r="N1002" s="2961"/>
      <c r="O1002" s="2960"/>
      <c r="P1002" s="2961"/>
      <c r="Q1002" s="2551"/>
      <c r="R1002" s="2551"/>
      <c r="S1002" s="2551"/>
      <c r="T1002" s="2551"/>
      <c r="U1002" s="2551"/>
      <c r="V1002" s="2551"/>
      <c r="W1002" s="2551"/>
    </row>
    <row r="1003" spans="1:23" ht="15.75" customHeight="1">
      <c r="A1003" s="2551"/>
      <c r="B1003" s="2957"/>
      <c r="C1003" s="2551"/>
      <c r="D1003" s="2551"/>
      <c r="E1003" s="2551"/>
      <c r="F1003" s="2958"/>
      <c r="G1003" s="2551"/>
      <c r="H1003" s="2551"/>
      <c r="I1003" s="2551"/>
      <c r="J1003" s="2551"/>
      <c r="K1003" s="2551"/>
      <c r="L1003" s="2551"/>
      <c r="M1003" s="2960"/>
      <c r="N1003" s="2961"/>
      <c r="O1003" s="2960"/>
      <c r="P1003" s="2961"/>
      <c r="Q1003" s="2551"/>
      <c r="R1003" s="2551"/>
      <c r="S1003" s="2551"/>
      <c r="T1003" s="2551"/>
      <c r="U1003" s="2551"/>
      <c r="V1003" s="2551"/>
      <c r="W1003" s="2551"/>
    </row>
    <row r="1004" spans="1:23" ht="15.75" customHeight="1">
      <c r="A1004" s="2551"/>
      <c r="B1004" s="2957"/>
      <c r="C1004" s="2551"/>
      <c r="D1004" s="2551"/>
      <c r="E1004" s="2551"/>
      <c r="F1004" s="2958"/>
      <c r="G1004" s="2551"/>
      <c r="H1004" s="2551"/>
      <c r="I1004" s="2551"/>
      <c r="J1004" s="2551"/>
      <c r="K1004" s="2551"/>
      <c r="L1004" s="2551"/>
      <c r="M1004" s="2960"/>
      <c r="N1004" s="2961"/>
      <c r="O1004" s="2960"/>
      <c r="P1004" s="2961"/>
      <c r="Q1004" s="2551"/>
      <c r="R1004" s="2551"/>
      <c r="S1004" s="2551"/>
      <c r="T1004" s="2551"/>
      <c r="U1004" s="2551"/>
      <c r="V1004" s="2551"/>
      <c r="W1004" s="2551"/>
    </row>
    <row r="1005" spans="1:23" ht="15.75" customHeight="1">
      <c r="A1005" s="2551"/>
      <c r="B1005" s="2957"/>
      <c r="C1005" s="2551"/>
      <c r="D1005" s="2551"/>
      <c r="E1005" s="2551"/>
      <c r="F1005" s="2958"/>
      <c r="G1005" s="2551"/>
      <c r="H1005" s="2551"/>
      <c r="I1005" s="2551"/>
      <c r="J1005" s="2551"/>
      <c r="K1005" s="2551"/>
      <c r="L1005" s="2551"/>
      <c r="M1005" s="2960"/>
      <c r="N1005" s="2961"/>
      <c r="O1005" s="2960"/>
      <c r="P1005" s="2961"/>
      <c r="Q1005" s="2551"/>
      <c r="R1005" s="2551"/>
      <c r="S1005" s="2551"/>
      <c r="T1005" s="2551"/>
      <c r="U1005" s="2551"/>
      <c r="V1005" s="2551"/>
      <c r="W1005" s="2551"/>
    </row>
    <row r="1006" spans="1:23" ht="15.75" customHeight="1">
      <c r="A1006" s="2551"/>
      <c r="B1006" s="2957"/>
      <c r="C1006" s="2551"/>
      <c r="D1006" s="2551"/>
      <c r="E1006" s="2551"/>
      <c r="F1006" s="2958"/>
      <c r="G1006" s="2551"/>
      <c r="H1006" s="2551"/>
      <c r="I1006" s="2551"/>
      <c r="J1006" s="2551"/>
      <c r="K1006" s="2551"/>
      <c r="L1006" s="2551"/>
      <c r="M1006" s="2960"/>
      <c r="N1006" s="2961"/>
      <c r="O1006" s="2960"/>
      <c r="P1006" s="2961"/>
      <c r="Q1006" s="2551"/>
      <c r="R1006" s="2551"/>
      <c r="S1006" s="2551"/>
      <c r="T1006" s="2551"/>
      <c r="U1006" s="2551"/>
      <c r="V1006" s="2551"/>
      <c r="W1006" s="2551"/>
    </row>
    <row r="1007" spans="1:23" ht="15.75" customHeight="1">
      <c r="A1007" s="2551"/>
      <c r="B1007" s="2957"/>
      <c r="C1007" s="2551"/>
      <c r="D1007" s="2551"/>
      <c r="E1007" s="2551"/>
      <c r="F1007" s="2958"/>
      <c r="G1007" s="2551"/>
      <c r="H1007" s="2551"/>
      <c r="I1007" s="2551"/>
      <c r="J1007" s="2551"/>
      <c r="K1007" s="2551"/>
      <c r="L1007" s="2551"/>
      <c r="M1007" s="2960"/>
      <c r="N1007" s="2961"/>
      <c r="O1007" s="2960"/>
      <c r="P1007" s="2961"/>
      <c r="Q1007" s="2551"/>
      <c r="R1007" s="2551"/>
      <c r="S1007" s="2551"/>
      <c r="T1007" s="2551"/>
      <c r="U1007" s="2551"/>
      <c r="V1007" s="2551"/>
      <c r="W1007" s="2551"/>
    </row>
    <row r="1008" spans="1:23" ht="15.75" customHeight="1">
      <c r="A1008" s="2551"/>
      <c r="B1008" s="2957"/>
      <c r="C1008" s="2551"/>
      <c r="D1008" s="2551"/>
      <c r="E1008" s="2551"/>
      <c r="F1008" s="2958"/>
      <c r="G1008" s="2551"/>
      <c r="H1008" s="2551"/>
      <c r="I1008" s="2551"/>
      <c r="J1008" s="2551"/>
      <c r="K1008" s="2551"/>
      <c r="L1008" s="2551"/>
      <c r="M1008" s="2960"/>
      <c r="N1008" s="2961"/>
      <c r="O1008" s="2960"/>
      <c r="P1008" s="2961"/>
      <c r="Q1008" s="2551"/>
      <c r="R1008" s="2551"/>
      <c r="S1008" s="2551"/>
      <c r="T1008" s="2551"/>
      <c r="U1008" s="2551"/>
      <c r="V1008" s="2551"/>
      <c r="W1008" s="2551"/>
    </row>
    <row r="1009" spans="1:23" ht="15.75" customHeight="1">
      <c r="A1009" s="2551"/>
      <c r="B1009" s="2957"/>
      <c r="C1009" s="2551"/>
      <c r="D1009" s="2551"/>
      <c r="E1009" s="2551"/>
      <c r="F1009" s="2958"/>
      <c r="G1009" s="2551"/>
      <c r="H1009" s="2551"/>
      <c r="I1009" s="2551"/>
      <c r="J1009" s="2551"/>
      <c r="K1009" s="2551"/>
      <c r="L1009" s="2551"/>
      <c r="M1009" s="2960"/>
      <c r="N1009" s="2961"/>
      <c r="O1009" s="2960"/>
      <c r="P1009" s="2961"/>
      <c r="Q1009" s="2551"/>
      <c r="R1009" s="2551"/>
      <c r="S1009" s="2551"/>
      <c r="T1009" s="2551"/>
      <c r="U1009" s="2551"/>
      <c r="V1009" s="2551"/>
      <c r="W1009" s="2551"/>
    </row>
    <row r="1010" spans="1:23" ht="15.75" customHeight="1">
      <c r="A1010" s="2551"/>
      <c r="B1010" s="2957"/>
      <c r="C1010" s="2551"/>
      <c r="D1010" s="2551"/>
      <c r="E1010" s="2551"/>
      <c r="F1010" s="2958"/>
      <c r="G1010" s="2551"/>
      <c r="H1010" s="2551"/>
      <c r="I1010" s="2551"/>
      <c r="J1010" s="2551"/>
      <c r="K1010" s="2551"/>
      <c r="L1010" s="2551"/>
      <c r="M1010" s="2960"/>
      <c r="N1010" s="2961"/>
      <c r="O1010" s="2960"/>
      <c r="P1010" s="2961"/>
      <c r="Q1010" s="2551"/>
      <c r="R1010" s="2551"/>
      <c r="S1010" s="2551"/>
      <c r="T1010" s="2551"/>
      <c r="U1010" s="2551"/>
      <c r="V1010" s="2551"/>
      <c r="W1010" s="2551"/>
    </row>
    <row r="1011" spans="1:23" ht="15.75" customHeight="1">
      <c r="A1011" s="2551"/>
      <c r="B1011" s="2957"/>
      <c r="C1011" s="2551"/>
      <c r="D1011" s="2551"/>
      <c r="E1011" s="2551"/>
      <c r="F1011" s="2958"/>
      <c r="G1011" s="2551"/>
      <c r="H1011" s="2551"/>
      <c r="I1011" s="2551"/>
      <c r="J1011" s="2551"/>
      <c r="K1011" s="2551"/>
      <c r="L1011" s="2551"/>
      <c r="M1011" s="2960"/>
      <c r="N1011" s="2961"/>
      <c r="O1011" s="2960"/>
      <c r="P1011" s="2961"/>
      <c r="Q1011" s="2551"/>
      <c r="R1011" s="2551"/>
      <c r="S1011" s="2551"/>
      <c r="T1011" s="2551"/>
      <c r="U1011" s="2551"/>
      <c r="V1011" s="2551"/>
      <c r="W1011" s="2551"/>
    </row>
    <row r="1012" spans="1:23" ht="15.75" customHeight="1">
      <c r="A1012" s="2551"/>
      <c r="B1012" s="2957"/>
      <c r="C1012" s="2551"/>
      <c r="D1012" s="2551"/>
      <c r="E1012" s="2551"/>
      <c r="F1012" s="2958"/>
      <c r="G1012" s="2551"/>
      <c r="H1012" s="2551"/>
      <c r="I1012" s="2551"/>
      <c r="J1012" s="2551"/>
      <c r="K1012" s="2551"/>
      <c r="L1012" s="2551"/>
      <c r="M1012" s="2960"/>
      <c r="N1012" s="2961"/>
      <c r="O1012" s="2960"/>
      <c r="P1012" s="2961"/>
      <c r="Q1012" s="2551"/>
      <c r="R1012" s="2551"/>
      <c r="S1012" s="2551"/>
      <c r="T1012" s="2551"/>
      <c r="U1012" s="2551"/>
      <c r="V1012" s="2551"/>
      <c r="W1012" s="2551"/>
    </row>
  </sheetData>
  <mergeCells count="313">
    <mergeCell ref="G191:G196"/>
    <mergeCell ref="H197:H200"/>
    <mergeCell ref="G201:G202"/>
    <mergeCell ref="J201:J202"/>
    <mergeCell ref="G205:G206"/>
    <mergeCell ref="H181:H183"/>
    <mergeCell ref="J181:J182"/>
    <mergeCell ref="K181:K182"/>
    <mergeCell ref="F146:F158"/>
    <mergeCell ref="H161:H162"/>
    <mergeCell ref="G163:G164"/>
    <mergeCell ref="H165:H166"/>
    <mergeCell ref="H171:H172"/>
    <mergeCell ref="J171:J172"/>
    <mergeCell ref="K171:K172"/>
    <mergeCell ref="H177:H178"/>
    <mergeCell ref="G185:G190"/>
    <mergeCell ref="L171:L172"/>
    <mergeCell ref="O173:O174"/>
    <mergeCell ref="O138:O139"/>
    <mergeCell ref="O140:O141"/>
    <mergeCell ref="L181:L182"/>
    <mergeCell ref="O181:O182"/>
    <mergeCell ref="J183:J184"/>
    <mergeCell ref="K201:K202"/>
    <mergeCell ref="L201:L202"/>
    <mergeCell ref="K183:K184"/>
    <mergeCell ref="L183:L184"/>
    <mergeCell ref="O175:O176"/>
    <mergeCell ref="H98:H99"/>
    <mergeCell ref="G106:G109"/>
    <mergeCell ref="G110:G113"/>
    <mergeCell ref="F130:F137"/>
    <mergeCell ref="G134:G137"/>
    <mergeCell ref="G138:G139"/>
    <mergeCell ref="J142:J143"/>
    <mergeCell ref="K142:K143"/>
    <mergeCell ref="L142:L143"/>
    <mergeCell ref="E120:F121"/>
    <mergeCell ref="F122:F129"/>
    <mergeCell ref="H126:H129"/>
    <mergeCell ref="H130:H131"/>
    <mergeCell ref="G94:G97"/>
    <mergeCell ref="B90:B93"/>
    <mergeCell ref="B98:B101"/>
    <mergeCell ref="C98:C101"/>
    <mergeCell ref="D98:D101"/>
    <mergeCell ref="E98:E105"/>
    <mergeCell ref="F98:F105"/>
    <mergeCell ref="G98:G99"/>
    <mergeCell ref="B86:B88"/>
    <mergeCell ref="E77:E87"/>
    <mergeCell ref="F77:F87"/>
    <mergeCell ref="E88:F89"/>
    <mergeCell ref="H90:H91"/>
    <mergeCell ref="E61:E68"/>
    <mergeCell ref="F61:F68"/>
    <mergeCell ref="G61:G64"/>
    <mergeCell ref="H61:H64"/>
    <mergeCell ref="F69:F76"/>
    <mergeCell ref="B73:B76"/>
    <mergeCell ref="C73:C76"/>
    <mergeCell ref="D73:D76"/>
    <mergeCell ref="G73:G76"/>
    <mergeCell ref="B77:B80"/>
    <mergeCell ref="D77:D80"/>
    <mergeCell ref="B82:B84"/>
    <mergeCell ref="C82:C85"/>
    <mergeCell ref="B69:B72"/>
    <mergeCell ref="D69:D72"/>
    <mergeCell ref="D82:D85"/>
    <mergeCell ref="E69:E76"/>
    <mergeCell ref="B57:B60"/>
    <mergeCell ref="B61:B64"/>
    <mergeCell ref="C61:C64"/>
    <mergeCell ref="B65:B68"/>
    <mergeCell ref="C65:C68"/>
    <mergeCell ref="D65:D68"/>
    <mergeCell ref="B16:B19"/>
    <mergeCell ref="C16:C19"/>
    <mergeCell ref="A32:A47"/>
    <mergeCell ref="B32:B35"/>
    <mergeCell ref="C32:C35"/>
    <mergeCell ref="B36:B39"/>
    <mergeCell ref="A48:A68"/>
    <mergeCell ref="A12:A31"/>
    <mergeCell ref="B44:B47"/>
    <mergeCell ref="C44:C47"/>
    <mergeCell ref="D44:D47"/>
    <mergeCell ref="D48:D52"/>
    <mergeCell ref="B40:B43"/>
    <mergeCell ref="B48:B52"/>
    <mergeCell ref="C48:C52"/>
    <mergeCell ref="B53:B56"/>
    <mergeCell ref="C53:C56"/>
    <mergeCell ref="D53:D56"/>
    <mergeCell ref="L28:L29"/>
    <mergeCell ref="P28:P29"/>
    <mergeCell ref="O32:O33"/>
    <mergeCell ref="D24:D27"/>
    <mergeCell ref="B28:B31"/>
    <mergeCell ref="C28:C31"/>
    <mergeCell ref="D28:D31"/>
    <mergeCell ref="G28:G31"/>
    <mergeCell ref="J28:J29"/>
    <mergeCell ref="K28:K29"/>
    <mergeCell ref="J30:J31"/>
    <mergeCell ref="D32:D35"/>
    <mergeCell ref="E32:E39"/>
    <mergeCell ref="F32:F39"/>
    <mergeCell ref="D36:D39"/>
    <mergeCell ref="J36:J37"/>
    <mergeCell ref="K36:K37"/>
    <mergeCell ref="L36:L37"/>
    <mergeCell ref="P8:P11"/>
    <mergeCell ref="B12:B15"/>
    <mergeCell ref="C12:C15"/>
    <mergeCell ref="D12:D15"/>
    <mergeCell ref="D16:D19"/>
    <mergeCell ref="B20:B23"/>
    <mergeCell ref="C20:C23"/>
    <mergeCell ref="D20:D23"/>
    <mergeCell ref="B24:B27"/>
    <mergeCell ref="C24:C27"/>
    <mergeCell ref="A1:B2"/>
    <mergeCell ref="C1:F1"/>
    <mergeCell ref="G1:J1"/>
    <mergeCell ref="K1:L1"/>
    <mergeCell ref="M1:N1"/>
    <mergeCell ref="O1:P1"/>
    <mergeCell ref="C2:C3"/>
    <mergeCell ref="A3:B3"/>
    <mergeCell ref="B8:B11"/>
    <mergeCell ref="D2:D3"/>
    <mergeCell ref="E2:F3"/>
    <mergeCell ref="A4:A11"/>
    <mergeCell ref="C8:C11"/>
    <mergeCell ref="D8:D11"/>
    <mergeCell ref="E8:E11"/>
    <mergeCell ref="K2:K3"/>
    <mergeCell ref="L2:L3"/>
    <mergeCell ref="K7:L11"/>
    <mergeCell ref="M2:M3"/>
    <mergeCell ref="N2:N3"/>
    <mergeCell ref="O2:O3"/>
    <mergeCell ref="P2:P3"/>
    <mergeCell ref="O8:O11"/>
    <mergeCell ref="G2:G3"/>
    <mergeCell ref="D57:D60"/>
    <mergeCell ref="D61:D64"/>
    <mergeCell ref="E40:E47"/>
    <mergeCell ref="F40:F47"/>
    <mergeCell ref="G45:G47"/>
    <mergeCell ref="E48:E60"/>
    <mergeCell ref="F48:F60"/>
    <mergeCell ref="H48:H49"/>
    <mergeCell ref="G53:G56"/>
    <mergeCell ref="H57:H58"/>
    <mergeCell ref="H2:H3"/>
    <mergeCell ref="I2:I3"/>
    <mergeCell ref="J2:J3"/>
    <mergeCell ref="J7:J11"/>
    <mergeCell ref="H8:H11"/>
    <mergeCell ref="H24:H25"/>
    <mergeCell ref="C40:C43"/>
    <mergeCell ref="D40:D43"/>
    <mergeCell ref="C205:C208"/>
    <mergeCell ref="D173:D176"/>
    <mergeCell ref="D167:D170"/>
    <mergeCell ref="D177:D180"/>
    <mergeCell ref="D181:D184"/>
    <mergeCell ref="D114:D117"/>
    <mergeCell ref="F114:F119"/>
    <mergeCell ref="E106:E113"/>
    <mergeCell ref="E114:E119"/>
    <mergeCell ref="E122:E129"/>
    <mergeCell ref="E130:E137"/>
    <mergeCell ref="E138:E145"/>
    <mergeCell ref="E146:E158"/>
    <mergeCell ref="C86:C89"/>
    <mergeCell ref="D86:D89"/>
    <mergeCell ref="H124:H125"/>
    <mergeCell ref="C209:C212"/>
    <mergeCell ref="C213:C216"/>
    <mergeCell ref="D201:D204"/>
    <mergeCell ref="D205:D208"/>
    <mergeCell ref="D209:D212"/>
    <mergeCell ref="D213:D216"/>
    <mergeCell ref="C187:C190"/>
    <mergeCell ref="D187:D190"/>
    <mergeCell ref="C191:C194"/>
    <mergeCell ref="D191:D194"/>
    <mergeCell ref="D197:D200"/>
    <mergeCell ref="A142:A164"/>
    <mergeCell ref="B142:B145"/>
    <mergeCell ref="B146:B149"/>
    <mergeCell ref="B150:B154"/>
    <mergeCell ref="B155:B158"/>
    <mergeCell ref="B159:B160"/>
    <mergeCell ref="B161:B164"/>
    <mergeCell ref="C197:C200"/>
    <mergeCell ref="C201:C204"/>
    <mergeCell ref="C173:C176"/>
    <mergeCell ref="B177:B180"/>
    <mergeCell ref="C177:C180"/>
    <mergeCell ref="A165:A186"/>
    <mergeCell ref="B165:B166"/>
    <mergeCell ref="B167:B170"/>
    <mergeCell ref="C167:C170"/>
    <mergeCell ref="B171:B172"/>
    <mergeCell ref="B185:B186"/>
    <mergeCell ref="C181:C184"/>
    <mergeCell ref="B201:B204"/>
    <mergeCell ref="B205:B208"/>
    <mergeCell ref="A209:A216"/>
    <mergeCell ref="B209:B212"/>
    <mergeCell ref="B213:B216"/>
    <mergeCell ref="B173:B176"/>
    <mergeCell ref="B181:B184"/>
    <mergeCell ref="A187:A208"/>
    <mergeCell ref="B187:B190"/>
    <mergeCell ref="B191:B194"/>
    <mergeCell ref="B195:B196"/>
    <mergeCell ref="B197:B200"/>
    <mergeCell ref="B114:B117"/>
    <mergeCell ref="C114:C117"/>
    <mergeCell ref="C122:C125"/>
    <mergeCell ref="C126:C129"/>
    <mergeCell ref="C134:C137"/>
    <mergeCell ref="C138:C141"/>
    <mergeCell ref="D138:D141"/>
    <mergeCell ref="D142:D145"/>
    <mergeCell ref="B130:B133"/>
    <mergeCell ref="B134:B137"/>
    <mergeCell ref="B138:B141"/>
    <mergeCell ref="D118:D121"/>
    <mergeCell ref="D122:D125"/>
    <mergeCell ref="D126:D129"/>
    <mergeCell ref="D130:D133"/>
    <mergeCell ref="D134:D137"/>
    <mergeCell ref="A90:A105"/>
    <mergeCell ref="D90:D93"/>
    <mergeCell ref="E90:E97"/>
    <mergeCell ref="F90:F97"/>
    <mergeCell ref="D94:D97"/>
    <mergeCell ref="B106:B109"/>
    <mergeCell ref="B110:B113"/>
    <mergeCell ref="C110:C113"/>
    <mergeCell ref="D110:D113"/>
    <mergeCell ref="B102:B105"/>
    <mergeCell ref="D102:D105"/>
    <mergeCell ref="C106:C109"/>
    <mergeCell ref="D106:D109"/>
    <mergeCell ref="F106:F113"/>
    <mergeCell ref="A69:A89"/>
    <mergeCell ref="B94:B97"/>
    <mergeCell ref="C94:C97"/>
    <mergeCell ref="A122:A141"/>
    <mergeCell ref="F138:F145"/>
    <mergeCell ref="B126:B129"/>
    <mergeCell ref="J106:J107"/>
    <mergeCell ref="K106:K107"/>
    <mergeCell ref="L106:L107"/>
    <mergeCell ref="J110:J111"/>
    <mergeCell ref="K110:K111"/>
    <mergeCell ref="L110:L111"/>
    <mergeCell ref="K138:K139"/>
    <mergeCell ref="L138:L139"/>
    <mergeCell ref="J134:J135"/>
    <mergeCell ref="K134:K135"/>
    <mergeCell ref="L134:L135"/>
    <mergeCell ref="J136:J137"/>
    <mergeCell ref="K136:K137"/>
    <mergeCell ref="L136:L137"/>
    <mergeCell ref="J138:J141"/>
    <mergeCell ref="A106:A121"/>
    <mergeCell ref="B118:B121"/>
    <mergeCell ref="B122:B125"/>
    <mergeCell ref="O110:O111"/>
    <mergeCell ref="O130:O131"/>
    <mergeCell ref="O132:O133"/>
    <mergeCell ref="J112:J113"/>
    <mergeCell ref="K112:K113"/>
    <mergeCell ref="L112:L113"/>
    <mergeCell ref="O114:O115"/>
    <mergeCell ref="J79:J80"/>
    <mergeCell ref="J82:J83"/>
    <mergeCell ref="K79:K80"/>
    <mergeCell ref="L79:L80"/>
    <mergeCell ref="O94:O95"/>
    <mergeCell ref="O96:O97"/>
    <mergeCell ref="O98:O99"/>
    <mergeCell ref="O100:O101"/>
    <mergeCell ref="O102:O103"/>
    <mergeCell ref="J73:J74"/>
    <mergeCell ref="K73:K74"/>
    <mergeCell ref="L73:L74"/>
    <mergeCell ref="J75:J76"/>
    <mergeCell ref="K75:K76"/>
    <mergeCell ref="L75:L76"/>
    <mergeCell ref="J77:J78"/>
    <mergeCell ref="K77:K78"/>
    <mergeCell ref="L77:L78"/>
    <mergeCell ref="J57:J60"/>
    <mergeCell ref="J61:J62"/>
    <mergeCell ref="K61:K62"/>
    <mergeCell ref="L61:L62"/>
    <mergeCell ref="O61:O62"/>
    <mergeCell ref="O65:O66"/>
    <mergeCell ref="J65:J66"/>
    <mergeCell ref="J69:J70"/>
    <mergeCell ref="K69:K70"/>
    <mergeCell ref="L69:L70"/>
  </mergeCells>
  <pageMargins left="0.39370078740157483" right="0.39370078740157483" top="0.39370078740157483" bottom="0.39370078740157483" header="0" footer="0"/>
  <pageSetup paperSize="9" scale="77" fitToHeight="0" orientation="landscape" r:id="rId1"/>
</worksheet>
</file>

<file path=docMetadata/LabelInfo.xml><?xml version="1.0" encoding="utf-8"?>
<clbl:labelList xmlns:clbl="http://schemas.microsoft.com/office/2020/mipLabelMetadata">
  <clbl:label id="{6d3c1e99-73ed-46f4-9233-3591d9cef3c2}" enabled="1" method="Privileged" siteId="{0d993ad3-fa73-421a-b129-1fe5590103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2026-27</vt:lpstr>
      <vt:lpstr>2025-26</vt:lpstr>
      <vt:lpstr>2024-25</vt:lpstr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2027-28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WALKIEWICZ Denis -EXT</cp:lastModifiedBy>
  <cp:lastPrinted>2026-08-18T14:19:38Z</cp:lastPrinted>
  <dcterms:created xsi:type="dcterms:W3CDTF">2026-08-08T13:37:07Z</dcterms:created>
  <dcterms:modified xsi:type="dcterms:W3CDTF">2026-08-26T18:28:24Z</dcterms:modified>
</cp:coreProperties>
</file>